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30" i="12"/>
  <c r="X29" i="13"/>
  <c r="X27" i="7"/>
  <c r="Y26" i="13"/>
  <c r="Y25" i="12"/>
  <c r="Y24" i="12"/>
  <c r="Y22" i="13"/>
  <c r="Y21" i="12"/>
  <c r="Y15" i="7"/>
  <c r="X15" i="7"/>
  <c r="Y12" i="12"/>
  <c r="Y10" i="13"/>
  <c r="Y6" i="13"/>
  <c r="X4" i="7"/>
  <c r="Y32" i="12"/>
  <c r="Y31" i="12"/>
  <c r="Y30" i="12"/>
  <c r="X26" i="12"/>
  <c r="X25" i="12"/>
  <c r="X24" i="10"/>
  <c r="Y23" i="12"/>
  <c r="X22" i="12"/>
  <c r="X21" i="12"/>
  <c r="Y19" i="12"/>
  <c r="X15" i="8"/>
  <c r="Y15" i="8"/>
  <c r="Y14" i="10"/>
  <c r="X13" i="12"/>
  <c r="Y10" i="12"/>
  <c r="X9" i="12"/>
  <c r="Y6" i="12"/>
  <c r="X4" i="8"/>
  <c r="Y32" i="13"/>
  <c r="Y31" i="13"/>
  <c r="Y30" i="10"/>
  <c r="X27" i="9"/>
  <c r="X26" i="10"/>
  <c r="X25" i="13"/>
  <c r="X23" i="13"/>
  <c r="X22" i="10"/>
  <c r="X21" i="13"/>
  <c r="X19" i="13"/>
  <c r="Y17" i="9"/>
  <c r="Y15" i="9"/>
  <c r="X15" i="9"/>
  <c r="X14" i="10"/>
  <c r="X13" i="13"/>
  <c r="X12" i="13"/>
  <c r="X11" i="13"/>
  <c r="X9" i="13"/>
  <c r="X8" i="10"/>
  <c r="X7" i="13"/>
  <c r="X6" i="13"/>
  <c r="X5" i="10"/>
  <c r="X32" i="10"/>
  <c r="X30" i="10"/>
  <c r="X29" i="10"/>
  <c r="X28" i="10"/>
  <c r="Y26" i="10"/>
  <c r="X25" i="10"/>
  <c r="Y22" i="10"/>
  <c r="Y19" i="10"/>
  <c r="Y18" i="10"/>
  <c r="X18" i="10"/>
  <c r="X16" i="10"/>
  <c r="X12" i="10"/>
  <c r="Y10" i="10"/>
  <c r="X6" i="10"/>
  <c r="Y31" i="14"/>
  <c r="Y31" i="17" s="1"/>
  <c r="Y30" i="14"/>
  <c r="Y22" i="14"/>
  <c r="Y22" i="17" s="1"/>
  <c r="Y20" i="14"/>
  <c r="Y15" i="11"/>
  <c r="X15" i="11"/>
  <c r="Y10" i="14"/>
  <c r="Y10" i="17" s="1"/>
  <c r="Y9" i="14"/>
  <c r="Y9" i="17" s="1"/>
  <c r="Y8" i="14"/>
  <c r="Y6" i="14"/>
  <c r="X4" i="11"/>
  <c r="X32" i="12"/>
  <c r="X28" i="12"/>
  <c r="Y20" i="12"/>
  <c r="X18" i="12"/>
  <c r="X12" i="12"/>
  <c r="X10" i="12"/>
  <c r="Y8" i="12"/>
  <c r="X8" i="12"/>
  <c r="X6" i="12"/>
  <c r="X32" i="13"/>
  <c r="X28" i="13"/>
  <c r="X26" i="13"/>
  <c r="X24" i="13"/>
  <c r="Y23" i="13"/>
  <c r="X20" i="13"/>
  <c r="Y19" i="13"/>
  <c r="X18" i="13"/>
  <c r="Y11" i="13"/>
  <c r="Y7" i="13"/>
  <c r="Y32" i="14"/>
  <c r="Y32" i="17" s="1"/>
  <c r="X32" i="14"/>
  <c r="X32" i="17" s="1"/>
  <c r="X31" i="14"/>
  <c r="X30" i="14"/>
  <c r="X28" i="14"/>
  <c r="Y26" i="14"/>
  <c r="Y26" i="17" s="1"/>
  <c r="X26" i="14"/>
  <c r="Y25" i="14"/>
  <c r="Y25" i="17" s="1"/>
  <c r="X25" i="14"/>
  <c r="X25" i="17" s="1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8" i="14"/>
  <c r="Y7" i="14"/>
  <c r="X6" i="14"/>
  <c r="X5" i="14"/>
  <c r="X31" i="17"/>
  <c r="X26" i="17"/>
  <c r="X9" i="17"/>
  <c r="Y31" i="23"/>
  <c r="X27" i="18"/>
  <c r="Y26" i="24"/>
  <c r="Y23" i="24"/>
  <c r="Y22" i="24"/>
  <c r="Y19" i="24"/>
  <c r="Y15" i="18"/>
  <c r="X15" i="18"/>
  <c r="Y13" i="23"/>
  <c r="Y12" i="23"/>
  <c r="Y9" i="23"/>
  <c r="Y7" i="23"/>
  <c r="X14" i="18"/>
  <c r="X14" i="24" s="1"/>
  <c r="X4" i="18"/>
  <c r="X3" i="18" s="1"/>
  <c r="X32" i="23"/>
  <c r="Y30" i="21"/>
  <c r="X30" i="23"/>
  <c r="Y29" i="23"/>
  <c r="Y28" i="23"/>
  <c r="X26" i="23"/>
  <c r="Y25" i="23"/>
  <c r="Y24" i="23"/>
  <c r="X24" i="23"/>
  <c r="X22" i="23"/>
  <c r="Y21" i="23"/>
  <c r="X20" i="23"/>
  <c r="Y19" i="21"/>
  <c r="X15" i="19"/>
  <c r="X13" i="21"/>
  <c r="X12" i="23"/>
  <c r="X11" i="21"/>
  <c r="Y10" i="23"/>
  <c r="X10" i="23"/>
  <c r="X9" i="21"/>
  <c r="X8" i="23"/>
  <c r="X7" i="23"/>
  <c r="Y6" i="23"/>
  <c r="X5" i="21"/>
  <c r="X30" i="24"/>
  <c r="X29" i="21"/>
  <c r="X26" i="24"/>
  <c r="X25" i="21"/>
  <c r="X22" i="24"/>
  <c r="X21" i="21"/>
  <c r="Y17" i="20"/>
  <c r="Y11" i="24"/>
  <c r="X10" i="24"/>
  <c r="Y9" i="21"/>
  <c r="Y7" i="21"/>
  <c r="X6" i="24"/>
  <c r="X4" i="20"/>
  <c r="Y31" i="21"/>
  <c r="X31" i="21"/>
  <c r="X26" i="21"/>
  <c r="Y23" i="21"/>
  <c r="X22" i="21"/>
  <c r="Y14" i="21"/>
  <c r="Y11" i="21"/>
  <c r="Y10" i="21"/>
  <c r="Y6" i="21"/>
  <c r="Y31" i="25"/>
  <c r="Y31" i="28" s="1"/>
  <c r="X31" i="25"/>
  <c r="X31" i="28" s="1"/>
  <c r="X27" i="22"/>
  <c r="X24" i="25"/>
  <c r="X24" i="28" s="1"/>
  <c r="X23" i="25"/>
  <c r="X23" i="28" s="1"/>
  <c r="Y22" i="25"/>
  <c r="Y22" i="28" s="1"/>
  <c r="Y21" i="25"/>
  <c r="X21" i="25"/>
  <c r="X19" i="25"/>
  <c r="Y15" i="22"/>
  <c r="X15" i="22"/>
  <c r="Y11" i="25"/>
  <c r="Y11" i="28" s="1"/>
  <c r="Y10" i="25"/>
  <c r="Y10" i="28" s="1"/>
  <c r="Y9" i="25"/>
  <c r="Y9" i="28" s="1"/>
  <c r="Y7" i="25"/>
  <c r="Y6" i="25"/>
  <c r="Y32" i="23"/>
  <c r="X31" i="23"/>
  <c r="X29" i="23"/>
  <c r="X25" i="23"/>
  <c r="Y23" i="23"/>
  <c r="X23" i="23"/>
  <c r="X21" i="23"/>
  <c r="Y20" i="23"/>
  <c r="X19" i="23"/>
  <c r="X13" i="23"/>
  <c r="Y11" i="23"/>
  <c r="X9" i="23"/>
  <c r="Y8" i="23"/>
  <c r="X5" i="23"/>
  <c r="X31" i="24"/>
  <c r="Y30" i="24"/>
  <c r="X29" i="24"/>
  <c r="Y25" i="24"/>
  <c r="X25" i="24"/>
  <c r="Y21" i="24"/>
  <c r="Y18" i="24"/>
  <c r="X13" i="24"/>
  <c r="X11" i="24"/>
  <c r="Y10" i="24"/>
  <c r="Y9" i="24"/>
  <c r="X9" i="24"/>
  <c r="Y7" i="24"/>
  <c r="X7" i="24"/>
  <c r="Y6" i="24"/>
  <c r="X5" i="24"/>
  <c r="Y32" i="25"/>
  <c r="Y32" i="28" s="1"/>
  <c r="X32" i="25"/>
  <c r="X32" i="28" s="1"/>
  <c r="Y30" i="25"/>
  <c r="X30" i="25"/>
  <c r="X29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2" i="25"/>
  <c r="X22" i="28" s="1"/>
  <c r="Y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1" i="25"/>
  <c r="X11" i="28" s="1"/>
  <c r="X10" i="25"/>
  <c r="X10" i="28" s="1"/>
  <c r="X9" i="25"/>
  <c r="X9" i="28" s="1"/>
  <c r="Y8" i="25"/>
  <c r="X7" i="25"/>
  <c r="X6" i="25"/>
  <c r="X24" i="29"/>
  <c r="X11" i="29" s="1"/>
  <c r="X23" i="29"/>
  <c r="X20" i="29"/>
  <c r="X7" i="29" s="1"/>
  <c r="Y19" i="29"/>
  <c r="X19" i="29"/>
  <c r="X6" i="29" s="1"/>
  <c r="X18" i="29"/>
  <c r="Y27" i="29"/>
  <c r="Y14" i="29" s="1"/>
  <c r="X27" i="29"/>
  <c r="X14" i="29" s="1"/>
  <c r="Y26" i="29"/>
  <c r="Y13" i="29" s="1"/>
  <c r="X26" i="29"/>
  <c r="Y23" i="29"/>
  <c r="Y10" i="29" s="1"/>
  <c r="Y21" i="29"/>
  <c r="Y8" i="29" s="1"/>
  <c r="X21" i="29"/>
  <c r="X8" i="29" s="1"/>
  <c r="Y18" i="29"/>
  <c r="Y5" i="29" s="1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Y172" i="42"/>
  <c r="Y154" i="42"/>
  <c r="Y136" i="42"/>
  <c r="Y117" i="42"/>
  <c r="Y92" i="42"/>
  <c r="Y73" i="42"/>
  <c r="Y54" i="42"/>
  <c r="Y35" i="42"/>
  <c r="Y16" i="42"/>
  <c r="Y10" i="42"/>
  <c r="X172" i="42"/>
  <c r="Y167" i="42"/>
  <c r="X154" i="42"/>
  <c r="Y149" i="42"/>
  <c r="X136" i="42"/>
  <c r="Y131" i="42"/>
  <c r="X117" i="42"/>
  <c r="Y116" i="42"/>
  <c r="Y112" i="42"/>
  <c r="Y97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5" i="42"/>
  <c r="X115" i="42"/>
  <c r="Y114" i="42"/>
  <c r="X114" i="42"/>
  <c r="Y113" i="42"/>
  <c r="X113" i="42"/>
  <c r="X112" i="42"/>
  <c r="Y96" i="42"/>
  <c r="X96" i="42"/>
  <c r="Y95" i="42"/>
  <c r="X95" i="42"/>
  <c r="Y94" i="42"/>
  <c r="X94" i="42"/>
  <c r="X93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44" i="46" s="1"/>
  <c r="X31" i="46"/>
  <c r="X28" i="44"/>
  <c r="Y28" i="44"/>
  <c r="Y25" i="44"/>
  <c r="Y19" i="46"/>
  <c r="Y11" i="46"/>
  <c r="X7" i="44"/>
  <c r="Y7" i="44"/>
  <c r="X4" i="44"/>
  <c r="Y4" i="44"/>
  <c r="X177" i="46"/>
  <c r="Y174" i="46"/>
  <c r="X173" i="46"/>
  <c r="Y170" i="46"/>
  <c r="X169" i="46"/>
  <c r="Y166" i="46"/>
  <c r="Y164" i="45"/>
  <c r="X165" i="49"/>
  <c r="X164" i="49" s="1"/>
  <c r="Y162" i="45"/>
  <c r="X162" i="45"/>
  <c r="X162" i="46" s="1"/>
  <c r="X159" i="46"/>
  <c r="X158" i="46"/>
  <c r="Y157" i="46"/>
  <c r="X156" i="46"/>
  <c r="X154" i="46"/>
  <c r="Y153" i="46"/>
  <c r="X152" i="46"/>
  <c r="X151" i="46"/>
  <c r="X150" i="46"/>
  <c r="Y149" i="46"/>
  <c r="X148" i="46"/>
  <c r="Y146" i="45"/>
  <c r="X146" i="45"/>
  <c r="X144" i="45"/>
  <c r="Y140" i="46"/>
  <c r="Y139" i="46"/>
  <c r="X139" i="46"/>
  <c r="Y136" i="46"/>
  <c r="Y135" i="46"/>
  <c r="X135" i="46"/>
  <c r="Y132" i="46"/>
  <c r="Y131" i="46"/>
  <c r="X131" i="46"/>
  <c r="Y130" i="46"/>
  <c r="X128" i="45"/>
  <c r="Y128" i="45"/>
  <c r="Y125" i="45"/>
  <c r="X126" i="46"/>
  <c r="X122" i="46"/>
  <c r="X120" i="46"/>
  <c r="X118" i="46"/>
  <c r="X117" i="46"/>
  <c r="X114" i="46"/>
  <c r="X113" i="46"/>
  <c r="X112" i="46"/>
  <c r="X109" i="45"/>
  <c r="Y109" i="45"/>
  <c r="Y108" i="46"/>
  <c r="X106" i="45"/>
  <c r="X103" i="46"/>
  <c r="X102" i="46"/>
  <c r="X101" i="46"/>
  <c r="X99" i="46"/>
  <c r="X98" i="46"/>
  <c r="X97" i="46"/>
  <c r="X95" i="46"/>
  <c r="X94" i="46"/>
  <c r="X93" i="46"/>
  <c r="X91" i="46"/>
  <c r="X90" i="46"/>
  <c r="X89" i="46"/>
  <c r="X87" i="46"/>
  <c r="Y85" i="45"/>
  <c r="X82" i="45"/>
  <c r="Y82" i="45"/>
  <c r="X79" i="46"/>
  <c r="X78" i="46"/>
  <c r="Y77" i="46"/>
  <c r="Y73" i="46"/>
  <c r="X72" i="46"/>
  <c r="X71" i="46"/>
  <c r="Y69" i="46"/>
  <c r="Y66" i="45"/>
  <c r="X63" i="45"/>
  <c r="Y60" i="46"/>
  <c r="X60" i="46"/>
  <c r="X59" i="46"/>
  <c r="Y56" i="46"/>
  <c r="X56" i="46"/>
  <c r="X55" i="46"/>
  <c r="X53" i="46"/>
  <c r="Y52" i="46"/>
  <c r="Y47" i="45"/>
  <c r="X44" i="45"/>
  <c r="Y44" i="45"/>
  <c r="Y41" i="46"/>
  <c r="Y39" i="46"/>
  <c r="Y37" i="46"/>
  <c r="Y35" i="46"/>
  <c r="Y33" i="46"/>
  <c r="Y32" i="46"/>
  <c r="Y31" i="46"/>
  <c r="X28" i="45"/>
  <c r="Y27" i="46"/>
  <c r="Y26" i="46"/>
  <c r="X25" i="45"/>
  <c r="Y22" i="46"/>
  <c r="X21" i="46"/>
  <c r="Y18" i="46"/>
  <c r="Y17" i="46"/>
  <c r="X17" i="46"/>
  <c r="Y14" i="46"/>
  <c r="Y13" i="46"/>
  <c r="X13" i="46"/>
  <c r="Y9" i="46"/>
  <c r="X9" i="46"/>
  <c r="Y7" i="45"/>
  <c r="X7" i="45"/>
  <c r="Y6" i="46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Y156" i="46"/>
  <c r="Y155" i="46"/>
  <c r="X155" i="46"/>
  <c r="Y152" i="46"/>
  <c r="Y151" i="46"/>
  <c r="Y148" i="46"/>
  <c r="Y147" i="46"/>
  <c r="X147" i="46"/>
  <c r="X141" i="46"/>
  <c r="X140" i="46"/>
  <c r="Y138" i="46"/>
  <c r="X138" i="46"/>
  <c r="X137" i="46"/>
  <c r="Y134" i="46"/>
  <c r="X134" i="46"/>
  <c r="X133" i="46"/>
  <c r="X132" i="46"/>
  <c r="X130" i="46"/>
  <c r="Y129" i="46"/>
  <c r="X129" i="46"/>
  <c r="Y127" i="46"/>
  <c r="Y126" i="46"/>
  <c r="Y122" i="46"/>
  <c r="Y121" i="46"/>
  <c r="X121" i="46"/>
  <c r="Y119" i="46"/>
  <c r="X119" i="46"/>
  <c r="Y118" i="46"/>
  <c r="Y117" i="46"/>
  <c r="Y116" i="46"/>
  <c r="X116" i="46"/>
  <c r="Y115" i="46"/>
  <c r="Y114" i="46"/>
  <c r="Y113" i="46"/>
  <c r="Y112" i="46"/>
  <c r="Y111" i="46"/>
  <c r="Y110" i="46"/>
  <c r="X110" i="46"/>
  <c r="X108" i="46"/>
  <c r="Y107" i="46"/>
  <c r="Y103" i="46"/>
  <c r="Y102" i="46"/>
  <c r="Y101" i="46"/>
  <c r="Y100" i="46"/>
  <c r="X100" i="46"/>
  <c r="Y99" i="46"/>
  <c r="Y98" i="46"/>
  <c r="Y97" i="46"/>
  <c r="Y96" i="46"/>
  <c r="X96" i="46"/>
  <c r="Y95" i="46"/>
  <c r="Y94" i="46"/>
  <c r="Y93" i="46"/>
  <c r="Y92" i="46"/>
  <c r="X92" i="46"/>
  <c r="Y91" i="46"/>
  <c r="Y90" i="46"/>
  <c r="Y89" i="46"/>
  <c r="Y88" i="46"/>
  <c r="X88" i="46"/>
  <c r="Y87" i="46"/>
  <c r="Y86" i="46"/>
  <c r="Y84" i="46"/>
  <c r="X84" i="46"/>
  <c r="X83" i="46"/>
  <c r="Y79" i="46"/>
  <c r="Y78" i="46"/>
  <c r="Y76" i="46"/>
  <c r="X76" i="46"/>
  <c r="Y75" i="46"/>
  <c r="X75" i="46"/>
  <c r="Y74" i="46"/>
  <c r="X74" i="46"/>
  <c r="Y72" i="46"/>
  <c r="Y71" i="46"/>
  <c r="Y70" i="46"/>
  <c r="X70" i="46"/>
  <c r="Y68" i="46"/>
  <c r="X68" i="46"/>
  <c r="Y67" i="46"/>
  <c r="X65" i="46"/>
  <c r="Y64" i="46"/>
  <c r="X64" i="46"/>
  <c r="Y59" i="46"/>
  <c r="Y58" i="46"/>
  <c r="X58" i="46"/>
  <c r="Y57" i="46"/>
  <c r="X57" i="46"/>
  <c r="Y55" i="46"/>
  <c r="Y54" i="46"/>
  <c r="X54" i="46"/>
  <c r="Y53" i="46"/>
  <c r="X52" i="46"/>
  <c r="Y51" i="46"/>
  <c r="X51" i="46"/>
  <c r="Y50" i="46"/>
  <c r="X50" i="46"/>
  <c r="Y49" i="46"/>
  <c r="X49" i="46"/>
  <c r="Y46" i="46"/>
  <c r="X46" i="46"/>
  <c r="X45" i="46"/>
  <c r="X41" i="46"/>
  <c r="Y40" i="46"/>
  <c r="X40" i="46"/>
  <c r="Y38" i="46"/>
  <c r="X38" i="46"/>
  <c r="X37" i="46"/>
  <c r="Y36" i="46"/>
  <c r="X36" i="46"/>
  <c r="Y34" i="46"/>
  <c r="X34" i="46"/>
  <c r="X33" i="46"/>
  <c r="X32" i="46"/>
  <c r="Y30" i="46"/>
  <c r="X30" i="46"/>
  <c r="X29" i="46"/>
  <c r="X26" i="46"/>
  <c r="Y21" i="46"/>
  <c r="Y20" i="46"/>
  <c r="X20" i="46"/>
  <c r="X19" i="46"/>
  <c r="Y16" i="46"/>
  <c r="X16" i="46"/>
  <c r="Y15" i="46"/>
  <c r="X15" i="46"/>
  <c r="Y12" i="46"/>
  <c r="X12" i="46"/>
  <c r="X11" i="46"/>
  <c r="Y10" i="46"/>
  <c r="Y8" i="46"/>
  <c r="X8" i="46"/>
  <c r="X6" i="46"/>
  <c r="Y5" i="46"/>
  <c r="Y164" i="47"/>
  <c r="X164" i="47"/>
  <c r="Y162" i="47"/>
  <c r="X162" i="47"/>
  <c r="Y146" i="47"/>
  <c r="X146" i="47"/>
  <c r="Y144" i="47"/>
  <c r="Y143" i="47" s="1"/>
  <c r="X144" i="47"/>
  <c r="X143" i="47" s="1"/>
  <c r="Y128" i="47"/>
  <c r="X128" i="47"/>
  <c r="Y125" i="47"/>
  <c r="Y109" i="47"/>
  <c r="X109" i="47"/>
  <c r="Y85" i="47"/>
  <c r="X85" i="47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Y110" i="48"/>
  <c r="Y109" i="48" s="1"/>
  <c r="X110" i="48"/>
  <c r="X109" i="48" s="1"/>
  <c r="Y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Y29" i="48"/>
  <c r="Y28" i="48" s="1"/>
  <c r="X29" i="48"/>
  <c r="X28" i="48" s="1"/>
  <c r="Y25" i="48"/>
  <c r="X25" i="48"/>
  <c r="Y8" i="48"/>
  <c r="Y7" i="48" s="1"/>
  <c r="X8" i="48"/>
  <c r="Y4" i="48"/>
  <c r="X4" i="48"/>
  <c r="Y165" i="49"/>
  <c r="Y164" i="49" s="1"/>
  <c r="Y162" i="49"/>
  <c r="X162" i="49"/>
  <c r="Y147" i="49"/>
  <c r="Y146" i="49" s="1"/>
  <c r="X147" i="49"/>
  <c r="X146" i="49" s="1"/>
  <c r="X144" i="49"/>
  <c r="Y144" i="49"/>
  <c r="Y129" i="49"/>
  <c r="Y128" i="49" s="1"/>
  <c r="X129" i="49"/>
  <c r="X128" i="49" s="1"/>
  <c r="Y125" i="49"/>
  <c r="Y110" i="49"/>
  <c r="X110" i="49"/>
  <c r="X109" i="49" s="1"/>
  <c r="Y106" i="49"/>
  <c r="X106" i="49"/>
  <c r="Y86" i="49"/>
  <c r="Y85" i="49" s="1"/>
  <c r="Y82" i="49"/>
  <c r="Y67" i="49"/>
  <c r="Y66" i="49" s="1"/>
  <c r="Y63" i="49"/>
  <c r="Y48" i="49"/>
  <c r="Y47" i="49" s="1"/>
  <c r="Y44" i="49"/>
  <c r="X29" i="49"/>
  <c r="X28" i="49" s="1"/>
  <c r="X25" i="49"/>
  <c r="Y8" i="49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Y128" i="50"/>
  <c r="X128" i="50"/>
  <c r="Y109" i="50"/>
  <c r="X109" i="50"/>
  <c r="X106" i="50"/>
  <c r="X105" i="50" s="1"/>
  <c r="Y106" i="50"/>
  <c r="Y105" i="50" s="1"/>
  <c r="Y85" i="50"/>
  <c r="X85" i="50"/>
  <c r="Y82" i="50"/>
  <c r="Y81" i="50" s="1"/>
  <c r="X82" i="50"/>
  <c r="Y66" i="50"/>
  <c r="X66" i="50"/>
  <c r="Y63" i="50"/>
  <c r="Y62" i="50" s="1"/>
  <c r="X63" i="50"/>
  <c r="X62" i="50" s="1"/>
  <c r="Y47" i="50"/>
  <c r="X47" i="50"/>
  <c r="Y44" i="50"/>
  <c r="Y43" i="50" s="1"/>
  <c r="Y28" i="50"/>
  <c r="X28" i="50"/>
  <c r="X25" i="50"/>
  <c r="X24" i="50" s="1"/>
  <c r="Y25" i="50"/>
  <c r="Y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77" i="56"/>
  <c r="Y173" i="56"/>
  <c r="X164" i="54"/>
  <c r="Y162" i="54"/>
  <c r="X162" i="54"/>
  <c r="Y159" i="56"/>
  <c r="Y155" i="56"/>
  <c r="Y151" i="56"/>
  <c r="X144" i="54"/>
  <c r="Y144" i="54"/>
  <c r="X140" i="56"/>
  <c r="X136" i="56"/>
  <c r="X132" i="56"/>
  <c r="Y128" i="54"/>
  <c r="X128" i="54"/>
  <c r="Y125" i="54"/>
  <c r="X121" i="56"/>
  <c r="X117" i="56"/>
  <c r="X113" i="56"/>
  <c r="Y109" i="54"/>
  <c r="X109" i="54"/>
  <c r="Y106" i="54"/>
  <c r="X106" i="54"/>
  <c r="Y99" i="56"/>
  <c r="Y95" i="56"/>
  <c r="Y91" i="56"/>
  <c r="Y87" i="56"/>
  <c r="X85" i="54"/>
  <c r="Y85" i="54"/>
  <c r="Y66" i="54"/>
  <c r="X66" i="54"/>
  <c r="Y63" i="54"/>
  <c r="X63" i="54"/>
  <c r="X47" i="54"/>
  <c r="Y47" i="54"/>
  <c r="Y44" i="54"/>
  <c r="X44" i="54"/>
  <c r="X28" i="54"/>
  <c r="Y25" i="54"/>
  <c r="X25" i="54"/>
  <c r="Y7" i="54"/>
  <c r="X7" i="54"/>
  <c r="X4" i="54"/>
  <c r="Y175" i="56"/>
  <c r="X175" i="56"/>
  <c r="Y171" i="56"/>
  <c r="X171" i="56"/>
  <c r="Y167" i="56"/>
  <c r="X167" i="56"/>
  <c r="X164" i="55"/>
  <c r="X164" i="56" s="1"/>
  <c r="Y164" i="55"/>
  <c r="Y162" i="55"/>
  <c r="X158" i="56"/>
  <c r="X156" i="56"/>
  <c r="X154" i="56"/>
  <c r="X152" i="56"/>
  <c r="X150" i="56"/>
  <c r="X148" i="56"/>
  <c r="Y146" i="55"/>
  <c r="X146" i="55"/>
  <c r="Y144" i="55"/>
  <c r="X144" i="55"/>
  <c r="Y141" i="56"/>
  <c r="X141" i="56"/>
  <c r="Y137" i="56"/>
  <c r="X137" i="56"/>
  <c r="Y133" i="56"/>
  <c r="X133" i="56"/>
  <c r="Y125" i="55"/>
  <c r="X125" i="55"/>
  <c r="Y122" i="56"/>
  <c r="X120" i="56"/>
  <c r="Y118" i="56"/>
  <c r="X116" i="56"/>
  <c r="Y114" i="56"/>
  <c r="X112" i="56"/>
  <c r="Y110" i="56"/>
  <c r="X109" i="55"/>
  <c r="Y106" i="55"/>
  <c r="X103" i="56"/>
  <c r="X99" i="56"/>
  <c r="X95" i="56"/>
  <c r="X91" i="56"/>
  <c r="X87" i="56"/>
  <c r="Y85" i="55"/>
  <c r="Y85" i="56" s="1"/>
  <c r="X85" i="55"/>
  <c r="X78" i="56"/>
  <c r="X76" i="56"/>
  <c r="X74" i="56"/>
  <c r="X72" i="56"/>
  <c r="X70" i="56"/>
  <c r="X68" i="56"/>
  <c r="Y66" i="55"/>
  <c r="X66" i="55"/>
  <c r="Y63" i="55"/>
  <c r="X57" i="56"/>
  <c r="X53" i="56"/>
  <c r="X49" i="56"/>
  <c r="Y47" i="55"/>
  <c r="X47" i="55"/>
  <c r="X44" i="55"/>
  <c r="Y41" i="56"/>
  <c r="Y37" i="56"/>
  <c r="Y33" i="56"/>
  <c r="X28" i="55"/>
  <c r="X28" i="56" s="1"/>
  <c r="Y25" i="55"/>
  <c r="X25" i="55"/>
  <c r="Y22" i="56"/>
  <c r="Y18" i="56"/>
  <c r="Y14" i="56"/>
  <c r="Y10" i="56"/>
  <c r="Y7" i="55"/>
  <c r="Y7" i="56" s="1"/>
  <c r="X7" i="55"/>
  <c r="Y6" i="56"/>
  <c r="X4" i="55"/>
  <c r="X177" i="56"/>
  <c r="Y176" i="56"/>
  <c r="Y174" i="56"/>
  <c r="X174" i="56"/>
  <c r="X173" i="56"/>
  <c r="Y172" i="56"/>
  <c r="Y170" i="56"/>
  <c r="X170" i="56"/>
  <c r="Y169" i="56"/>
  <c r="X169" i="56"/>
  <c r="Y168" i="56"/>
  <c r="Y166" i="56"/>
  <c r="X166" i="56"/>
  <c r="X165" i="56"/>
  <c r="Y163" i="56"/>
  <c r="Y158" i="56"/>
  <c r="Y157" i="56"/>
  <c r="X157" i="56"/>
  <c r="Y156" i="56"/>
  <c r="Y154" i="56"/>
  <c r="Y153" i="56"/>
  <c r="X153" i="56"/>
  <c r="Y152" i="56"/>
  <c r="Y150" i="56"/>
  <c r="Y149" i="56"/>
  <c r="X149" i="56"/>
  <c r="Y148" i="56"/>
  <c r="Y145" i="56"/>
  <c r="X145" i="56"/>
  <c r="Y140" i="56"/>
  <c r="Y139" i="56"/>
  <c r="X139" i="56"/>
  <c r="Y138" i="56"/>
  <c r="Y136" i="56"/>
  <c r="Y135" i="56"/>
  <c r="X135" i="56"/>
  <c r="Y134" i="56"/>
  <c r="Y132" i="56"/>
  <c r="Y131" i="56"/>
  <c r="X131" i="56"/>
  <c r="Y130" i="56"/>
  <c r="Y127" i="56"/>
  <c r="X127" i="56"/>
  <c r="Y126" i="56"/>
  <c r="X122" i="56"/>
  <c r="Y121" i="56"/>
  <c r="Y120" i="56"/>
  <c r="Y119" i="56"/>
  <c r="X119" i="56"/>
  <c r="X118" i="56"/>
  <c r="Y117" i="56"/>
  <c r="Y116" i="56"/>
  <c r="Y115" i="56"/>
  <c r="X115" i="56"/>
  <c r="X114" i="56"/>
  <c r="Y113" i="56"/>
  <c r="Y112" i="56"/>
  <c r="Y111" i="56"/>
  <c r="X111" i="56"/>
  <c r="X110" i="56"/>
  <c r="Y108" i="56"/>
  <c r="Y107" i="56"/>
  <c r="X107" i="56"/>
  <c r="Y103" i="56"/>
  <c r="Y102" i="56"/>
  <c r="X102" i="56"/>
  <c r="Y101" i="56"/>
  <c r="X101" i="56"/>
  <c r="Y100" i="56"/>
  <c r="X100" i="56"/>
  <c r="Y98" i="56"/>
  <c r="X98" i="56"/>
  <c r="Y97" i="56"/>
  <c r="X97" i="56"/>
  <c r="Y96" i="56"/>
  <c r="Y94" i="56"/>
  <c r="X94" i="56"/>
  <c r="Y93" i="56"/>
  <c r="X93" i="56"/>
  <c r="Y92" i="56"/>
  <c r="Y90" i="56"/>
  <c r="X90" i="56"/>
  <c r="Y89" i="56"/>
  <c r="X89" i="56"/>
  <c r="Y88" i="56"/>
  <c r="Y86" i="56"/>
  <c r="X86" i="56"/>
  <c r="Y84" i="56"/>
  <c r="X84" i="56"/>
  <c r="Y83" i="56"/>
  <c r="Y79" i="56"/>
  <c r="X79" i="56"/>
  <c r="Y78" i="56"/>
  <c r="Y77" i="56"/>
  <c r="X77" i="56"/>
  <c r="Y76" i="56"/>
  <c r="Y75" i="56"/>
  <c r="X75" i="56"/>
  <c r="Y74" i="56"/>
  <c r="Y73" i="56"/>
  <c r="X73" i="56"/>
  <c r="Y72" i="56"/>
  <c r="Y71" i="56"/>
  <c r="X71" i="56"/>
  <c r="Y70" i="56"/>
  <c r="Y69" i="56"/>
  <c r="X69" i="56"/>
  <c r="Y68" i="56"/>
  <c r="Y67" i="56"/>
  <c r="X67" i="56"/>
  <c r="Y65" i="56"/>
  <c r="X65" i="56"/>
  <c r="Y64" i="56"/>
  <c r="Y60" i="56"/>
  <c r="X60" i="56"/>
  <c r="Y59" i="56"/>
  <c r="X59" i="56"/>
  <c r="Y58" i="56"/>
  <c r="X58" i="56"/>
  <c r="Y57" i="56"/>
  <c r="Y56" i="56"/>
  <c r="X56" i="56"/>
  <c r="Y55" i="56"/>
  <c r="X55" i="56"/>
  <c r="Y54" i="56"/>
  <c r="X54" i="56"/>
  <c r="Y53" i="56"/>
  <c r="Y52" i="56"/>
  <c r="X52" i="56"/>
  <c r="Y51" i="56"/>
  <c r="X51" i="56"/>
  <c r="Y50" i="56"/>
  <c r="X50" i="56"/>
  <c r="Y49" i="56"/>
  <c r="Y48" i="56"/>
  <c r="X48" i="56"/>
  <c r="Y46" i="56"/>
  <c r="X46" i="56"/>
  <c r="Y45" i="56"/>
  <c r="X45" i="56"/>
  <c r="X41" i="56"/>
  <c r="Y40" i="56"/>
  <c r="X40" i="56"/>
  <c r="Y39" i="56"/>
  <c r="X39" i="56"/>
  <c r="Y38" i="56"/>
  <c r="X38" i="56"/>
  <c r="X37" i="56"/>
  <c r="Y36" i="56"/>
  <c r="X36" i="56"/>
  <c r="Y35" i="56"/>
  <c r="X35" i="56"/>
  <c r="Y34" i="56"/>
  <c r="X34" i="56"/>
  <c r="X33" i="56"/>
  <c r="Y32" i="56"/>
  <c r="X32" i="56"/>
  <c r="Y31" i="56"/>
  <c r="X31" i="56"/>
  <c r="Y30" i="56"/>
  <c r="X30" i="56"/>
  <c r="X29" i="56"/>
  <c r="Y27" i="56"/>
  <c r="X27" i="56"/>
  <c r="Y26" i="56"/>
  <c r="X26" i="56"/>
  <c r="X22" i="56"/>
  <c r="Y21" i="56"/>
  <c r="X21" i="56"/>
  <c r="Y20" i="56"/>
  <c r="X20" i="56"/>
  <c r="Y19" i="56"/>
  <c r="X19" i="56"/>
  <c r="X18" i="56"/>
  <c r="Y17" i="56"/>
  <c r="X17" i="56"/>
  <c r="Y16" i="56"/>
  <c r="X16" i="56"/>
  <c r="Y15" i="56"/>
  <c r="X15" i="56"/>
  <c r="X14" i="56"/>
  <c r="Y13" i="56"/>
  <c r="X13" i="56"/>
  <c r="Y12" i="56"/>
  <c r="X12" i="56"/>
  <c r="Y11" i="56"/>
  <c r="X11" i="56"/>
  <c r="X10" i="56"/>
  <c r="Y9" i="56"/>
  <c r="X9" i="56"/>
  <c r="Y8" i="56"/>
  <c r="X8" i="56"/>
  <c r="X6" i="56"/>
  <c r="X5" i="56"/>
  <c r="Y164" i="57"/>
  <c r="X164" i="57"/>
  <c r="X162" i="57"/>
  <c r="X161" i="57" s="1"/>
  <c r="Y162" i="57"/>
  <c r="Y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X44" i="57"/>
  <c r="X43" i="57" s="1"/>
  <c r="Y28" i="57"/>
  <c r="X28" i="57"/>
  <c r="Y25" i="57"/>
  <c r="Y24" i="57" s="1"/>
  <c r="X25" i="57"/>
  <c r="X24" i="57" s="1"/>
  <c r="Y7" i="57"/>
  <c r="X7" i="57"/>
  <c r="Y4" i="57"/>
  <c r="X4" i="57"/>
  <c r="X3" i="57" s="1"/>
  <c r="Y165" i="58"/>
  <c r="Y164" i="58" s="1"/>
  <c r="X165" i="58"/>
  <c r="X355" i="72" s="1"/>
  <c r="X354" i="72" s="1"/>
  <c r="X164" i="58"/>
  <c r="Y162" i="58"/>
  <c r="X162" i="58"/>
  <c r="X147" i="58"/>
  <c r="X146" i="58" s="1"/>
  <c r="Y144" i="58"/>
  <c r="X144" i="58"/>
  <c r="Y129" i="58"/>
  <c r="Y371" i="70" s="1"/>
  <c r="Y370" i="70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Y82" i="58"/>
  <c r="Y67" i="58"/>
  <c r="Y66" i="58" s="1"/>
  <c r="X67" i="58"/>
  <c r="X66" i="58" s="1"/>
  <c r="Y63" i="58"/>
  <c r="X63" i="58"/>
  <c r="Y48" i="58"/>
  <c r="Y371" i="66" s="1"/>
  <c r="Y370" i="66" s="1"/>
  <c r="X48" i="58"/>
  <c r="X47" i="58" s="1"/>
  <c r="X44" i="58"/>
  <c r="Y44" i="58"/>
  <c r="X29" i="58"/>
  <c r="X28" i="58" s="1"/>
  <c r="Y25" i="58"/>
  <c r="X25" i="58"/>
  <c r="Y8" i="58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X129" i="59"/>
  <c r="X128" i="59" s="1"/>
  <c r="X125" i="59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X48" i="59"/>
  <c r="X47" i="59" s="1"/>
  <c r="Y44" i="59"/>
  <c r="X44" i="59"/>
  <c r="X29" i="59"/>
  <c r="Y25" i="59"/>
  <c r="X25" i="59"/>
  <c r="Y8" i="59"/>
  <c r="Y7" i="59" s="1"/>
  <c r="X8" i="59"/>
  <c r="X7" i="59" s="1"/>
  <c r="X4" i="59"/>
  <c r="Y4" i="59"/>
  <c r="Y164" i="60"/>
  <c r="X164" i="60"/>
  <c r="X162" i="60"/>
  <c r="X161" i="60" s="1"/>
  <c r="Y162" i="60"/>
  <c r="Y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Y66" i="60"/>
  <c r="X66" i="60"/>
  <c r="Y63" i="60"/>
  <c r="Y62" i="60" s="1"/>
  <c r="X63" i="60"/>
  <c r="Y47" i="60"/>
  <c r="X47" i="60"/>
  <c r="X44" i="60"/>
  <c r="X43" i="60" s="1"/>
  <c r="Y44" i="60"/>
  <c r="Y43" i="60" s="1"/>
  <c r="Y28" i="60"/>
  <c r="X28" i="60"/>
  <c r="Y25" i="60"/>
  <c r="Y24" i="60" s="1"/>
  <c r="X25" i="60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X386" i="64"/>
  <c r="X385" i="64" s="1"/>
  <c r="X375" i="64"/>
  <c r="X383" i="64"/>
  <c r="Y381" i="64"/>
  <c r="Y379" i="64"/>
  <c r="Y378" i="64"/>
  <c r="Y377" i="64"/>
  <c r="Y375" i="64"/>
  <c r="Y373" i="64"/>
  <c r="X371" i="64"/>
  <c r="Y370" i="64"/>
  <c r="Y347" i="64"/>
  <c r="Y366" i="64"/>
  <c r="Y344" i="64"/>
  <c r="X380" i="64"/>
  <c r="X374" i="64"/>
  <c r="Y326" i="64"/>
  <c r="X326" i="64"/>
  <c r="Y323" i="64"/>
  <c r="X323" i="64"/>
  <c r="Y303" i="64"/>
  <c r="X303" i="64"/>
  <c r="Y240" i="64"/>
  <c r="X240" i="64"/>
  <c r="Y237" i="64"/>
  <c r="Y236" i="64" s="1"/>
  <c r="X216" i="64"/>
  <c r="Y216" i="64"/>
  <c r="Y199" i="64"/>
  <c r="Y198" i="64" s="1"/>
  <c r="X195" i="64"/>
  <c r="Y195" i="64"/>
  <c r="Y177" i="64"/>
  <c r="X177" i="64"/>
  <c r="X174" i="64"/>
  <c r="Y174" i="64"/>
  <c r="Y173" i="64" s="1"/>
  <c r="Y171" i="64"/>
  <c r="Y167" i="64"/>
  <c r="Y163" i="64"/>
  <c r="Y159" i="64"/>
  <c r="Y135" i="64"/>
  <c r="X135" i="64"/>
  <c r="X15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X76" i="64"/>
  <c r="Y75" i="64"/>
  <c r="X75" i="64"/>
  <c r="Y465" i="65"/>
  <c r="X465" i="65"/>
  <c r="Y408" i="65"/>
  <c r="X408" i="65"/>
  <c r="X405" i="65"/>
  <c r="X404" i="65" s="1"/>
  <c r="Y405" i="65"/>
  <c r="Y404" i="65" s="1"/>
  <c r="Y386" i="65"/>
  <c r="X367" i="65"/>
  <c r="Y367" i="65"/>
  <c r="Y351" i="65"/>
  <c r="X351" i="65"/>
  <c r="Y348" i="65"/>
  <c r="Y347" i="65" s="1"/>
  <c r="X348" i="65"/>
  <c r="X347" i="65" s="1"/>
  <c r="Y339" i="65"/>
  <c r="Y313" i="65"/>
  <c r="X313" i="65"/>
  <c r="Y310" i="65"/>
  <c r="X310" i="65"/>
  <c r="Y294" i="65"/>
  <c r="X294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30" i="66"/>
  <c r="X33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91" i="66"/>
  <c r="X291" i="66"/>
  <c r="Y273" i="66"/>
  <c r="X273" i="66"/>
  <c r="Y216" i="66"/>
  <c r="X216" i="66"/>
  <c r="Y213" i="66"/>
  <c r="Y212" i="66" s="1"/>
  <c r="X213" i="66"/>
  <c r="X212" i="66" s="1"/>
  <c r="Y175" i="66"/>
  <c r="Y159" i="66"/>
  <c r="X159" i="66"/>
  <c r="Y121" i="66"/>
  <c r="X121" i="66"/>
  <c r="Y139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X405" i="67"/>
  <c r="X404" i="67" s="1"/>
  <c r="Y405" i="67"/>
  <c r="Y404" i="67" s="1"/>
  <c r="Y386" i="67"/>
  <c r="X386" i="67"/>
  <c r="X367" i="67"/>
  <c r="Y367" i="67"/>
  <c r="Y351" i="67"/>
  <c r="X351" i="67"/>
  <c r="Y343" i="67"/>
  <c r="Y339" i="67"/>
  <c r="Y335" i="67"/>
  <c r="X313" i="67"/>
  <c r="Y313" i="67"/>
  <c r="X331" i="67"/>
  <c r="Y310" i="67"/>
  <c r="Y345" i="67"/>
  <c r="X345" i="67"/>
  <c r="X344" i="67"/>
  <c r="Y341" i="67"/>
  <c r="X341" i="67"/>
  <c r="X340" i="67"/>
  <c r="Y337" i="67"/>
  <c r="X337" i="67"/>
  <c r="X336" i="67"/>
  <c r="Y333" i="67"/>
  <c r="X333" i="67"/>
  <c r="Y291" i="67"/>
  <c r="X291" i="67"/>
  <c r="Y273" i="67"/>
  <c r="X273" i="67"/>
  <c r="Y216" i="67"/>
  <c r="X216" i="67"/>
  <c r="X194" i="67"/>
  <c r="Y179" i="67"/>
  <c r="Y178" i="67" s="1"/>
  <c r="X179" i="67"/>
  <c r="X178" i="67" s="1"/>
  <c r="Y159" i="67"/>
  <c r="X159" i="67"/>
  <c r="X156" i="67"/>
  <c r="X155" i="67" s="1"/>
  <c r="Y121" i="67"/>
  <c r="X121" i="67"/>
  <c r="X139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X505" i="68"/>
  <c r="X504" i="68" s="1"/>
  <c r="Y481" i="68"/>
  <c r="X481" i="68"/>
  <c r="Y457" i="68"/>
  <c r="X457" i="68"/>
  <c r="Y436" i="68"/>
  <c r="X436" i="68"/>
  <c r="Y433" i="68"/>
  <c r="Y432" i="68" s="1"/>
  <c r="X433" i="68"/>
  <c r="X432" i="68" s="1"/>
  <c r="Y429" i="68"/>
  <c r="Y425" i="68"/>
  <c r="Y421" i="68"/>
  <c r="Y417" i="68"/>
  <c r="Y413" i="68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Y188" i="68"/>
  <c r="Y184" i="68"/>
  <c r="Y180" i="68"/>
  <c r="Y176" i="68"/>
  <c r="Y172" i="68"/>
  <c r="X146" i="68"/>
  <c r="X168" i="68"/>
  <c r="Y143" i="68"/>
  <c r="X122" i="68"/>
  <c r="Y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X81" i="68"/>
  <c r="Y80" i="68"/>
  <c r="X80" i="68"/>
  <c r="Y79" i="68"/>
  <c r="X79" i="68"/>
  <c r="Y465" i="69"/>
  <c r="X465" i="69"/>
  <c r="Y408" i="69"/>
  <c r="X408" i="69"/>
  <c r="X405" i="69"/>
  <c r="X404" i="69" s="1"/>
  <c r="Y405" i="69"/>
  <c r="Y404" i="69" s="1"/>
  <c r="X386" i="69"/>
  <c r="Y367" i="69"/>
  <c r="Y351" i="69"/>
  <c r="X351" i="69"/>
  <c r="X348" i="69"/>
  <c r="Y348" i="69"/>
  <c r="Y347" i="69" s="1"/>
  <c r="X313" i="69"/>
  <c r="Y313" i="69"/>
  <c r="Y310" i="69"/>
  <c r="Y345" i="69"/>
  <c r="Y344" i="69"/>
  <c r="X342" i="69"/>
  <c r="Y341" i="69"/>
  <c r="Y340" i="69"/>
  <c r="X338" i="69"/>
  <c r="Y337" i="69"/>
  <c r="Y336" i="69"/>
  <c r="X334" i="69"/>
  <c r="Y333" i="69"/>
  <c r="Y294" i="69"/>
  <c r="Y291" i="69"/>
  <c r="Y290" i="69" s="1"/>
  <c r="X330" i="69"/>
  <c r="Y273" i="69"/>
  <c r="X273" i="69"/>
  <c r="Y216" i="69"/>
  <c r="X216" i="69"/>
  <c r="Y213" i="69"/>
  <c r="Y212" i="69" s="1"/>
  <c r="Y198" i="69"/>
  <c r="Y197" i="69" s="1"/>
  <c r="X198" i="69"/>
  <c r="X197" i="69" s="1"/>
  <c r="Y194" i="69"/>
  <c r="X194" i="69"/>
  <c r="Y179" i="69"/>
  <c r="Y178" i="69" s="1"/>
  <c r="X175" i="69"/>
  <c r="Y175" i="69"/>
  <c r="Y159" i="69"/>
  <c r="X159" i="69"/>
  <c r="Y156" i="69"/>
  <c r="Y155" i="69" s="1"/>
  <c r="X156" i="69"/>
  <c r="X155" i="69" s="1"/>
  <c r="X151" i="69"/>
  <c r="X147" i="69"/>
  <c r="X143" i="69"/>
  <c r="Y121" i="69"/>
  <c r="X121" i="69"/>
  <c r="Y153" i="69"/>
  <c r="Y150" i="69"/>
  <c r="X150" i="69"/>
  <c r="Y149" i="69"/>
  <c r="Y146" i="69"/>
  <c r="X146" i="69"/>
  <c r="Y145" i="69"/>
  <c r="Y142" i="69"/>
  <c r="X142" i="69"/>
  <c r="Y141" i="69"/>
  <c r="X102" i="69"/>
  <c r="Y99" i="69"/>
  <c r="Y138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405" i="70"/>
  <c r="Y404" i="70" s="1"/>
  <c r="X386" i="70"/>
  <c r="X371" i="70"/>
  <c r="X370" i="70" s="1"/>
  <c r="Y367" i="70"/>
  <c r="X367" i="70"/>
  <c r="Y351" i="70"/>
  <c r="X351" i="70"/>
  <c r="X348" i="70"/>
  <c r="Y348" i="70"/>
  <c r="Y347" i="70" s="1"/>
  <c r="X345" i="70"/>
  <c r="X341" i="70"/>
  <c r="X337" i="70"/>
  <c r="Y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198" i="70"/>
  <c r="X197" i="70" s="1"/>
  <c r="Y194" i="70"/>
  <c r="Y175" i="70"/>
  <c r="X175" i="70"/>
  <c r="Y159" i="70"/>
  <c r="X159" i="70"/>
  <c r="Y156" i="70"/>
  <c r="Y155" i="70" s="1"/>
  <c r="X156" i="70"/>
  <c r="X155" i="70" s="1"/>
  <c r="Y151" i="70"/>
  <c r="Y147" i="70"/>
  <c r="Y143" i="70"/>
  <c r="Y121" i="70"/>
  <c r="X121" i="70"/>
  <c r="X118" i="70"/>
  <c r="Y118" i="70"/>
  <c r="X151" i="70"/>
  <c r="Y150" i="70"/>
  <c r="X147" i="70"/>
  <c r="Y146" i="70"/>
  <c r="X143" i="70"/>
  <c r="Y142" i="70"/>
  <c r="X102" i="70"/>
  <c r="Y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Y334" i="71"/>
  <c r="Y333" i="71" s="1"/>
  <c r="X334" i="71"/>
  <c r="X330" i="71"/>
  <c r="X326" i="71"/>
  <c r="X322" i="71"/>
  <c r="Y300" i="71"/>
  <c r="X300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Y188" i="71"/>
  <c r="X188" i="71"/>
  <c r="Y170" i="71"/>
  <c r="X170" i="71"/>
  <c r="Y154" i="71"/>
  <c r="X154" i="71"/>
  <c r="Y152" i="71"/>
  <c r="Y151" i="71" s="1"/>
  <c r="X152" i="71"/>
  <c r="Y146" i="71"/>
  <c r="X148" i="71"/>
  <c r="X144" i="71"/>
  <c r="X140" i="71"/>
  <c r="X139" i="71"/>
  <c r="X137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Y373" i="72"/>
  <c r="Y372" i="72" s="1"/>
  <c r="X370" i="72"/>
  <c r="Y370" i="72"/>
  <c r="Y352" i="72"/>
  <c r="X352" i="72"/>
  <c r="Y336" i="72"/>
  <c r="X336" i="72"/>
  <c r="Y334" i="72"/>
  <c r="Y333" i="72" s="1"/>
  <c r="X334" i="72"/>
  <c r="X333" i="72" s="1"/>
  <c r="Y328" i="72"/>
  <c r="Y324" i="72"/>
  <c r="Y300" i="72"/>
  <c r="X300" i="72"/>
  <c r="X282" i="72"/>
  <c r="Y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21" i="6"/>
  <c r="Y19" i="6"/>
  <c r="Y17" i="6"/>
  <c r="Y159" i="6" s="1"/>
  <c r="Y12" i="6"/>
  <c r="Y13" i="6" s="1"/>
  <c r="Y198" i="67" l="1"/>
  <c r="Y197" i="67" s="1"/>
  <c r="X173" i="72"/>
  <c r="X172" i="72" s="1"/>
  <c r="Y173" i="72"/>
  <c r="Y172" i="72" s="1"/>
  <c r="X191" i="72"/>
  <c r="X190" i="72" s="1"/>
  <c r="Y355" i="72"/>
  <c r="Y354" i="72" s="1"/>
  <c r="X179" i="70"/>
  <c r="X178" i="70" s="1"/>
  <c r="X4" i="56"/>
  <c r="X179" i="69"/>
  <c r="X178" i="69" s="1"/>
  <c r="X174" i="69" s="1"/>
  <c r="Y47" i="56"/>
  <c r="X7" i="46"/>
  <c r="Y198" i="70"/>
  <c r="Y197" i="70" s="1"/>
  <c r="Y193" i="70" s="1"/>
  <c r="Y161" i="49"/>
  <c r="Y62" i="54"/>
  <c r="Y7" i="46"/>
  <c r="Y373" i="71"/>
  <c r="Y372" i="71" s="1"/>
  <c r="X373" i="71"/>
  <c r="X372" i="71" s="1"/>
  <c r="Y85" i="46"/>
  <c r="X371" i="67"/>
  <c r="X370" i="67" s="1"/>
  <c r="Y140" i="66"/>
  <c r="Y173" i="71"/>
  <c r="Y172" i="71" s="1"/>
  <c r="Y371" i="67"/>
  <c r="Y370" i="67" s="1"/>
  <c r="X432" i="64"/>
  <c r="X431" i="64" s="1"/>
  <c r="Y191" i="72"/>
  <c r="Y190" i="72" s="1"/>
  <c r="X371" i="65"/>
  <c r="X370" i="65" s="1"/>
  <c r="Y191" i="71"/>
  <c r="Y190" i="71" s="1"/>
  <c r="X44" i="56"/>
  <c r="X279" i="71"/>
  <c r="X191" i="71"/>
  <c r="X190" i="71" s="1"/>
  <c r="X187" i="71" s="1"/>
  <c r="Y243" i="68"/>
  <c r="Y242" i="68" s="1"/>
  <c r="X220" i="64"/>
  <c r="X219" i="64" s="1"/>
  <c r="Y390" i="67"/>
  <c r="Y389" i="67" s="1"/>
  <c r="X85" i="56"/>
  <c r="Y128" i="58"/>
  <c r="X14" i="23"/>
  <c r="X14" i="26" s="1"/>
  <c r="X373" i="72"/>
  <c r="X372" i="72" s="1"/>
  <c r="X369" i="72" s="1"/>
  <c r="Y371" i="69"/>
  <c r="Y370" i="69" s="1"/>
  <c r="X179" i="65"/>
  <c r="X178" i="65" s="1"/>
  <c r="Y179" i="65"/>
  <c r="Y178" i="65" s="1"/>
  <c r="X390" i="69"/>
  <c r="X389" i="69" s="1"/>
  <c r="X385" i="69" s="1"/>
  <c r="Y66" i="46"/>
  <c r="Y198" i="66"/>
  <c r="Y197" i="66" s="1"/>
  <c r="X390" i="70"/>
  <c r="X389" i="70" s="1"/>
  <c r="X355" i="71"/>
  <c r="X354" i="71" s="1"/>
  <c r="Y66" i="56"/>
  <c r="X169" i="72"/>
  <c r="X3" i="44"/>
  <c r="X15" i="10"/>
  <c r="X371" i="69"/>
  <c r="X370" i="69" s="1"/>
  <c r="X390" i="67"/>
  <c r="X389" i="67" s="1"/>
  <c r="Y432" i="64"/>
  <c r="Y431" i="64" s="1"/>
  <c r="Y427" i="64" s="1"/>
  <c r="Y47" i="46"/>
  <c r="Y219" i="68"/>
  <c r="Y218" i="68" s="1"/>
  <c r="X62" i="59"/>
  <c r="Y43" i="48"/>
  <c r="Y24" i="44"/>
  <c r="X173" i="71"/>
  <c r="X172" i="71" s="1"/>
  <c r="Y179" i="66"/>
  <c r="Y178" i="66" s="1"/>
  <c r="Y3" i="48"/>
  <c r="X461" i="68"/>
  <c r="X460" i="68" s="1"/>
  <c r="Y3" i="59"/>
  <c r="Y164" i="46"/>
  <c r="X143" i="59"/>
  <c r="Y366" i="66"/>
  <c r="X198" i="65"/>
  <c r="X197" i="65" s="1"/>
  <c r="X193" i="65" s="1"/>
  <c r="X161" i="49"/>
  <c r="Y98" i="65"/>
  <c r="X128" i="46"/>
  <c r="X371" i="66"/>
  <c r="X370" i="66" s="1"/>
  <c r="X366" i="66" s="1"/>
  <c r="X7" i="56"/>
  <c r="Y97" i="72"/>
  <c r="X98" i="65"/>
  <c r="X117" i="65"/>
  <c r="Y322" i="64"/>
  <c r="Y47" i="58"/>
  <c r="Y43" i="58" s="1"/>
  <c r="Y146" i="46"/>
  <c r="X279" i="72"/>
  <c r="Y461" i="68"/>
  <c r="Y460" i="68" s="1"/>
  <c r="X62" i="58"/>
  <c r="X179" i="66"/>
  <c r="X178" i="66" s="1"/>
  <c r="Y62" i="58"/>
  <c r="Y25" i="29"/>
  <c r="Y16" i="28"/>
  <c r="X117" i="70"/>
  <c r="Y332" i="69"/>
  <c r="X219" i="68"/>
  <c r="X218" i="68" s="1"/>
  <c r="X214" i="68" s="1"/>
  <c r="X146" i="46"/>
  <c r="X485" i="68"/>
  <c r="X484" i="68" s="1"/>
  <c r="X16" i="17"/>
  <c r="X97" i="72"/>
  <c r="Y485" i="68"/>
  <c r="Y484" i="68" s="1"/>
  <c r="X390" i="66"/>
  <c r="X389" i="66" s="1"/>
  <c r="X174" i="65"/>
  <c r="X47" i="56"/>
  <c r="X3" i="50"/>
  <c r="X27" i="25"/>
  <c r="Y251" i="70"/>
  <c r="X162" i="62"/>
  <c r="X144" i="61"/>
  <c r="X351" i="72"/>
  <c r="Y366" i="67"/>
  <c r="Y161" i="59"/>
  <c r="X66" i="56"/>
  <c r="X366" i="65"/>
  <c r="X43" i="58"/>
  <c r="X143" i="58"/>
  <c r="X28" i="46"/>
  <c r="Y124" i="45"/>
  <c r="X170" i="68"/>
  <c r="Y194" i="64"/>
  <c r="Y81" i="58"/>
  <c r="Y124" i="58"/>
  <c r="Y43" i="54"/>
  <c r="X24" i="48"/>
  <c r="Y62" i="48"/>
  <c r="Y193" i="69"/>
  <c r="X105" i="58"/>
  <c r="X24" i="49"/>
  <c r="Y81" i="45"/>
  <c r="Y109" i="46"/>
  <c r="Y187" i="71"/>
  <c r="Y174" i="69"/>
  <c r="Y343" i="64"/>
  <c r="Y364" i="64" s="1"/>
  <c r="Y81" i="59"/>
  <c r="Y161" i="58"/>
  <c r="Y15" i="10"/>
  <c r="Y21" i="6"/>
  <c r="Y6" i="27" s="1"/>
  <c r="Y100" i="6"/>
  <c r="Y121" i="6" s="1"/>
  <c r="Y298" i="71"/>
  <c r="Y316" i="71" s="1"/>
  <c r="Y317" i="71"/>
  <c r="Y360" i="68"/>
  <c r="X101" i="6"/>
  <c r="X333" i="70"/>
  <c r="X313" i="70"/>
  <c r="X332" i="70" s="1"/>
  <c r="X28" i="59"/>
  <c r="X24" i="59" s="1"/>
  <c r="X390" i="65"/>
  <c r="X389" i="65" s="1"/>
  <c r="Y113" i="6"/>
  <c r="Y143" i="6" s="1"/>
  <c r="Y34" i="6"/>
  <c r="Y101" i="6"/>
  <c r="Y131" i="6" s="1"/>
  <c r="Y112" i="6"/>
  <c r="Y142" i="6" s="1"/>
  <c r="Y138" i="71"/>
  <c r="Y142" i="71"/>
  <c r="Y140" i="70"/>
  <c r="Y117" i="70"/>
  <c r="X139" i="69"/>
  <c r="X118" i="69"/>
  <c r="X117" i="69" s="1"/>
  <c r="X12" i="6"/>
  <c r="X13" i="6" s="1"/>
  <c r="Y30" i="6"/>
  <c r="X34" i="6"/>
  <c r="X98" i="6"/>
  <c r="X102" i="6"/>
  <c r="X114" i="6"/>
  <c r="Y279" i="72"/>
  <c r="X143" i="67"/>
  <c r="X147" i="67"/>
  <c r="X151" i="67"/>
  <c r="X99" i="66"/>
  <c r="X30" i="6"/>
  <c r="Y98" i="6"/>
  <c r="Y128" i="6" s="1"/>
  <c r="Y102" i="6"/>
  <c r="Y156" i="6" s="1"/>
  <c r="Y238" i="68"/>
  <c r="Y98" i="66"/>
  <c r="X23" i="6"/>
  <c r="X99" i="6"/>
  <c r="X120" i="6" s="1"/>
  <c r="X333" i="69"/>
  <c r="X337" i="69"/>
  <c r="X341" i="69"/>
  <c r="X345" i="69"/>
  <c r="Y456" i="68"/>
  <c r="Y143" i="66"/>
  <c r="Y147" i="66"/>
  <c r="Y151" i="66"/>
  <c r="Y28" i="45"/>
  <c r="Y28" i="46" s="1"/>
  <c r="Y29" i="49"/>
  <c r="Y29" i="46"/>
  <c r="Y22" i="6"/>
  <c r="Y23" i="6"/>
  <c r="Y99" i="6"/>
  <c r="Y129" i="6" s="1"/>
  <c r="Y136" i="6"/>
  <c r="Y104" i="6"/>
  <c r="Y158" i="6" s="1"/>
  <c r="Y321" i="71"/>
  <c r="Y325" i="71"/>
  <c r="Y329" i="71"/>
  <c r="Y146" i="54"/>
  <c r="Y143" i="54" s="1"/>
  <c r="Y147" i="56"/>
  <c r="Y147" i="58"/>
  <c r="X17" i="6"/>
  <c r="X160" i="6" s="1"/>
  <c r="X100" i="6"/>
  <c r="X121" i="6" s="1"/>
  <c r="X140" i="72"/>
  <c r="X144" i="72"/>
  <c r="X148" i="72"/>
  <c r="Y194" i="67"/>
  <c r="Y193" i="67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X193" i="69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0" i="66"/>
  <c r="Y138" i="65"/>
  <c r="Y118" i="65"/>
  <c r="Y117" i="65" s="1"/>
  <c r="Y136" i="65" s="1"/>
  <c r="Y164" i="54"/>
  <c r="Y165" i="56"/>
  <c r="Y138" i="6"/>
  <c r="Y136" i="72"/>
  <c r="Y140" i="72"/>
  <c r="Y144" i="72"/>
  <c r="Y148" i="72"/>
  <c r="X321" i="72"/>
  <c r="X325" i="72"/>
  <c r="X329" i="72"/>
  <c r="X118" i="71"/>
  <c r="X136" i="71" s="1"/>
  <c r="Y140" i="71"/>
  <c r="Y144" i="71"/>
  <c r="Y148" i="71"/>
  <c r="X151" i="71"/>
  <c r="Y322" i="7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156" i="67"/>
  <c r="Y155" i="67" s="1"/>
  <c r="Y331" i="67"/>
  <c r="X62" i="60"/>
  <c r="X63" i="55"/>
  <c r="X63" i="56" s="1"/>
  <c r="X64" i="56"/>
  <c r="Y7" i="49"/>
  <c r="Y3" i="49" s="1"/>
  <c r="Y220" i="64"/>
  <c r="Y219" i="64" s="1"/>
  <c r="Y215" i="64" s="1"/>
  <c r="X7" i="48"/>
  <c r="X3" i="48" s="1"/>
  <c r="X199" i="64"/>
  <c r="X198" i="64" s="1"/>
  <c r="X194" i="64" s="1"/>
  <c r="Y3" i="44"/>
  <c r="X141" i="72"/>
  <c r="X145" i="72"/>
  <c r="X149" i="72"/>
  <c r="Y169" i="72"/>
  <c r="Y321" i="72"/>
  <c r="Y325" i="72"/>
  <c r="Y329" i="72"/>
  <c r="X141" i="71"/>
  <c r="X145" i="71"/>
  <c r="X149" i="71"/>
  <c r="X205" i="71"/>
  <c r="X323" i="71"/>
  <c r="X327" i="71"/>
  <c r="X331" i="71"/>
  <c r="Y144" i="70"/>
  <c r="Y148" i="70"/>
  <c r="Y152" i="70"/>
  <c r="X212" i="70"/>
  <c r="Y386" i="70"/>
  <c r="X140" i="69"/>
  <c r="X144" i="69"/>
  <c r="X148" i="69"/>
  <c r="X152" i="69"/>
  <c r="X213" i="69"/>
  <c r="X212" i="69" s="1"/>
  <c r="Y81" i="68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Y110" i="64"/>
  <c r="Y28" i="55"/>
  <c r="Y24" i="55" s="1"/>
  <c r="Y29" i="56"/>
  <c r="Y29" i="59"/>
  <c r="Y145" i="72"/>
  <c r="Y14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45" i="70"/>
  <c r="X149" i="70"/>
  <c r="X153" i="70"/>
  <c r="X194" i="70"/>
  <c r="X193" i="70" s="1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294" i="67"/>
  <c r="Y332" i="67" s="1"/>
  <c r="Y336" i="67"/>
  <c r="Y340" i="67"/>
  <c r="Y344" i="67"/>
  <c r="Y332" i="66"/>
  <c r="Y337" i="66"/>
  <c r="Y341" i="66"/>
  <c r="Y4" i="54"/>
  <c r="Y3" i="54" s="1"/>
  <c r="Y5" i="56"/>
  <c r="Y28" i="54"/>
  <c r="Y24" i="54" s="1"/>
  <c r="Y29" i="58"/>
  <c r="Y115" i="6"/>
  <c r="Y145" i="6" s="1"/>
  <c r="X142" i="72"/>
  <c r="X146" i="72"/>
  <c r="Y320" i="72"/>
  <c r="Y317" i="72"/>
  <c r="Y322" i="72"/>
  <c r="Y326" i="72"/>
  <c r="Y330" i="72"/>
  <c r="X138" i="71"/>
  <c r="X142" i="71"/>
  <c r="X146" i="71"/>
  <c r="X135" i="71"/>
  <c r="X320" i="71"/>
  <c r="X324" i="71"/>
  <c r="X328" i="71"/>
  <c r="X333" i="71"/>
  <c r="Y141" i="70"/>
  <c r="Y145" i="70"/>
  <c r="Y149" i="70"/>
  <c r="Y153" i="70"/>
  <c r="X174" i="70"/>
  <c r="X331" i="70"/>
  <c r="X335" i="70"/>
  <c r="X339" i="70"/>
  <c r="X343" i="70"/>
  <c r="X347" i="70"/>
  <c r="X141" i="69"/>
  <c r="X145" i="69"/>
  <c r="X149" i="69"/>
  <c r="X153" i="69"/>
  <c r="X331" i="69"/>
  <c r="X335" i="69"/>
  <c r="X339" i="69"/>
  <c r="X343" i="69"/>
  <c r="X347" i="69"/>
  <c r="Y174" i="68"/>
  <c r="Y178" i="68"/>
  <c r="Y182" i="68"/>
  <c r="Y186" i="68"/>
  <c r="Y214" i="68"/>
  <c r="Y410" i="68"/>
  <c r="Y415" i="68"/>
  <c r="Y419" i="68"/>
  <c r="Y423" i="68"/>
  <c r="Y427" i="68"/>
  <c r="X175" i="67"/>
  <c r="X174" i="67" s="1"/>
  <c r="X213" i="67"/>
  <c r="X212" i="67" s="1"/>
  <c r="X175" i="66"/>
  <c r="X174" i="66" s="1"/>
  <c r="X194" i="66"/>
  <c r="X310" i="66"/>
  <c r="X309" i="66" s="1"/>
  <c r="X334" i="66"/>
  <c r="X338" i="66"/>
  <c r="X342" i="66"/>
  <c r="Y174" i="65"/>
  <c r="Y343" i="65"/>
  <c r="X3" i="59"/>
  <c r="X105" i="54"/>
  <c r="X143" i="49"/>
  <c r="X161" i="48"/>
  <c r="X86" i="46"/>
  <c r="X86" i="49"/>
  <c r="X85" i="45"/>
  <c r="X85" i="46" s="1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39" i="70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X118" i="68"/>
  <c r="X171" i="68"/>
  <c r="X175" i="68"/>
  <c r="X179" i="68"/>
  <c r="X183" i="68"/>
  <c r="X187" i="68"/>
  <c r="X411" i="68"/>
  <c r="X416" i="68"/>
  <c r="X420" i="68"/>
  <c r="X424" i="68"/>
  <c r="X428" i="68"/>
  <c r="Y175" i="67"/>
  <c r="Y174" i="67" s="1"/>
  <c r="Y213" i="67"/>
  <c r="Y212" i="67" s="1"/>
  <c r="X334" i="67"/>
  <c r="X338" i="67"/>
  <c r="X342" i="67"/>
  <c r="X348" i="67"/>
  <c r="X347" i="67" s="1"/>
  <c r="X385" i="67"/>
  <c r="X118" i="66"/>
  <c r="X142" i="66"/>
  <c r="X146" i="66"/>
  <c r="X150" i="66"/>
  <c r="X156" i="66"/>
  <c r="X155" i="66" s="1"/>
  <c r="Y194" i="66"/>
  <c r="Y193" i="66" s="1"/>
  <c r="Y310" i="66"/>
  <c r="Y309" i="66" s="1"/>
  <c r="Y334" i="66"/>
  <c r="Y338" i="66"/>
  <c r="Y342" i="66"/>
  <c r="Y128" i="55"/>
  <c r="Y128" i="56" s="1"/>
  <c r="Y129" i="59"/>
  <c r="Y129" i="56"/>
  <c r="Y105" i="54"/>
  <c r="Y106" i="56"/>
  <c r="Y43" i="49"/>
  <c r="X44" i="48"/>
  <c r="X43" i="48" s="1"/>
  <c r="Y161" i="48"/>
  <c r="X66" i="45"/>
  <c r="X66" i="46" s="1"/>
  <c r="X67" i="46"/>
  <c r="X67" i="49"/>
  <c r="X147" i="72"/>
  <c r="Y318" i="72"/>
  <c r="Y323" i="72"/>
  <c r="Y327" i="72"/>
  <c r="Y331" i="72"/>
  <c r="Y351" i="72"/>
  <c r="X321" i="71"/>
  <c r="X325" i="71"/>
  <c r="X329" i="71"/>
  <c r="X138" i="70"/>
  <c r="X336" i="70"/>
  <c r="X340" i="70"/>
  <c r="X344" i="70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X310" i="67"/>
  <c r="X309" i="67" s="1"/>
  <c r="Y334" i="67"/>
  <c r="Y338" i="67"/>
  <c r="Y342" i="67"/>
  <c r="Y348" i="67"/>
  <c r="Y347" i="67" s="1"/>
  <c r="Y385" i="67"/>
  <c r="Y118" i="66"/>
  <c r="Y117" i="66" s="1"/>
  <c r="Y142" i="66"/>
  <c r="Y146" i="66"/>
  <c r="Y150" i="66"/>
  <c r="Y156" i="66"/>
  <c r="Y155" i="66" s="1"/>
  <c r="X290" i="66"/>
  <c r="Y47" i="59"/>
  <c r="Y43" i="59" s="1"/>
  <c r="Y390" i="66"/>
  <c r="Y389" i="66" s="1"/>
  <c r="Y385" i="66" s="1"/>
  <c r="Y7" i="58"/>
  <c r="Y3" i="58" s="1"/>
  <c r="Y411" i="64"/>
  <c r="Y410" i="64" s="1"/>
  <c r="Y406" i="64" s="1"/>
  <c r="Y109" i="55"/>
  <c r="Y109" i="56" s="1"/>
  <c r="Y110" i="59"/>
  <c r="X48" i="49"/>
  <c r="X48" i="46"/>
  <c r="X47" i="45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109" i="56"/>
  <c r="X151" i="56"/>
  <c r="X155" i="56"/>
  <c r="X159" i="56"/>
  <c r="Y81" i="49"/>
  <c r="Y143" i="49"/>
  <c r="Y4" i="47"/>
  <c r="Y3" i="47" s="1"/>
  <c r="Y17" i="7"/>
  <c r="Y17" i="13" s="1"/>
  <c r="Y17" i="16" s="1"/>
  <c r="Y18" i="13"/>
  <c r="Y18" i="16" s="1"/>
  <c r="X331" i="65"/>
  <c r="X336" i="65"/>
  <c r="X340" i="65"/>
  <c r="X344" i="65"/>
  <c r="X386" i="65"/>
  <c r="X110" i="64"/>
  <c r="Y155" i="64"/>
  <c r="X160" i="64"/>
  <c r="X164" i="64"/>
  <c r="X168" i="64"/>
  <c r="Y365" i="64"/>
  <c r="X370" i="64"/>
  <c r="X378" i="64"/>
  <c r="X382" i="64"/>
  <c r="Y82" i="55"/>
  <c r="Y81" i="55" s="1"/>
  <c r="X143" i="55"/>
  <c r="X88" i="56"/>
  <c r="X92" i="56"/>
  <c r="X96" i="56"/>
  <c r="X161" i="54"/>
  <c r="Y3" i="50"/>
  <c r="X24" i="45"/>
  <c r="Y62" i="44"/>
  <c r="X18" i="25"/>
  <c r="X18" i="28" s="1"/>
  <c r="X17" i="22"/>
  <c r="Y27" i="22"/>
  <c r="Y28" i="25"/>
  <c r="Y28" i="28" s="1"/>
  <c r="Y14" i="18"/>
  <c r="Y14" i="24" s="1"/>
  <c r="Y4" i="18"/>
  <c r="Y3" i="18" s="1"/>
  <c r="Y16" i="23" s="1"/>
  <c r="Y5" i="23"/>
  <c r="Y5" i="26" s="1"/>
  <c r="Y17" i="18"/>
  <c r="Y17" i="24" s="1"/>
  <c r="Y20" i="25"/>
  <c r="Y29" i="24"/>
  <c r="Y29" i="25"/>
  <c r="Y27" i="8"/>
  <c r="Y28" i="12"/>
  <c r="Y28" i="15" s="1"/>
  <c r="Y331" i="65"/>
  <c r="Y336" i="65"/>
  <c r="Y340" i="65"/>
  <c r="Y344" i="65"/>
  <c r="X156" i="64"/>
  <c r="Y160" i="64"/>
  <c r="Y164" i="64"/>
  <c r="Y168" i="64"/>
  <c r="X173" i="64"/>
  <c r="X366" i="64"/>
  <c r="Y374" i="64"/>
  <c r="Y382" i="64"/>
  <c r="Y386" i="64"/>
  <c r="Y385" i="64" s="1"/>
  <c r="X24" i="60"/>
  <c r="X82" i="60"/>
  <c r="X81" i="60" s="1"/>
  <c r="X82" i="58"/>
  <c r="X81" i="58" s="1"/>
  <c r="Y3" i="57"/>
  <c r="Y43" i="57"/>
  <c r="Y105" i="57"/>
  <c r="Y44" i="55"/>
  <c r="Y43" i="55" s="1"/>
  <c r="Y43" i="56" s="1"/>
  <c r="X82" i="54"/>
  <c r="X81" i="54" s="1"/>
  <c r="X81" i="50"/>
  <c r="X143" i="50"/>
  <c r="X125" i="49"/>
  <c r="X124" i="49" s="1"/>
  <c r="X143" i="48"/>
  <c r="X109" i="46"/>
  <c r="Y15" i="19"/>
  <c r="X20" i="12"/>
  <c r="X20" i="10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Y369" i="64"/>
  <c r="X379" i="64"/>
  <c r="Y62" i="59"/>
  <c r="X81" i="59"/>
  <c r="Y82" i="54"/>
  <c r="Y81" i="54" s="1"/>
  <c r="Y5" i="21"/>
  <c r="Y5" i="24"/>
  <c r="Y5" i="27" s="1"/>
  <c r="Y13" i="21"/>
  <c r="Y13" i="24"/>
  <c r="X19" i="21"/>
  <c r="X19" i="24"/>
  <c r="X19" i="27" s="1"/>
  <c r="X23" i="24"/>
  <c r="X23" i="27" s="1"/>
  <c r="X23" i="21"/>
  <c r="X24" i="12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5" i="64"/>
  <c r="X322" i="64"/>
  <c r="X367" i="64"/>
  <c r="Y371" i="64"/>
  <c r="Y383" i="64"/>
  <c r="X427" i="64"/>
  <c r="X124" i="58"/>
  <c r="X130" i="56"/>
  <c r="X134" i="56"/>
  <c r="X138" i="56"/>
  <c r="X106" i="48"/>
  <c r="X105" i="48" s="1"/>
  <c r="X125" i="48"/>
  <c r="X124" i="48" s="1"/>
  <c r="X82" i="47"/>
  <c r="X81" i="47" s="1"/>
  <c r="X106" i="47"/>
  <c r="X105" i="47" s="1"/>
  <c r="X125" i="47"/>
  <c r="X124" i="47" s="1"/>
  <c r="X161" i="47"/>
  <c r="X27" i="13"/>
  <c r="Y7" i="12"/>
  <c r="Y7" i="15" s="1"/>
  <c r="Y7" i="10"/>
  <c r="Y11" i="12"/>
  <c r="Y11" i="15" s="1"/>
  <c r="Y11" i="10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X3" i="55"/>
  <c r="X24" i="55"/>
  <c r="X144" i="56"/>
  <c r="X168" i="56"/>
  <c r="X172" i="56"/>
  <c r="X176" i="56"/>
  <c r="Y105" i="48"/>
  <c r="Y82" i="47"/>
  <c r="Y81" i="47" s="1"/>
  <c r="Y106" i="47"/>
  <c r="Y105" i="47" s="1"/>
  <c r="Y124" i="47"/>
  <c r="Y161" i="47"/>
  <c r="X10" i="46"/>
  <c r="X14" i="46"/>
  <c r="X18" i="46"/>
  <c r="X22" i="46"/>
  <c r="X10" i="10"/>
  <c r="X10" i="13"/>
  <c r="Y345" i="66"/>
  <c r="Y142" i="65"/>
  <c r="Y146" i="65"/>
  <c r="Y150" i="65"/>
  <c r="Y291" i="65"/>
  <c r="Y290" i="65" s="1"/>
  <c r="Y334" i="65"/>
  <c r="Y338" i="65"/>
  <c r="Y342" i="65"/>
  <c r="X154" i="64"/>
  <c r="Y158" i="64"/>
  <c r="Y162" i="64"/>
  <c r="Y166" i="64"/>
  <c r="Y170" i="64"/>
  <c r="X237" i="64"/>
  <c r="X236" i="64" s="1"/>
  <c r="Y125" i="59"/>
  <c r="X161" i="58"/>
  <c r="Y4" i="55"/>
  <c r="X44" i="50"/>
  <c r="X43" i="50" s="1"/>
  <c r="Y25" i="49"/>
  <c r="X44" i="49"/>
  <c r="X63" i="49"/>
  <c r="X82" i="49"/>
  <c r="X62" i="48"/>
  <c r="X4" i="47"/>
  <c r="X3" i="47" s="1"/>
  <c r="Y106" i="45"/>
  <c r="X25" i="29"/>
  <c r="X13" i="29"/>
  <c r="X143" i="29" s="1"/>
  <c r="Y27" i="11"/>
  <c r="Y28" i="14"/>
  <c r="Y28" i="17" s="1"/>
  <c r="X17" i="8"/>
  <c r="Y120" i="46"/>
  <c r="Y150" i="46"/>
  <c r="Y154" i="46"/>
  <c r="Y158" i="46"/>
  <c r="X16" i="28"/>
  <c r="Y31" i="24"/>
  <c r="X11" i="23"/>
  <c r="X11" i="26" s="1"/>
  <c r="Y19" i="23"/>
  <c r="X4" i="22"/>
  <c r="X4" i="25" s="1"/>
  <c r="X4" i="28" s="1"/>
  <c r="X20" i="25"/>
  <c r="X20" i="28" s="1"/>
  <c r="X29" i="14"/>
  <c r="X27" i="11"/>
  <c r="X27" i="14" s="1"/>
  <c r="X31" i="13"/>
  <c r="X136" i="46"/>
  <c r="X166" i="46"/>
  <c r="X170" i="46"/>
  <c r="X174" i="46"/>
  <c r="Y18" i="25"/>
  <c r="Y18" i="28" s="1"/>
  <c r="X7" i="21"/>
  <c r="X8" i="13"/>
  <c r="X17" i="11"/>
  <c r="Y6" i="10"/>
  <c r="X13" i="10"/>
  <c r="X29" i="12"/>
  <c r="X19" i="12"/>
  <c r="X23" i="12"/>
  <c r="X23" i="15" s="1"/>
  <c r="X30" i="21"/>
  <c r="Y22" i="23"/>
  <c r="Y26" i="23"/>
  <c r="Y26" i="26" s="1"/>
  <c r="X22" i="13"/>
  <c r="X30" i="13"/>
  <c r="X21" i="10"/>
  <c r="Y27" i="9"/>
  <c r="Y9" i="12"/>
  <c r="Y9" i="15" s="1"/>
  <c r="Y13" i="12"/>
  <c r="Y13" i="15" s="1"/>
  <c r="Y12" i="29"/>
  <c r="X21" i="24"/>
  <c r="X21" i="27" s="1"/>
  <c r="Y29" i="21"/>
  <c r="X27" i="19"/>
  <c r="X27" i="23" s="1"/>
  <c r="X27" i="26" s="1"/>
  <c r="X17" i="18"/>
  <c r="Y30" i="13"/>
  <c r="Y30" i="16" s="1"/>
  <c r="Y20" i="13"/>
  <c r="Y20" i="16" s="1"/>
  <c r="Y24" i="13"/>
  <c r="Y24" i="16" s="1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9" i="10"/>
  <c r="X35" i="46"/>
  <c r="X39" i="46"/>
  <c r="Y43" i="44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Y21" i="21"/>
  <c r="Y25" i="21"/>
  <c r="X8" i="25"/>
  <c r="X8" i="28" s="1"/>
  <c r="Y8" i="13"/>
  <c r="Y8" i="16" s="1"/>
  <c r="Y12" i="13"/>
  <c r="Y12" i="16" s="1"/>
  <c r="Y22" i="12"/>
  <c r="Y22" i="15" s="1"/>
  <c r="Y26" i="12"/>
  <c r="Y26" i="15" s="1"/>
  <c r="X7" i="12"/>
  <c r="X11" i="12"/>
  <c r="X63" i="44"/>
  <c r="X63" i="46" s="1"/>
  <c r="X125" i="44"/>
  <c r="X124" i="44" s="1"/>
  <c r="Y27" i="18"/>
  <c r="X4" i="9"/>
  <c r="X4" i="10" s="1"/>
  <c r="Y10" i="26"/>
  <c r="Y23" i="27"/>
  <c r="Y18" i="27"/>
  <c r="Y26" i="27"/>
  <c r="Y10" i="27"/>
  <c r="Y137" i="6"/>
  <c r="Y31" i="16"/>
  <c r="Y23" i="16"/>
  <c r="Y19" i="16"/>
  <c r="Y11" i="16"/>
  <c r="Y7" i="16"/>
  <c r="Y19" i="17"/>
  <c r="Y7" i="17"/>
  <c r="Y30" i="17"/>
  <c r="Y10" i="15"/>
  <c r="Y6" i="15"/>
  <c r="Y165" i="51"/>
  <c r="Y110" i="51"/>
  <c r="Y147" i="51"/>
  <c r="Y162" i="51"/>
  <c r="Y48" i="51"/>
  <c r="Y165" i="52"/>
  <c r="Y162" i="53"/>
  <c r="Y144" i="53"/>
  <c r="Y4" i="51"/>
  <c r="Y147" i="52"/>
  <c r="Y67" i="52"/>
  <c r="Y144" i="51"/>
  <c r="Y86" i="51"/>
  <c r="Y29" i="51"/>
  <c r="Y48" i="52"/>
  <c r="Y44" i="52"/>
  <c r="Y144" i="52"/>
  <c r="Y125" i="53"/>
  <c r="Y106" i="51"/>
  <c r="Y67" i="51"/>
  <c r="Y86" i="52"/>
  <c r="Y6" i="17"/>
  <c r="Y162" i="52"/>
  <c r="Y129" i="52"/>
  <c r="Y8" i="52"/>
  <c r="Y44" i="53"/>
  <c r="Y4" i="53"/>
  <c r="Y3" i="53" s="1"/>
  <c r="Y8" i="51"/>
  <c r="Y82" i="52"/>
  <c r="Y300" i="64"/>
  <c r="Y270" i="66"/>
  <c r="Y232" i="66"/>
  <c r="Y251" i="65"/>
  <c r="Y232" i="67"/>
  <c r="Y251" i="66"/>
  <c r="Y224" i="71"/>
  <c r="Y224" i="72"/>
  <c r="Y251" i="69"/>
  <c r="Y260" i="71"/>
  <c r="Y260" i="72"/>
  <c r="Y242" i="71"/>
  <c r="Y242" i="72"/>
  <c r="Y135" i="6"/>
  <c r="X30" i="28"/>
  <c r="X6" i="28"/>
  <c r="X25" i="27"/>
  <c r="X9" i="27"/>
  <c r="X13" i="27"/>
  <c r="X9" i="26"/>
  <c r="X7" i="27"/>
  <c r="X31" i="26"/>
  <c r="X11" i="27"/>
  <c r="X7" i="26"/>
  <c r="X5" i="27"/>
  <c r="X162" i="61"/>
  <c r="X129" i="61"/>
  <c r="X144" i="62"/>
  <c r="X86" i="61"/>
  <c r="X48" i="61"/>
  <c r="X165" i="62"/>
  <c r="X110" i="62"/>
  <c r="X165" i="61"/>
  <c r="X110" i="61"/>
  <c r="X25" i="61"/>
  <c r="X147" i="62"/>
  <c r="X125" i="62"/>
  <c r="X67" i="62"/>
  <c r="X29" i="62"/>
  <c r="X8" i="62"/>
  <c r="X491" i="64"/>
  <c r="X82" i="62"/>
  <c r="X106" i="63"/>
  <c r="X67" i="61"/>
  <c r="X86" i="62"/>
  <c r="X48" i="62"/>
  <c r="X125" i="61"/>
  <c r="X144" i="63"/>
  <c r="X162" i="63"/>
  <c r="X161" i="63" s="1"/>
  <c r="X424" i="65"/>
  <c r="X147" i="61"/>
  <c r="X82" i="63"/>
  <c r="X462" i="67"/>
  <c r="X424" i="67"/>
  <c r="X443" i="66"/>
  <c r="X553" i="68"/>
  <c r="X577" i="68"/>
  <c r="X576" i="68" s="1"/>
  <c r="X442" i="71"/>
  <c r="X442" i="72"/>
  <c r="X424" i="71"/>
  <c r="X424" i="72"/>
  <c r="X406" i="71"/>
  <c r="X406" i="72"/>
  <c r="Y114" i="6"/>
  <c r="Y160" i="6"/>
  <c r="X135" i="72"/>
  <c r="X139" i="72"/>
  <c r="X143" i="72"/>
  <c r="X169" i="71"/>
  <c r="X385" i="70"/>
  <c r="X45" i="6"/>
  <c r="X79" i="6"/>
  <c r="X115" i="6"/>
  <c r="Y135" i="72"/>
  <c r="Y139" i="72"/>
  <c r="X187" i="72"/>
  <c r="X134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Y318" i="71"/>
  <c r="Y366" i="70"/>
  <c r="Y16" i="31"/>
  <c r="Y16" i="35"/>
  <c r="Y17" i="35" s="1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315" i="71" s="1"/>
  <c r="X19" i="6"/>
  <c r="X21" i="15" s="1"/>
  <c r="X104" i="6"/>
  <c r="X113" i="6"/>
  <c r="Y137" i="72"/>
  <c r="Y141" i="72"/>
  <c r="Y329" i="70"/>
  <c r="Y309" i="70"/>
  <c r="Y309" i="69"/>
  <c r="Y328" i="69" s="1"/>
  <c r="Y329" i="69"/>
  <c r="X134" i="72"/>
  <c r="X138" i="72"/>
  <c r="Y118" i="71"/>
  <c r="Y136" i="71" s="1"/>
  <c r="Y135" i="71"/>
  <c r="Y330" i="70"/>
  <c r="X115" i="72"/>
  <c r="X133" i="72" s="1"/>
  <c r="X298" i="72"/>
  <c r="X319" i="72"/>
  <c r="X319" i="71"/>
  <c r="X310" i="70"/>
  <c r="Y480" i="68"/>
  <c r="Y309" i="67"/>
  <c r="Y329" i="67"/>
  <c r="Y115" i="72"/>
  <c r="Y133" i="72" s="1"/>
  <c r="Y298" i="72"/>
  <c r="Y319" i="72"/>
  <c r="Y319" i="71"/>
  <c r="Y118" i="69"/>
  <c r="Y330" i="69"/>
  <c r="X480" i="68"/>
  <c r="X99" i="70"/>
  <c r="X98" i="70" s="1"/>
  <c r="X136" i="70" s="1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294" i="69"/>
  <c r="X332" i="69" s="1"/>
  <c r="Y140" i="67"/>
  <c r="X366" i="67"/>
  <c r="Y174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18" i="67"/>
  <c r="Y330" i="67"/>
  <c r="Y138" i="66"/>
  <c r="Y333" i="66"/>
  <c r="Y141" i="65"/>
  <c r="Y309" i="65"/>
  <c r="X330" i="65"/>
  <c r="Y330" i="65"/>
  <c r="Y335" i="65"/>
  <c r="X329" i="65"/>
  <c r="X333" i="65"/>
  <c r="X132" i="64"/>
  <c r="X347" i="64"/>
  <c r="X368" i="64" s="1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2" i="56"/>
  <c r="X24" i="54"/>
  <c r="X25" i="56"/>
  <c r="X62" i="57"/>
  <c r="X124" i="57"/>
  <c r="Y25" i="56"/>
  <c r="X43" i="59"/>
  <c r="X124" i="60"/>
  <c r="X124" i="59"/>
  <c r="X161" i="59"/>
  <c r="Y105" i="58"/>
  <c r="X129" i="62"/>
  <c r="X106" i="59"/>
  <c r="X105" i="59" s="1"/>
  <c r="Y143" i="59"/>
  <c r="X24" i="58"/>
  <c r="Y144" i="56"/>
  <c r="Y143" i="55"/>
  <c r="X43" i="54"/>
  <c r="X106" i="55"/>
  <c r="X108" i="56"/>
  <c r="X125" i="54"/>
  <c r="X124" i="54" s="1"/>
  <c r="X126" i="56"/>
  <c r="X3" i="54"/>
  <c r="Y124" i="54"/>
  <c r="Y125" i="56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X5" i="26"/>
  <c r="Y24" i="48"/>
  <c r="X125" i="50"/>
  <c r="X124" i="50" s="1"/>
  <c r="X81" i="48"/>
  <c r="Y125" i="50"/>
  <c r="Y124" i="50" s="1"/>
  <c r="Y124" i="49"/>
  <c r="Y81" i="48"/>
  <c r="Y82" i="44"/>
  <c r="Y83" i="46"/>
  <c r="Y124" i="44"/>
  <c r="Y125" i="46"/>
  <c r="X144" i="44"/>
  <c r="X143" i="44" s="1"/>
  <c r="X145" i="46"/>
  <c r="X141" i="29"/>
  <c r="X105" i="45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38" i="29"/>
  <c r="Y6" i="29"/>
  <c r="Y115" i="29"/>
  <c r="Y128" i="29" s="1"/>
  <c r="X27" i="28"/>
  <c r="X21" i="26"/>
  <c r="Y21" i="13"/>
  <c r="Y21" i="16" s="1"/>
  <c r="Y21" i="10"/>
  <c r="Y25" i="13"/>
  <c r="Y25" i="16" s="1"/>
  <c r="Y25" i="10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X29" i="27"/>
  <c r="X23" i="26"/>
  <c r="Y45" i="46"/>
  <c r="X125" i="45"/>
  <c r="X127" i="46"/>
  <c r="Y18" i="36"/>
  <c r="X18" i="34"/>
  <c r="Y18" i="30"/>
  <c r="X112" i="29"/>
  <c r="X118" i="29"/>
  <c r="X131" i="29" s="1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Y112" i="29"/>
  <c r="Y125" i="29" s="1"/>
  <c r="Y118" i="29"/>
  <c r="Y131" i="29" s="1"/>
  <c r="X19" i="28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20" i="29"/>
  <c r="Y7" i="29" s="1"/>
  <c r="Y24" i="29"/>
  <c r="X14" i="21"/>
  <c r="X27" i="20"/>
  <c r="X28" i="24"/>
  <c r="X28" i="27" s="1"/>
  <c r="X28" i="21"/>
  <c r="X32" i="24"/>
  <c r="X32" i="27" s="1"/>
  <c r="X32" i="21"/>
  <c r="X8" i="26"/>
  <c r="X12" i="26"/>
  <c r="Y30" i="23"/>
  <c r="Y27" i="19"/>
  <c r="Y12" i="15"/>
  <c r="Y4" i="11"/>
  <c r="Y17" i="11"/>
  <c r="Y18" i="14"/>
  <c r="Y18" i="17" s="1"/>
  <c r="Y17" i="8"/>
  <c r="Y29" i="12"/>
  <c r="Y29" i="15" s="1"/>
  <c r="Y29" i="14"/>
  <c r="Y29" i="17" s="1"/>
  <c r="X110" i="29"/>
  <c r="X123" i="29" s="1"/>
  <c r="Y22" i="21"/>
  <c r="X6" i="27"/>
  <c r="X10" i="27"/>
  <c r="X14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7" i="21" s="1"/>
  <c r="Y18" i="23"/>
  <c r="Y18" i="26" s="1"/>
  <c r="Y6" i="16"/>
  <c r="X23" i="16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1"/>
  <c r="Y24" i="24"/>
  <c r="Y24" i="21"/>
  <c r="Y4" i="19"/>
  <c r="X32" i="26"/>
  <c r="Y26" i="16"/>
  <c r="Y18" i="21"/>
  <c r="Y15" i="20"/>
  <c r="Y16" i="21"/>
  <c r="X30" i="27"/>
  <c r="X6" i="23"/>
  <c r="X6" i="26" s="1"/>
  <c r="X4" i="19"/>
  <c r="X4" i="21" s="1"/>
  <c r="X10" i="26"/>
  <c r="Y20" i="15"/>
  <c r="Y23" i="10"/>
  <c r="X3" i="7"/>
  <c r="X4" i="14"/>
  <c r="X5" i="25"/>
  <c r="X5" i="28" s="1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X6" i="21"/>
  <c r="Y26" i="21"/>
  <c r="Y4" i="20"/>
  <c r="Y8" i="24"/>
  <c r="Y8" i="21"/>
  <c r="Y12" i="24"/>
  <c r="Y12" i="21"/>
  <c r="X17" i="20"/>
  <c r="X22" i="27"/>
  <c r="X26" i="27"/>
  <c r="Y10" i="16"/>
  <c r="Y21" i="14"/>
  <c r="Y21" i="17" s="1"/>
  <c r="Y31" i="10"/>
  <c r="Y29" i="13"/>
  <c r="Y29" i="16" s="1"/>
  <c r="Y29" i="10"/>
  <c r="X4" i="12"/>
  <c r="Y27" i="7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232" i="69" l="1"/>
  <c r="X329" i="67"/>
  <c r="X137" i="66"/>
  <c r="Y120" i="6"/>
  <c r="X117" i="66"/>
  <c r="X25" i="62"/>
  <c r="X4" i="63"/>
  <c r="X28" i="6"/>
  <c r="Y269" i="66"/>
  <c r="X529" i="68"/>
  <c r="Y270" i="70"/>
  <c r="Y30" i="27"/>
  <c r="X115" i="71"/>
  <c r="X152" i="6"/>
  <c r="Y152" i="64"/>
  <c r="Y297" i="71"/>
  <c r="Y315" i="71" s="1"/>
  <c r="Y124" i="46"/>
  <c r="X19" i="16"/>
  <c r="Y110" i="61"/>
  <c r="Y63" i="53"/>
  <c r="Y20" i="28"/>
  <c r="Y19" i="26"/>
  <c r="Y8" i="27"/>
  <c r="X7" i="16"/>
  <c r="Y8" i="26"/>
  <c r="X119" i="6"/>
  <c r="X328" i="65"/>
  <c r="Y16" i="24"/>
  <c r="Y132" i="6"/>
  <c r="X25" i="15"/>
  <c r="X153" i="6"/>
  <c r="X27" i="15"/>
  <c r="X3" i="9"/>
  <c r="X12" i="29"/>
  <c r="Y155" i="6"/>
  <c r="Y43" i="46"/>
  <c r="X44" i="62"/>
  <c r="X63" i="62"/>
  <c r="X31" i="16"/>
  <c r="Y137" i="65"/>
  <c r="X133" i="71"/>
  <c r="X13" i="15"/>
  <c r="X161" i="6"/>
  <c r="X162" i="6"/>
  <c r="X443" i="67"/>
  <c r="Y27" i="13"/>
  <c r="Y27" i="16" s="1"/>
  <c r="X11" i="15"/>
  <c r="Y27" i="10"/>
  <c r="X9" i="16"/>
  <c r="Y311" i="68"/>
  <c r="X4" i="13"/>
  <c r="X4" i="16" s="1"/>
  <c r="X31" i="15"/>
  <c r="Y136" i="66"/>
  <c r="X13" i="16"/>
  <c r="Y146" i="56"/>
  <c r="X4" i="17"/>
  <c r="Y119" i="6"/>
  <c r="X21" i="16"/>
  <c r="X136" i="69"/>
  <c r="X9" i="15"/>
  <c r="X159" i="6"/>
  <c r="X11" i="16"/>
  <c r="Y17" i="25"/>
  <c r="Y17" i="28" s="1"/>
  <c r="X20" i="6"/>
  <c r="Y24" i="27"/>
  <c r="Y9" i="27"/>
  <c r="Y147" i="62"/>
  <c r="Y427" i="71" s="1"/>
  <c r="Y426" i="71" s="1"/>
  <c r="Y22" i="27"/>
  <c r="Y19" i="27"/>
  <c r="X25" i="63"/>
  <c r="X44" i="63"/>
  <c r="X462" i="65"/>
  <c r="Y129" i="61"/>
  <c r="Y17" i="27"/>
  <c r="Y27" i="23"/>
  <c r="Y27" i="26" s="1"/>
  <c r="Y31" i="26"/>
  <c r="Y21" i="27"/>
  <c r="Y142" i="68"/>
  <c r="Y166" i="68" s="1"/>
  <c r="X154" i="6"/>
  <c r="Y6" i="26"/>
  <c r="Y7" i="27"/>
  <c r="Y32" i="27"/>
  <c r="X3" i="22"/>
  <c r="Y30" i="26"/>
  <c r="X62" i="55"/>
  <c r="Y8" i="62"/>
  <c r="Y29" i="26"/>
  <c r="X156" i="6"/>
  <c r="Y20" i="27"/>
  <c r="X17" i="23"/>
  <c r="X17" i="26" s="1"/>
  <c r="Y24" i="26"/>
  <c r="Y20" i="26"/>
  <c r="Y32" i="26"/>
  <c r="X143" i="46"/>
  <c r="Y67" i="62"/>
  <c r="Y447" i="67" s="1"/>
  <c r="Y446" i="67" s="1"/>
  <c r="Y21" i="28"/>
  <c r="Y9" i="26"/>
  <c r="Y22" i="26"/>
  <c r="Y14" i="27"/>
  <c r="Y110" i="62"/>
  <c r="Y17" i="31"/>
  <c r="Y7" i="26"/>
  <c r="Y11" i="26"/>
  <c r="Y129" i="62"/>
  <c r="Y19" i="28"/>
  <c r="Y12" i="27"/>
  <c r="Y12" i="26"/>
  <c r="Y8" i="61"/>
  <c r="Y8" i="28"/>
  <c r="Y29" i="28"/>
  <c r="Y44" i="56"/>
  <c r="Y299" i="64"/>
  <c r="Y328" i="66"/>
  <c r="Y24" i="56"/>
  <c r="Y14" i="12"/>
  <c r="Y14" i="15" s="1"/>
  <c r="X62" i="45"/>
  <c r="Y15" i="21"/>
  <c r="Y137" i="66"/>
  <c r="Y105" i="55"/>
  <c r="Y105" i="56" s="1"/>
  <c r="X155" i="6"/>
  <c r="Y130" i="6"/>
  <c r="X329" i="66"/>
  <c r="Y122" i="6"/>
  <c r="X122" i="6"/>
  <c r="Y167" i="6"/>
  <c r="Y152" i="6"/>
  <c r="Y20" i="6"/>
  <c r="Y48" i="61"/>
  <c r="Y30" i="28"/>
  <c r="Y25" i="26"/>
  <c r="Y7" i="28"/>
  <c r="Y13" i="27"/>
  <c r="X5" i="15"/>
  <c r="X4" i="15"/>
  <c r="X5" i="16"/>
  <c r="X29" i="15"/>
  <c r="Y25" i="27"/>
  <c r="X144" i="46"/>
  <c r="X143" i="56"/>
  <c r="Y136" i="70"/>
  <c r="Y48" i="62"/>
  <c r="Y86" i="61"/>
  <c r="Y11" i="27"/>
  <c r="Y6" i="28"/>
  <c r="X24" i="56"/>
  <c r="Y329" i="66"/>
  <c r="Y169" i="6"/>
  <c r="Y167" i="68"/>
  <c r="Y82" i="56"/>
  <c r="Y154" i="6"/>
  <c r="Y81" i="56"/>
  <c r="Y17" i="23"/>
  <c r="Y17" i="26" s="1"/>
  <c r="Y166" i="6"/>
  <c r="Y29" i="62"/>
  <c r="Y14" i="23"/>
  <c r="Y14" i="26" s="1"/>
  <c r="X81" i="45"/>
  <c r="X81" i="46" s="1"/>
  <c r="X128" i="29"/>
  <c r="X16" i="29"/>
  <c r="X19" i="17"/>
  <c r="X27" i="17"/>
  <c r="X27" i="16"/>
  <c r="X7" i="15"/>
  <c r="Y153" i="6"/>
  <c r="Y86" i="62"/>
  <c r="Y29" i="61"/>
  <c r="Y165" i="61"/>
  <c r="Y13" i="26"/>
  <c r="Y31" i="27"/>
  <c r="Y29" i="27"/>
  <c r="X7" i="17"/>
  <c r="X25" i="16"/>
  <c r="X19" i="15"/>
  <c r="Y67" i="61"/>
  <c r="Y165" i="62"/>
  <c r="Y21" i="26"/>
  <c r="X130" i="6"/>
  <c r="X251" i="69"/>
  <c r="X270" i="66"/>
  <c r="X144" i="51"/>
  <c r="X162" i="52"/>
  <c r="Y424" i="72"/>
  <c r="Y406" i="72"/>
  <c r="Y442" i="72"/>
  <c r="Y442" i="71"/>
  <c r="Y424" i="71"/>
  <c r="Y406" i="71"/>
  <c r="Y144" i="63"/>
  <c r="Y162" i="63"/>
  <c r="Y162" i="62"/>
  <c r="Y144" i="62"/>
  <c r="Y162" i="61"/>
  <c r="Y144" i="61"/>
  <c r="X168" i="6"/>
  <c r="Y15" i="23"/>
  <c r="Y15" i="26" s="1"/>
  <c r="Y16" i="26"/>
  <c r="X385" i="65"/>
  <c r="X3" i="11"/>
  <c r="Y115" i="71"/>
  <c r="Y133" i="71" s="1"/>
  <c r="Y18" i="37"/>
  <c r="Y146" i="58"/>
  <c r="Y143" i="58" s="1"/>
  <c r="Y355" i="71"/>
  <c r="Y354" i="71" s="1"/>
  <c r="Y351" i="71" s="1"/>
  <c r="Y28" i="49"/>
  <c r="Y24" i="49" s="1"/>
  <c r="Y198" i="65"/>
  <c r="Y197" i="65" s="1"/>
  <c r="Y193" i="65" s="1"/>
  <c r="X17" i="12"/>
  <c r="X17" i="15" s="1"/>
  <c r="Y17" i="14"/>
  <c r="Y17" i="17" s="1"/>
  <c r="Y142" i="29"/>
  <c r="Y329" i="65"/>
  <c r="Y328" i="65"/>
  <c r="Y251" i="67"/>
  <c r="Y62" i="53"/>
  <c r="Y63" i="52"/>
  <c r="Y82" i="51"/>
  <c r="X85" i="49"/>
  <c r="X81" i="49" s="1"/>
  <c r="X243" i="68"/>
  <c r="X242" i="68" s="1"/>
  <c r="X238" i="68" s="1"/>
  <c r="Y28" i="56"/>
  <c r="Y28" i="6"/>
  <c r="X3" i="25"/>
  <c r="Y17" i="12"/>
  <c r="Y17" i="15" s="1"/>
  <c r="X18" i="31"/>
  <c r="Y17" i="33"/>
  <c r="X462" i="69"/>
  <c r="X461" i="69" s="1"/>
  <c r="Y124" i="55"/>
  <c r="Y124" i="56" s="1"/>
  <c r="Y16" i="12"/>
  <c r="Y15" i="12" s="1"/>
  <c r="Y15" i="15" s="1"/>
  <c r="X3" i="56"/>
  <c r="X137" i="70"/>
  <c r="X424" i="66"/>
  <c r="Y335" i="68"/>
  <c r="Y334" i="68" s="1"/>
  <c r="Y279" i="64"/>
  <c r="Y147" i="61"/>
  <c r="Y146" i="61" s="1"/>
  <c r="Y143" i="61" s="1"/>
  <c r="X66" i="49"/>
  <c r="X62" i="49" s="1"/>
  <c r="X198" i="67"/>
  <c r="X197" i="67" s="1"/>
  <c r="X193" i="67" s="1"/>
  <c r="X328" i="66"/>
  <c r="Y109" i="59"/>
  <c r="Y105" i="59" s="1"/>
  <c r="Y390" i="69"/>
  <c r="Y389" i="69" s="1"/>
  <c r="Y385" i="69" s="1"/>
  <c r="X3" i="20"/>
  <c r="X18" i="36"/>
  <c r="X18" i="37"/>
  <c r="X62" i="44"/>
  <c r="X62" i="46" s="1"/>
  <c r="X105" i="46"/>
  <c r="X43" i="56"/>
  <c r="Y106" i="53"/>
  <c r="Y105" i="53" s="1"/>
  <c r="Y105" i="45"/>
  <c r="Y105" i="46" s="1"/>
  <c r="Y106" i="46"/>
  <c r="Y128" i="59"/>
  <c r="Y124" i="59" s="1"/>
  <c r="Y390" i="70"/>
  <c r="Y389" i="70" s="1"/>
  <c r="Y385" i="70" s="1"/>
  <c r="Y127" i="29"/>
  <c r="X124" i="55"/>
  <c r="X124" i="56" s="1"/>
  <c r="Y29" i="52"/>
  <c r="Y28" i="52" s="1"/>
  <c r="Y3" i="55"/>
  <c r="Y4" i="56"/>
  <c r="Y27" i="25"/>
  <c r="Y27" i="28" s="1"/>
  <c r="X43" i="45"/>
  <c r="X43" i="46" s="1"/>
  <c r="X47" i="46"/>
  <c r="Y161" i="54"/>
  <c r="Y164" i="56"/>
  <c r="X18" i="35"/>
  <c r="X125" i="29"/>
  <c r="Y130" i="29"/>
  <c r="Y162" i="46"/>
  <c r="X406" i="64"/>
  <c r="Y140" i="69"/>
  <c r="X105" i="63"/>
  <c r="X512" i="64"/>
  <c r="X511" i="64" s="1"/>
  <c r="X63" i="63"/>
  <c r="X62" i="63" s="1"/>
  <c r="X17" i="25"/>
  <c r="X17" i="28" s="1"/>
  <c r="Y28" i="59"/>
  <c r="Y24" i="59" s="1"/>
  <c r="Y390" i="65"/>
  <c r="Y389" i="65" s="1"/>
  <c r="Y385" i="65" s="1"/>
  <c r="Y137" i="29"/>
  <c r="Y18" i="32"/>
  <c r="X290" i="69"/>
  <c r="X47" i="49"/>
  <c r="X43" i="49" s="1"/>
  <c r="X198" i="66"/>
  <c r="X197" i="66" s="1"/>
  <c r="X193" i="66" s="1"/>
  <c r="Y28" i="58"/>
  <c r="Y24" i="58" s="1"/>
  <c r="Y371" i="65"/>
  <c r="Y370" i="65" s="1"/>
  <c r="Y366" i="65" s="1"/>
  <c r="Y134" i="6"/>
  <c r="Y290" i="67"/>
  <c r="Y328" i="67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7" i="52"/>
  <c r="Y283" i="64"/>
  <c r="Y282" i="64" s="1"/>
  <c r="Y82" i="53"/>
  <c r="Y81" i="53" s="1"/>
  <c r="Y143" i="53"/>
  <c r="Y4" i="52"/>
  <c r="Y441" i="72"/>
  <c r="Y161" i="63"/>
  <c r="Y512" i="64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490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24" i="63" s="1"/>
  <c r="Y491" i="64"/>
  <c r="Y447" i="65"/>
  <c r="Y446" i="65" s="1"/>
  <c r="Y28" i="62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48" i="51"/>
  <c r="X165" i="52"/>
  <c r="X110" i="52"/>
  <c r="X162" i="53"/>
  <c r="X63" i="51"/>
  <c r="X25" i="51"/>
  <c r="X4" i="51"/>
  <c r="X147" i="52"/>
  <c r="X125" i="52"/>
  <c r="X67" i="52"/>
  <c r="X29" i="52"/>
  <c r="X8" i="52"/>
  <c r="X67" i="51"/>
  <c r="X29" i="51"/>
  <c r="X8" i="51"/>
  <c r="X129" i="52"/>
  <c r="X82" i="52"/>
  <c r="X48" i="52"/>
  <c r="X86" i="51"/>
  <c r="X144" i="52"/>
  <c r="X144" i="53"/>
  <c r="X44" i="51"/>
  <c r="X86" i="52"/>
  <c r="X106" i="52"/>
  <c r="X4" i="53"/>
  <c r="X3" i="53" s="1"/>
  <c r="X311" i="68"/>
  <c r="X270" i="67"/>
  <c r="X232" i="67"/>
  <c r="X335" i="68"/>
  <c r="X242" i="71"/>
  <c r="X242" i="72"/>
  <c r="X224" i="71"/>
  <c r="X224" i="72"/>
  <c r="X251" i="70"/>
  <c r="X260" i="71"/>
  <c r="X260" i="72"/>
  <c r="X259" i="72" s="1"/>
  <c r="X146" i="6"/>
  <c r="X170" i="6"/>
  <c r="X144" i="6"/>
  <c r="Y269" i="70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428" i="65"/>
  <c r="Y427" i="65" s="1"/>
  <c r="Y66" i="61"/>
  <c r="Y428" i="67"/>
  <c r="Y427" i="67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Y4" i="61" l="1"/>
  <c r="Y106" i="61"/>
  <c r="X232" i="70"/>
  <c r="Y423" i="71"/>
  <c r="X3" i="14"/>
  <c r="Y424" i="65"/>
  <c r="Y423" i="65" s="1"/>
  <c r="Y146" i="62"/>
  <c r="Y143" i="62" s="1"/>
  <c r="Y66" i="62"/>
  <c r="Y511" i="64"/>
  <c r="Y409" i="71"/>
  <c r="Y408" i="71" s="1"/>
  <c r="Y405" i="71" s="1"/>
  <c r="Y24" i="51"/>
  <c r="Y278" i="64"/>
  <c r="Y62" i="52"/>
  <c r="Y424" i="69"/>
  <c r="Y423" i="69" s="1"/>
  <c r="Y16" i="15"/>
  <c r="Y462" i="65"/>
  <c r="Y461" i="65" s="1"/>
  <c r="X3" i="29"/>
  <c r="X423" i="70"/>
  <c r="Y105" i="52"/>
  <c r="X3" i="24"/>
  <c r="X3" i="27" s="1"/>
  <c r="Y106" i="63"/>
  <c r="Y105" i="63" s="1"/>
  <c r="Y529" i="68"/>
  <c r="Y528" i="68" s="1"/>
  <c r="Y25" i="61"/>
  <c r="Y24" i="61" s="1"/>
  <c r="Y443" i="65"/>
  <c r="Y442" i="65" s="1"/>
  <c r="Y63" i="61"/>
  <c r="Y62" i="61" s="1"/>
  <c r="Y125" i="62"/>
  <c r="Y124" i="62" s="1"/>
  <c r="Y106" i="62"/>
  <c r="Y105" i="62" s="1"/>
  <c r="Y423" i="70"/>
  <c r="Y3" i="61"/>
  <c r="Y81" i="51"/>
  <c r="X442" i="69"/>
  <c r="Y25" i="62"/>
  <c r="Y24" i="62" s="1"/>
  <c r="Y441" i="71"/>
  <c r="Y250" i="67"/>
  <c r="Y4" i="62"/>
  <c r="Y3" i="62" s="1"/>
  <c r="Y125" i="61"/>
  <c r="Y124" i="61" s="1"/>
  <c r="Y443" i="66"/>
  <c r="Y442" i="66" s="1"/>
  <c r="Y443" i="67"/>
  <c r="Y442" i="67" s="1"/>
  <c r="Y443" i="70"/>
  <c r="Y442" i="70" s="1"/>
  <c r="Y63" i="62"/>
  <c r="Y62" i="62" s="1"/>
  <c r="Y462" i="67"/>
  <c r="Y461" i="67" s="1"/>
  <c r="Y553" i="68"/>
  <c r="Y552" i="68" s="1"/>
  <c r="X423" i="66"/>
  <c r="Y4" i="63"/>
  <c r="Y3" i="63" s="1"/>
  <c r="Y82" i="63"/>
  <c r="Y81" i="63" s="1"/>
  <c r="Y577" i="68"/>
  <c r="Y576" i="68" s="1"/>
  <c r="Y43" i="51"/>
  <c r="Y255" i="65"/>
  <c r="Y254" i="65" s="1"/>
  <c r="Y250" i="65" s="1"/>
  <c r="X3" i="62"/>
  <c r="X3" i="61"/>
  <c r="Y469" i="64"/>
  <c r="Y24" i="52"/>
  <c r="Y442" i="69"/>
  <c r="Y231" i="65"/>
  <c r="X118" i="6"/>
  <c r="X3" i="23"/>
  <c r="X251" i="65"/>
  <c r="X3" i="46"/>
  <c r="X139" i="29"/>
  <c r="X3" i="16"/>
  <c r="Y3" i="25"/>
  <c r="Y124" i="52"/>
  <c r="X3" i="21"/>
  <c r="X270" i="69"/>
  <c r="X269" i="69" s="1"/>
  <c r="X232" i="65"/>
  <c r="X161" i="53"/>
  <c r="X63" i="52"/>
  <c r="Y286" i="68"/>
  <c r="X166" i="68"/>
  <c r="Y3" i="46"/>
  <c r="X334" i="68"/>
  <c r="X25" i="52"/>
  <c r="Y134" i="29"/>
  <c r="Y161" i="56"/>
  <c r="Y423" i="66"/>
  <c r="X62" i="61"/>
  <c r="Y3" i="12"/>
  <c r="X259" i="71"/>
  <c r="X44" i="52"/>
  <c r="X106" i="51"/>
  <c r="Y3" i="23"/>
  <c r="Y423" i="67"/>
  <c r="X3" i="17"/>
  <c r="Y3" i="56"/>
  <c r="X134" i="29"/>
  <c r="Y3" i="14"/>
  <c r="X3" i="12"/>
  <c r="X136" i="66"/>
  <c r="X136" i="67"/>
  <c r="X3" i="28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50" i="65" l="1"/>
  <c r="X62" i="52"/>
  <c r="X43" i="52"/>
  <c r="X105" i="51"/>
  <c r="X231" i="65"/>
  <c r="X133" i="29"/>
  <c r="X3" i="52"/>
  <c r="X250" i="66"/>
  <c r="X24" i="52"/>
  <c r="Y3" i="15"/>
  <c r="Y3" i="28"/>
  <c r="Y3" i="27"/>
  <c r="Y3" i="17"/>
  <c r="Y139" i="29"/>
  <c r="Y133" i="29" s="1"/>
  <c r="Y3" i="26"/>
  <c r="X3" i="26"/>
  <c r="Y3" i="16"/>
  <c r="X3" i="15"/>
  <c r="X231" i="6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B28" i="6"/>
  <c r="L28" i="6"/>
  <c r="T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64" i="49"/>
  <c r="W161" i="49" s="1"/>
  <c r="W442" i="72"/>
  <c r="W442" i="71"/>
  <c r="W406" i="71"/>
  <c r="W162" i="63"/>
  <c r="W144" i="63"/>
  <c r="W144" i="62"/>
  <c r="W162" i="61"/>
  <c r="W144" i="61"/>
  <c r="W260" i="72"/>
  <c r="W224" i="72"/>
  <c r="W260" i="71"/>
  <c r="W242" i="71"/>
  <c r="W224" i="71"/>
  <c r="W162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24" i="71"/>
  <c r="W12" i="15"/>
  <c r="W242" i="7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76" i="4"/>
  <c r="B40" i="4"/>
  <c r="B58" i="4"/>
  <c r="B15" i="4"/>
  <c r="B13" i="4"/>
  <c r="B69" i="4"/>
  <c r="B78" i="4"/>
  <c r="B25" i="4"/>
  <c r="B44" i="4"/>
  <c r="B9" i="4"/>
  <c r="B80" i="4"/>
  <c r="B33" i="4"/>
  <c r="B53" i="4"/>
  <c r="B59" i="4"/>
  <c r="B36" i="4"/>
  <c r="B57" i="4"/>
  <c r="B16" i="4"/>
  <c r="B52" i="4"/>
  <c r="B55" i="4"/>
  <c r="B27" i="4"/>
  <c r="B11" i="4"/>
  <c r="B49" i="4"/>
  <c r="B81" i="4"/>
  <c r="B17" i="4"/>
  <c r="B47" i="4"/>
  <c r="B20" i="4"/>
  <c r="B71" i="4"/>
  <c r="B41" i="4"/>
  <c r="B7" i="4"/>
  <c r="B68" i="4"/>
  <c r="B60" i="4"/>
  <c r="B67" i="4"/>
  <c r="B38" i="4"/>
  <c r="B12" i="4"/>
  <c r="B64" i="4"/>
  <c r="B21" i="4"/>
  <c r="B46" i="4"/>
  <c r="B10" i="4"/>
  <c r="B29" i="4"/>
  <c r="B61" i="4"/>
  <c r="B22" i="4"/>
  <c r="B79" i="4"/>
  <c r="B48" i="4"/>
  <c r="B28" i="4"/>
  <c r="B73" i="4"/>
  <c r="B83" i="4"/>
  <c r="B54" i="4"/>
  <c r="B77" i="4"/>
  <c r="B23" i="4"/>
  <c r="B39" i="4"/>
  <c r="B82" i="4"/>
  <c r="B34" i="4"/>
  <c r="B84" i="4"/>
  <c r="B26" i="4"/>
  <c r="B35" i="4"/>
  <c r="B37" i="4"/>
  <c r="B14" i="4"/>
  <c r="B65" i="4"/>
  <c r="B8" i="4"/>
  <c r="B4" i="4"/>
  <c r="B24" i="4"/>
  <c r="B56" i="4"/>
  <c r="B30" i="4"/>
  <c r="B70" i="4"/>
  <c r="B66" i="4"/>
  <c r="B72" i="4"/>
  <c r="B4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<sst xmlns="http://schemas.openxmlformats.org/spreadsheetml/2006/main" count="18216" uniqueCount="4948">
  <si>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</si>
  <si>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</si>
  <si>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</si>
  <si>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</si>
  <si>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</si>
  <si>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</si>
  <si>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</si>
  <si>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</si>
  <si>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</si>
  <si>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</si>
  <si>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</si>
  <si>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</si>
  <si>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</si>
  <si>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</si>
  <si>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</si>
  <si>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</si>
  <si>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</si>
  <si>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</si>
  <si>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</si>
  <si>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</si>
  <si>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</si>
  <si>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</si>
  <si>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</si>
  <si>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</si>
  <si>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</si>
  <si>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</si>
  <si>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</si>
  <si>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</si>
  <si>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</si>
  <si>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</si>
  <si>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</si>
  <si>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</si>
  <si>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</si>
  <si>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</si>
  <si>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</si>
  <si>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</si>
  <si>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</si>
  <si>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</si>
  <si>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</si>
  <si>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</si>
  <si>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</si>
  <si>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</si>
  <si>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</si>
  <si>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</si>
  <si>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</si>
  <si>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</si>
  <si>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</si>
  <si>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</si>
  <si>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</si>
  <si>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</si>
  <si>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</si>
  <si>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</si>
  <si>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</si>
  <si>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</si>
  <si>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</si>
  <si>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</si>
  <si>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</si>
  <si>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</si>
  <si>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</si>
  <si>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</si>
  <si>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</si>
  <si>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</si>
  <si>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</si>
  <si>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</si>
  <si>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</si>
  <si>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</si>
  <si>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</si>
  <si>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</si>
  <si>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</si>
  <si>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</si>
  <si>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</si>
  <si>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</si>
  <si>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</si>
  <si>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</si>
  <si>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</si>
  <si>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</si>
  <si>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</si>
  <si>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</si>
  <si>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</si>
  <si>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</si>
  <si>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</si>
  <si>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</si>
  <si>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</si>
  <si>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</si>
  <si>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</si>
  <si>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</si>
  <si>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</si>
  <si>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</si>
  <si>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</si>
  <si>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</si>
  <si>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</si>
  <si>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</si>
  <si>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</si>
  <si>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</si>
  <si>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</si>
  <si>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</si>
  <si>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</si>
  <si>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</si>
  <si>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</si>
  <si>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</si>
  <si>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</si>
  <si>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</si>
  <si>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</si>
  <si>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</si>
  <si>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</si>
  <si>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</si>
  <si>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</si>
  <si>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</si>
  <si>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</si>
  <si>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</si>
  <si>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</si>
  <si>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</si>
  <si>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</si>
  <si>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</si>
  <si>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</si>
  <si>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</si>
  <si>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</si>
  <si>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</si>
  <si>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</si>
  <si>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</si>
  <si>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</si>
  <si>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</si>
  <si>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</si>
  <si>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</si>
  <si>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</si>
  <si>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</si>
  <si>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</si>
  <si>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</si>
  <si>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</si>
  <si>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</si>
  <si>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</si>
  <si>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</si>
  <si>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</si>
  <si>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</si>
  <si>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</si>
  <si>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</si>
  <si>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</si>
  <si>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</si>
  <si>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</si>
  <si>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</si>
  <si>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</si>
  <si>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</si>
  <si>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</si>
  <si>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</si>
  <si>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</si>
  <si>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</si>
  <si>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</si>
  <si>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</si>
  <si>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</si>
  <si>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</si>
  <si>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</si>
  <si>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</si>
  <si>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</si>
  <si>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</si>
  <si>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</si>
  <si>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</si>
  <si>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</si>
  <si>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</si>
  <si>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</si>
  <si>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</si>
  <si>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</si>
  <si>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</si>
  <si>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</si>
  <si>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</si>
  <si>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</si>
  <si>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</si>
  <si>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</si>
  <si>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</si>
  <si>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</si>
  <si>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</si>
  <si>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</si>
  <si>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</si>
  <si>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</si>
  <si>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</si>
  <si>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</si>
  <si>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</si>
  <si>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</si>
  <si>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</si>
  <si>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</si>
  <si>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</si>
  <si>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</si>
  <si>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</si>
  <si>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</si>
  <si>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</si>
  <si>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</si>
  <si>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</si>
  <si>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</si>
  <si>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</si>
  <si>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</si>
  <si>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</si>
  <si>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</si>
  <si>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</si>
  <si>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</si>
  <si>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</si>
  <si>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</si>
  <si>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</si>
  <si>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</si>
  <si>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</si>
  <si>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</si>
  <si>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</si>
  <si>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</si>
  <si>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</si>
  <si>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</si>
  <si>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</si>
  <si>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</si>
  <si>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</si>
  <si>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</si>
  <si>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</si>
  <si>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</si>
  <si>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</si>
  <si>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</si>
  <si>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</si>
  <si>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</si>
  <si>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</si>
  <si>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</si>
  <si>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</si>
  <si>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LT</t>
  </si>
  <si>
    <t>Lithuania</t>
  </si>
  <si>
    <t>Household consumption expenditure (M€2023)</t>
  </si>
  <si>
    <t>Household consumption expenditure per capita (€2023)</t>
  </si>
  <si>
    <t>Household consumption expenditure per household (€2023)</t>
  </si>
  <si>
    <t>LT - Residential sector summary</t>
  </si>
  <si>
    <t>Macro.Meuro2015.LT.ConsumptionExpenditure</t>
  </si>
  <si>
    <t>Macro.number.LT.Population</t>
  </si>
  <si>
    <t>NUM.number.LT.Res.HH</t>
  </si>
  <si>
    <t>SurfaceArea.ksqm.LT.Res.HH</t>
  </si>
  <si>
    <t>NUM.number.LT.Res.HHnew</t>
  </si>
  <si>
    <t>SurfaceArea.ksqm.LT.Res.HHnew</t>
  </si>
  <si>
    <t>HDD.Celsius.LT.Actual</t>
  </si>
  <si>
    <t>HDD.Celsius.LT.Mean</t>
  </si>
  <si>
    <t>HDD.ratio.LT.Relative</t>
  </si>
  <si>
    <t>FEC.ktoe.LT.ES.Res</t>
  </si>
  <si>
    <t>FEC.ktoe.LT.ES.Res.Solids</t>
  </si>
  <si>
    <t>FEC.ktoe.LT.ES.Res.LPG</t>
  </si>
  <si>
    <t>FEC.ktoe.LT.ES.Res.Oil</t>
  </si>
  <si>
    <t>FEC.ktoe.LT.ES.Res.NG</t>
  </si>
  <si>
    <t>FEC.ktoe.LT.ES.Res.Biomass_Waste</t>
  </si>
  <si>
    <t>FEC.ktoe.LT.ES.Res.Biogas</t>
  </si>
  <si>
    <t>FEC.ktoe.LT.ES.Res.LiqBio</t>
  </si>
  <si>
    <t>FEC.ktoe.LT.ES.Res.Solar</t>
  </si>
  <si>
    <t>FEC.ktoe.LT.ES.Res.Geo</t>
  </si>
  <si>
    <t>FEC.ktoe.LT.ES.Res.Ambient</t>
  </si>
  <si>
    <t>FEC.ktoe.LT.ES.Res.Steam_Distr</t>
  </si>
  <si>
    <t>FEC.ktoe.LT.ES.Res.Elec</t>
  </si>
  <si>
    <t>FEC.ktoe.LT.Res.HH</t>
  </si>
  <si>
    <t>FEC.ktoe.LT.Res.HH.Thermal</t>
  </si>
  <si>
    <t>FEC.ktoe.LT.Res.HH.Thermal.SH</t>
  </si>
  <si>
    <t>FEC.ktoe.LT.Res.HH.Thermal.SC</t>
  </si>
  <si>
    <t>FEC.ktoe.LT.Res.HH.Thermal.WH</t>
  </si>
  <si>
    <t>FEC.ktoe.LT.Res.HH.Thermal.CO</t>
  </si>
  <si>
    <t>FEC.ktoe.LT.Res.HH.Appl</t>
  </si>
  <si>
    <t>EMI.ktCO2.LT.ES.Res</t>
  </si>
  <si>
    <t>EMI.ktCO2.LT.ES.Res.Solids</t>
  </si>
  <si>
    <t>EMI.ktCO2.LT.ES.Res.LPG</t>
  </si>
  <si>
    <t>EMI.ktCO2.LT.ES.Res.Oil</t>
  </si>
  <si>
    <t>EMI.ktCO2.LT.ES.Res.NG</t>
  </si>
  <si>
    <t>EMI.ktCO2.LT.ES.Res.Biomass_Waste</t>
  </si>
  <si>
    <t>EMI.ktCO2.LT.ES.Res.Biogas</t>
  </si>
  <si>
    <t>EMI.ktCO2.LT.ES.Res.LiqBio</t>
  </si>
  <si>
    <t>EMI.ktCO2.LT.ES.Res.Solar</t>
  </si>
  <si>
    <t>EMI.ktCO2.LT.ES.Res.Geo</t>
  </si>
  <si>
    <t>EMI.ktCO2.LT.ES.Res.Ambient</t>
  </si>
  <si>
    <t>EMI.ktCO2.LT.ES.Res.Steam_Distr</t>
  </si>
  <si>
    <t>EMI.ktCO2.LT.ES.Res.Elec</t>
  </si>
  <si>
    <t>EMI.ktCO2.LT.Res.HH</t>
  </si>
  <si>
    <t>EMI.ktCO2.LT.Res.HH.Thermal</t>
  </si>
  <si>
    <t>EMI.ktCO2.LT.Res.HH.Thermal.SH</t>
  </si>
  <si>
    <t>EMI.ktCO2.LT.Res.HH.Thermal.SC</t>
  </si>
  <si>
    <t>EMI.ktCO2.LT.Res.HH.Thermal.WH</t>
  </si>
  <si>
    <t>EMI.ktCO2.LT.Res.HH.Thermal.CO</t>
  </si>
  <si>
    <t>EMI.ktCO2.LT.Res.HH.Appl</t>
  </si>
  <si>
    <t>FEC_per_household.kWh.LT.Res.HH</t>
  </si>
  <si>
    <t>FEC_per_household.kWh.LT.Res.HH.Thermal</t>
  </si>
  <si>
    <t>FEC_per_household.kWh.LT.Res.HH.Thermal.SH</t>
  </si>
  <si>
    <t>FEC_per_household.kWh.LT.Res.HH.Thermal.SC</t>
  </si>
  <si>
    <t>FEC_per_household.kWh.LT.Res.HH.Thermal.WH</t>
  </si>
  <si>
    <t>FEC_per_household.kWh.LT.Res.HH.Thermal.CO</t>
  </si>
  <si>
    <t>FEC_per_household.kWh.LT.Res.HH.Appl</t>
  </si>
  <si>
    <t>TES_per_household.kWh.LT.Res.HH.Thermal</t>
  </si>
  <si>
    <t>TES_per_household.kWh.LT.Res.HH.Thermal.SH</t>
  </si>
  <si>
    <t>TES_per_household.kWh.LT.Res.HH.Thermal.SC</t>
  </si>
  <si>
    <t>TES_per_household.kWh.LT.Res.HH.Thermal.WH</t>
  </si>
  <si>
    <t>TES_per_household.kWh.LT.Res.HH.Thermal.CO</t>
  </si>
  <si>
    <t>EMI_per_household.kgCO2.LT.Res.HH</t>
  </si>
  <si>
    <t>EMI_per_household.kgCO2.LT.Res.HH.Thermal</t>
  </si>
  <si>
    <t>EMI_per_household.kgCO2.LT.Res.HH.Thermal.SH</t>
  </si>
  <si>
    <t>EMI_per_household.kgCO2.LT.Res.HH.Thermal.SC</t>
  </si>
  <si>
    <t>EMI_per_household.kgCO2.LT.Res.HH.Thermal.WH</t>
  </si>
  <si>
    <t>EMI_per_household.kgCO2.LT.Res.HH.Thermal.CO</t>
  </si>
  <si>
    <t>EMI_per_household.kgCO2.LT.Res.HH.Appl</t>
  </si>
  <si>
    <t>Eff.ratio.LT.Res.HH.Thermal</t>
  </si>
  <si>
    <t>Eff.ratio.LT.Res.HH.Thermal.SH</t>
  </si>
  <si>
    <t>Eff.ratio.LT.Res.HH.Thermal.SC</t>
  </si>
  <si>
    <t>Eff.ratio.LT.Res.HH.Thermal.WH</t>
  </si>
  <si>
    <t>Eff.ratio.LT.Res.HH.Thermal.CO</t>
  </si>
  <si>
    <t>FEC_per_sqm.kWh.LT.Res.HH</t>
  </si>
  <si>
    <t>FEC_per_sqm.kWh.LT.Res.HH.Thermal</t>
  </si>
  <si>
    <t>FEC_per_sqm.kWh.LT.Res.HH.Thermal.SH</t>
  </si>
  <si>
    <t>FEC_per_sqm.kWh.LT.Res.HH.Thermal.SC</t>
  </si>
  <si>
    <t>FEC_per_sqm.kWh.LT.Res.HH.Thermal.WH</t>
  </si>
  <si>
    <t>FEC_per_sqm.kWh.LT.Res.HH.Thermal.CO</t>
  </si>
  <si>
    <t>FEC_per_sqm.kWh.LT.Res.HH.Appl</t>
  </si>
  <si>
    <t>TES_per_sqm.kWh.LT.Res.HH.Thermal</t>
  </si>
  <si>
    <t>TES_per_sqm.kWh.LT.Res.HH.Thermal.SH</t>
  </si>
  <si>
    <t>TES_per_sqm.kWh.LT.Res.HH.Thermal.SC</t>
  </si>
  <si>
    <t>TES_per_sqm.kWh.LT.Res.HH.Thermal.WH</t>
  </si>
  <si>
    <t>TES_per_sqm.kWh.LT.Res.HH.Thermal.CO</t>
  </si>
  <si>
    <t>EMI_per_sqm.kgCO2.LT.Res.HH</t>
  </si>
  <si>
    <t>EMI_per_sqm.kgCO2.LT.Res.HH.Thermal</t>
  </si>
  <si>
    <t>EMI_per_sqm.kgCO2.LT.Res.HH.Thermal.SH</t>
  </si>
  <si>
    <t>EMI_per_sqm.kgCO2.LT.Res.HH.Thermal.SC</t>
  </si>
  <si>
    <t>EMI_per_sqm.kgCO2.LT.Res.HH.Thermal.WH</t>
  </si>
  <si>
    <t>EMI_per_sqm.kgCO2.LT.Res.HH.Thermal.CO</t>
  </si>
  <si>
    <t>EMI_per_sqm.kgCO2.LT.Res.HH.Appl</t>
  </si>
  <si>
    <t>FEC_per_capita.kWh.LT.Res.HH</t>
  </si>
  <si>
    <t>FEC_per_capita.kWh.LT.Res.HH.Thermal</t>
  </si>
  <si>
    <t>FEC_per_capita.kWh.LT.Res.HH.Thermal.SH</t>
  </si>
  <si>
    <t>FEC_per_capita.kWh.LT.Res.HH.Thermal.SC</t>
  </si>
  <si>
    <t>FEC_per_capita.kWh.LT.Res.HH.Thermal.WH</t>
  </si>
  <si>
    <t>FEC_per_capita.kWh.LT.Res.HH.Thermal.CO</t>
  </si>
  <si>
    <t>FEC_per_capita.kWh.LT.Res.HH.Appl</t>
  </si>
  <si>
    <t>TES_per_capita.kWh.LT.Res.HH.Thermal</t>
  </si>
  <si>
    <t>TES_per_capita.kWh.LT.Res.HH.Thermal.SH</t>
  </si>
  <si>
    <t>TES_per_capita.kWh.LT.Res.HH.Thermal.SC</t>
  </si>
  <si>
    <t>TES_per_capita.kWh.LT.Res.HH.Thermal.WH</t>
  </si>
  <si>
    <t>TES_per_capita.kWh.LT.Res.HH.Thermal.CO</t>
  </si>
  <si>
    <t>EMI_per_capita.kgCO2.LT.Res.HH</t>
  </si>
  <si>
    <t>EMI_per_capita.kgCO2.LT.Res.HH.Thermal</t>
  </si>
  <si>
    <t>EMI_per_capita.kgCO2.LT.Res.HH.Thermal.SH</t>
  </si>
  <si>
    <t>EMI_per_capita.kgCO2.LT.Res.HH.Thermal.SC</t>
  </si>
  <si>
    <t>EMI_per_capita.kgCO2.LT.Res.HH.Thermal.WH</t>
  </si>
  <si>
    <t>EMI_per_capita.kgCO2.LT.Res.HH.Thermal.CO</t>
  </si>
  <si>
    <t>EMI_per_capita.kgCO2.LT.Res.HH.Appl</t>
  </si>
  <si>
    <t>LT - Number of households</t>
  </si>
  <si>
    <t>NUM.number.LT.Res.HH.Thermal</t>
  </si>
  <si>
    <t>NUM.number.LT.Res.HH.Thermal.SH</t>
  </si>
  <si>
    <t>NUM.number.LT.Res.HH.Thermal.SH.Solids</t>
  </si>
  <si>
    <t>NUM.number.LT.Res.HH.Thermal.SH.LPG</t>
  </si>
  <si>
    <t>NUM.number.LT.Res.HH.Thermal.SH.Oil</t>
  </si>
  <si>
    <t>NUM.number.LT.Res.HH.Thermal.SH.Gas</t>
  </si>
  <si>
    <t>NUM.number.LT.Res.HH.Thermal.SH.Biomass</t>
  </si>
  <si>
    <t>NUM.number.LT.Res.HH.Thermal.SH.Geo</t>
  </si>
  <si>
    <t>NUM.number.LT.Res.HH.Thermal.SH.DistrHeat</t>
  </si>
  <si>
    <t>NUM.number.LT.Res.HH.Thermal.SH.AdvElc</t>
  </si>
  <si>
    <t>NUM.number.LT.Res.HH.Thermal.SH.ConvElc</t>
  </si>
  <si>
    <t>NUM.number.LT.Res.HH.Thermal.SC</t>
  </si>
  <si>
    <t>NUM.number.LT.Res.HH.Thermal.SC.AC</t>
  </si>
  <si>
    <t>NUM.number.LT.Res.HH.Thermal.WH</t>
  </si>
  <si>
    <t>NUM.number.LT.Res.HH.Thermal.WH.Solids</t>
  </si>
  <si>
    <t>NUM.number.LT.Res.HH.Thermal.WH.LPG</t>
  </si>
  <si>
    <t>NUM.number.LT.Res.HH.Thermal.WH.Oil</t>
  </si>
  <si>
    <t>NUM.number.LT.Res.HH.Thermal.WH.Gas</t>
  </si>
  <si>
    <t>NUM.number.LT.Res.HH.Thermal.WH.Biomass</t>
  </si>
  <si>
    <t>NUM.number.LT.Res.HH.Thermal.WH.Geo</t>
  </si>
  <si>
    <t>NUM.number.LT.Res.HH.Thermal.WH.DistrHeat</t>
  </si>
  <si>
    <t>NUM.number.LT.Res.HH.Thermal.WH.Elc</t>
  </si>
  <si>
    <t>NUM.number.LT.Res.HH.Thermal.WH.Solar</t>
  </si>
  <si>
    <t>NUM.number.LT.Res.HH.Thermal.CO</t>
  </si>
  <si>
    <t>NUM.number.LT.Res.HH.Thermal.CO.Solids</t>
  </si>
  <si>
    <t>NUM.number.LT.Res.HH.Thermal.CO.LPG</t>
  </si>
  <si>
    <t>NUM.number.LT.Res.HH.Thermal.CO.Gas</t>
  </si>
  <si>
    <t>NUM.number.LT.Res.HH.Thermal.CO.Biomass</t>
  </si>
  <si>
    <t>NUM.number.LT.Res.HH.Thermal.CO.Elc</t>
  </si>
  <si>
    <t>LT - Final energy consumption</t>
  </si>
  <si>
    <t>FEC.ktoe.LT.Res.HH.Thermal.SH.Solids.Solids</t>
  </si>
  <si>
    <t>FEC.ktoe.LT.Res.HH.Thermal.SH.LPG.LPG</t>
  </si>
  <si>
    <t>FEC.ktoe.LT.Res.HH.Thermal.SH.Oil.Oil_LiqBio</t>
  </si>
  <si>
    <t>FEC.ktoe.LT.Res.HH.Thermal.SH.Gas.NG_Biogas</t>
  </si>
  <si>
    <t>FEC.ktoe.LT.Res.HH.Thermal.SH.Biomass.Biomass_Waste</t>
  </si>
  <si>
    <t>FEC.ktoe.LT.Res.HH.Thermal.SH.Geo.Geo</t>
  </si>
  <si>
    <t>FEC.ktoe.LT.Res.HH.Thermal.SH.DistrHeat.Steam_Distr</t>
  </si>
  <si>
    <t>FEC.ktoe.LT.Res.HH.Thermal.SH.AdvElc.Elec</t>
  </si>
  <si>
    <t>FEC.ktoe.LT.Res.HH.Thermal.SH.ConvElc.Elec</t>
  </si>
  <si>
    <t>FEC.ktoe.LT.Res.HH.Thermal.SH.TotalCirculation.Elec</t>
  </si>
  <si>
    <t>FEC.ktoe.LT.Res.HH.Thermal.SC.AC.Elec</t>
  </si>
  <si>
    <t>FEC.ktoe.LT.Res.HH.Thermal.WH.Solids.Solids</t>
  </si>
  <si>
    <t>FEC.ktoe.LT.Res.HH.Thermal.WH.LPG.LPG</t>
  </si>
  <si>
    <t>FEC.ktoe.LT.Res.HH.Thermal.WH.Oil.Oil_LiqBio</t>
  </si>
  <si>
    <t>FEC.ktoe.LT.Res.HH.Thermal.WH.Gas.NG_Biogas</t>
  </si>
  <si>
    <t>FEC.ktoe.LT.Res.HH.Thermal.WH.Biomass.Biomass_Waste</t>
  </si>
  <si>
    <t>FEC.ktoe.LT.Res.HH.Thermal.WH.Geo.Geo</t>
  </si>
  <si>
    <t>FEC.ktoe.LT.Res.HH.Thermal.WH.DistrHeat.Steam_Distr</t>
  </si>
  <si>
    <t>FEC.ktoe.LT.Res.HH.Thermal.WH.Elc.Elec</t>
  </si>
  <si>
    <t>FEC.ktoe.LT.Res.HH.Thermal.WH.TotalSolar.Solar</t>
  </si>
  <si>
    <t>FEC.ktoe.LT.Res.HH.Thermal.CO.Solids.Solids</t>
  </si>
  <si>
    <t>FEC.ktoe.LT.Res.HH.Thermal.CO.LPG.LPG</t>
  </si>
  <si>
    <t>FEC.ktoe.LT.Res.HH.Thermal.CO.Gas.NG_Biogas</t>
  </si>
  <si>
    <t>FEC.ktoe.LT.Res.HH.Thermal.CO.Biomass.Biomass_Waste</t>
  </si>
  <si>
    <t>FEC.ktoe.LT.Res.HH.Thermal.CO.Elc.Elec</t>
  </si>
  <si>
    <t>LT - Thermal energy service</t>
  </si>
  <si>
    <t>TES.ktoe.LT.Res.HH.Thermal</t>
  </si>
  <si>
    <t>TES.ktoe.LT.Res.HH.Thermal.SH</t>
  </si>
  <si>
    <t>TES.ktoe.LT.Res.HH.Thermal.SH.Solids.Solids</t>
  </si>
  <si>
    <t>TES.ktoe.LT.Res.HH.Thermal.SH.LPG.LPG</t>
  </si>
  <si>
    <t>TES.ktoe.LT.Res.HH.Thermal.SH.Oil.Oil_LiqBio</t>
  </si>
  <si>
    <t>TES.ktoe.LT.Res.HH.Thermal.SH.Gas.NG_Biogas</t>
  </si>
  <si>
    <t>TES.ktoe.LT.Res.HH.Thermal.SH.Biomass.Biomass_Waste</t>
  </si>
  <si>
    <t>TES.ktoe.LT.Res.HH.Thermal.SH.Geo.Geo</t>
  </si>
  <si>
    <t>TES.ktoe.LT.Res.HH.Thermal.SH.DistrHeat.Steam_Distr</t>
  </si>
  <si>
    <t>TES.ktoe.LT.Res.HH.Thermal.SH.AdvElc.Elec</t>
  </si>
  <si>
    <t>TES.ktoe.LT.Res.HH.Thermal.SH.ConvElc.Elec</t>
  </si>
  <si>
    <t>TES.ktoe.LT.Res.HH.Thermal.SH.TotalCirculation.Elec</t>
  </si>
  <si>
    <t>TES.ktoe.LT.Res.HH.Thermal.SC</t>
  </si>
  <si>
    <t>TES.ktoe.LT.Res.HH.Thermal.SC.AC.Elec</t>
  </si>
  <si>
    <t>TES.ktoe.LT.Res.HH.Thermal.WH</t>
  </si>
  <si>
    <t>TES.ktoe.LT.Res.HH.Thermal.WH.Solids.Solids</t>
  </si>
  <si>
    <t>TES.ktoe.LT.Res.HH.Thermal.WH.LPG.LPG</t>
  </si>
  <si>
    <t>TES.ktoe.LT.Res.HH.Thermal.WH.Oil.Oil_LiqBio</t>
  </si>
  <si>
    <t>TES.ktoe.LT.Res.HH.Thermal.WH.Gas.NG_Biogas</t>
  </si>
  <si>
    <t>TES.ktoe.LT.Res.HH.Thermal.WH.Biomass.Biomass_Waste</t>
  </si>
  <si>
    <t>TES.ktoe.LT.Res.HH.Thermal.WH.Geo.Geo</t>
  </si>
  <si>
    <t>TES.ktoe.LT.Res.HH.Thermal.WH.DistrHeat.Steam_Distr</t>
  </si>
  <si>
    <t>TES.ktoe.LT.Res.HH.Thermal.WH.Elc.Elec</t>
  </si>
  <si>
    <t>TES.ktoe.LT.Res.HH.Thermal.WH.TotalSolar.Solar</t>
  </si>
  <si>
    <t>TES.ktoe.LT.Res.HH.Thermal.CO</t>
  </si>
  <si>
    <t>TES.ktoe.LT.Res.HH.Thermal.CO.Solids.Solids</t>
  </si>
  <si>
    <t>TES.ktoe.LT.Res.HH.Thermal.CO.LPG.LPG</t>
  </si>
  <si>
    <t>TES.ktoe.LT.Res.HH.Thermal.CO.Gas.NG_Biogas</t>
  </si>
  <si>
    <t>TES.ktoe.LT.Res.HH.Thermal.CO.Biomass.Biomass_Waste</t>
  </si>
  <si>
    <t>TES.ktoe.LT.Res.HH.Thermal.CO.Elc.Elec</t>
  </si>
  <si>
    <t>LT - System efficiency indicator of total stock</t>
  </si>
  <si>
    <t>Eff.ratio.LT.Res.HH.Thermal.SH.Solids.Solids</t>
  </si>
  <si>
    <t>Eff.ratio.LT.Res.HH.Thermal.SH.LPG.LPG</t>
  </si>
  <si>
    <t>Eff.ratio.LT.Res.HH.Thermal.SH.Oil.Oil_LiqBio</t>
  </si>
  <si>
    <t>Eff.ratio.LT.Res.HH.Thermal.SH.Gas.NG_Biogas</t>
  </si>
  <si>
    <t>Eff.ratio.LT.Res.HH.Thermal.SH.Biomass.Biomass_Waste</t>
  </si>
  <si>
    <t>Eff.ratio.LT.Res.HH.Thermal.SH.Geo.Geo</t>
  </si>
  <si>
    <t>Eff.ratio.LT.Res.HH.Thermal.SH.DistrHeat.Steam_Distr</t>
  </si>
  <si>
    <t>Eff.ratio.LT.Res.HH.Thermal.SH.AdvElc.Elec</t>
  </si>
  <si>
    <t>Eff.ratio.LT.Res.HH.Thermal.SH.ConvElc.Elec</t>
  </si>
  <si>
    <t>Eff.ratio.LT.Res.HH.Thermal.SH.TotalCirculation.Elec</t>
  </si>
  <si>
    <t>Eff.ratio.LT.Res.HH.Thermal.SC.AC.Elec</t>
  </si>
  <si>
    <t>Eff.ratio.LT.Res.HH.Thermal.WH.Solids.Solids</t>
  </si>
  <si>
    <t>Eff.ratio.LT.Res.HH.Thermal.WH.LPG.LPG</t>
  </si>
  <si>
    <t>Eff.ratio.LT.Res.HH.Thermal.WH.Oil.Oil_LiqBio</t>
  </si>
  <si>
    <t>Eff.ratio.LT.Res.HH.Thermal.WH.Gas.NG_Biogas</t>
  </si>
  <si>
    <t>Eff.ratio.LT.Res.HH.Thermal.WH.Biomass.Biomass_Waste</t>
  </si>
  <si>
    <t>Eff.ratio.LT.Res.HH.Thermal.WH.Geo.Geo</t>
  </si>
  <si>
    <t>Eff.ratio.LT.Res.HH.Thermal.WH.DistrHeat.Steam_Distr</t>
  </si>
  <si>
    <t>Eff.ratio.LT.Res.HH.Thermal.WH.Elc.Elec</t>
  </si>
  <si>
    <t>Eff.ratio.LT.Res.HH.Thermal.WH.TotalSolar.Solar</t>
  </si>
  <si>
    <t>Eff.ratio.LT.Res.HH.Thermal.CO.Solids.Solids</t>
  </si>
  <si>
    <t>Eff.ratio.LT.Res.HH.Thermal.CO.LPG.LPG</t>
  </si>
  <si>
    <t>Eff.ratio.LT.Res.HH.Thermal.CO.Gas.NG_Biogas</t>
  </si>
  <si>
    <t>Eff.ratio.LT.Res.HH.Thermal.CO.Biomass.Biomass_Waste</t>
  </si>
  <si>
    <t>Eff.ratio.LT.Res.HH.Thermal.CO.Elc.Elec</t>
  </si>
  <si>
    <t>LT - CO2 emissions</t>
  </si>
  <si>
    <t>EMI.ktCO2.LT.Res.HH.Thermal.SH.Solids.Solids</t>
  </si>
  <si>
    <t>EMI.ktCO2.LT.Res.HH.Thermal.SH.LPG.LPG</t>
  </si>
  <si>
    <t>EMI.ktCO2.LT.Res.HH.Thermal.SH.Oil.Oil_LiqBio</t>
  </si>
  <si>
    <t>EMI.ktCO2.LT.Res.HH.Thermal.SH.Gas.NG_Biogas</t>
  </si>
  <si>
    <t>EMI.ktCO2.LT.Res.HH.Thermal.SH.Biomass.Biomass_Waste</t>
  </si>
  <si>
    <t>EMI.ktCO2.LT.Res.HH.Thermal.SH.Geo.Geo</t>
  </si>
  <si>
    <t>EMI.ktCO2.LT.Res.HH.Thermal.SH.DistrHeat.Steam_Distr</t>
  </si>
  <si>
    <t>EMI.ktCO2.LT.Res.HH.Thermal.SH.AdvElc.Elec</t>
  </si>
  <si>
    <t>EMI.ktCO2.LT.Res.HH.Thermal.SH.ConvElc.Elec</t>
  </si>
  <si>
    <t>EMI.ktCO2.LT.Res.HH.Thermal.SH.TotalCirculation.Elec</t>
  </si>
  <si>
    <t>EMI.ktCO2.LT.Res.HH.Thermal.SC.AC.Elec</t>
  </si>
  <si>
    <t>EMI.ktCO2.LT.Res.HH.Thermal.WH.Solids.Solids</t>
  </si>
  <si>
    <t>EMI.ktCO2.LT.Res.HH.Thermal.WH.LPG.LPG</t>
  </si>
  <si>
    <t>EMI.ktCO2.LT.Res.HH.Thermal.WH.Oil.Oil_LiqBio</t>
  </si>
  <si>
    <t>EMI.ktCO2.LT.Res.HH.Thermal.WH.Gas.NG_Biogas</t>
  </si>
  <si>
    <t>EMI.ktCO2.LT.Res.HH.Thermal.WH.Biomass.Biomass_Waste</t>
  </si>
  <si>
    <t>EMI.ktCO2.LT.Res.HH.Thermal.WH.Geo.Geo</t>
  </si>
  <si>
    <t>EMI.ktCO2.LT.Res.HH.Thermal.WH.DistrHeat.Steam_Distr</t>
  </si>
  <si>
    <t>EMI.ktCO2.LT.Res.HH.Thermal.WH.Elc.Elec</t>
  </si>
  <si>
    <t>EMI.ktCO2.LT.Res.HH.Thermal.WH.TotalSolar.Solar</t>
  </si>
  <si>
    <t>EMI.ktCO2.LT.Res.HH.Thermal.CO.Solids.Solids</t>
  </si>
  <si>
    <t>EMI.ktCO2.LT.Res.HH.Thermal.CO.LPG.LPG</t>
  </si>
  <si>
    <t>EMI.ktCO2.LT.Res.HH.Thermal.CO.Gas.NG_Biogas</t>
  </si>
  <si>
    <t>EMI.ktCO2.LT.Res.HH.Thermal.CO.Biomass.Biomass_Waste</t>
  </si>
  <si>
    <t>EMI.ktCO2.LT.Res.HH.Thermal.CO.Elc.Elec</t>
  </si>
  <si>
    <t>LT - Final energy consumption per household</t>
  </si>
  <si>
    <t>FEC_per_household.kWh.LT.Res.HH.Thermal.SH.Solids.Solids</t>
  </si>
  <si>
    <t>FEC_per_household.kWh.LT.Res.HH.Thermal.SH.LPG.LPG</t>
  </si>
  <si>
    <t>FEC_per_household.kWh.LT.Res.HH.Thermal.SH.Oil.Oil_LiqBio</t>
  </si>
  <si>
    <t>FEC_per_household.kWh.LT.Res.HH.Thermal.SH.Gas.NG_Biogas</t>
  </si>
  <si>
    <t>FEC_per_household.kWh.LT.Res.HH.Thermal.SH.Biomass.Biomass_Waste</t>
  </si>
  <si>
    <t>FEC_per_household.kWh.LT.Res.HH.Thermal.SH.Geo.Geo</t>
  </si>
  <si>
    <t>FEC_per_household.kWh.LT.Res.HH.Thermal.SH.DistrHeat.Steam_Distr</t>
  </si>
  <si>
    <t>FEC_per_household.kWh.LT.Res.HH.Thermal.SH.AdvElc.Elec</t>
  </si>
  <si>
    <t>FEC_per_household.kWh.LT.Res.HH.Thermal.SH.ConvElc.Elec</t>
  </si>
  <si>
    <t>FEC_per_household.kWh.LT.Res.HH.Thermal.SH.TotalCirculation.Elec</t>
  </si>
  <si>
    <t>FEC_per_household.kWh.LT.Res.HH.Thermal.SC.AC.Elec</t>
  </si>
  <si>
    <t>FEC_per_household.kWh.LT.Res.HH.Thermal.WH.Solids.Solids</t>
  </si>
  <si>
    <t>FEC_per_household.kWh.LT.Res.HH.Thermal.WH.LPG.LPG</t>
  </si>
  <si>
    <t>FEC_per_household.kWh.LT.Res.HH.Thermal.WH.Oil.Oil_LiqBio</t>
  </si>
  <si>
    <t>FEC_per_household.kWh.LT.Res.HH.Thermal.WH.Gas.NG_Biogas</t>
  </si>
  <si>
    <t>FEC_per_household.kWh.LT.Res.HH.Thermal.WH.Biomass.Biomass_Waste</t>
  </si>
  <si>
    <t>FEC_per_household.kWh.LT.Res.HH.Thermal.WH.Geo.Geo</t>
  </si>
  <si>
    <t>FEC_per_household.kWh.LT.Res.HH.Thermal.WH.DistrHeat.Steam_Distr</t>
  </si>
  <si>
    <t>FEC_per_household.kWh.LT.Res.HH.Thermal.WH.Elc.Elec</t>
  </si>
  <si>
    <t>FEC_per_household.kWh.LT.Res.HH.Thermal.WH.TotalSolar.Solar</t>
  </si>
  <si>
    <t>FEC_per_household.kWh.LT.Res.HH.Thermal.CO.Solids.Solids</t>
  </si>
  <si>
    <t>FEC_per_household.kWh.LT.Res.HH.Thermal.CO.LPG.LPG</t>
  </si>
  <si>
    <t>FEC_per_household.kWh.LT.Res.HH.Thermal.CO.Gas.NG_Biogas</t>
  </si>
  <si>
    <t>FEC_per_household.kWh.LT.Res.HH.Thermal.CO.Biomass.Biomass_Waste</t>
  </si>
  <si>
    <t>FEC_per_household.kWh.LT.Res.HH.Thermal.CO.Elc.Elec</t>
  </si>
  <si>
    <t>LT - Thermal energy service per household</t>
  </si>
  <si>
    <t>TES_per_household.kWh.LT.Res.HH.Thermal.SH.Solids.Solids</t>
  </si>
  <si>
    <t>TES_per_household.kWh.LT.Res.HH.Thermal.SH.LPG.LPG</t>
  </si>
  <si>
    <t>TES_per_household.kWh.LT.Res.HH.Thermal.SH.Oil.Oil_LiqBio</t>
  </si>
  <si>
    <t>TES_per_household.kWh.LT.Res.HH.Thermal.SH.Gas.NG_Biogas</t>
  </si>
  <si>
    <t>TES_per_household.kWh.LT.Res.HH.Thermal.SH.Biomass.Biomass_Waste</t>
  </si>
  <si>
    <t>TES_per_household.kWh.LT.Res.HH.Thermal.SH.Geo.Geo</t>
  </si>
  <si>
    <t>TES_per_household.kWh.LT.Res.HH.Thermal.SH.DistrHeat.Steam_Distr</t>
  </si>
  <si>
    <t>TES_per_household.kWh.LT.Res.HH.Thermal.SH.AdvElc.Elec</t>
  </si>
  <si>
    <t>TES_per_household.kWh.LT.Res.HH.Thermal.SH.ConvElc.Elec</t>
  </si>
  <si>
    <t>TES_per_household.kWh.LT.Res.HH.Thermal.SH.TotalCirculation.Elec</t>
  </si>
  <si>
    <t>TES_per_household.kWh.LT.Res.HH.Thermal.SC.AC.Elec</t>
  </si>
  <si>
    <t>TES_per_household.kWh.LT.Res.HH.Thermal.WH.Solids.Solids</t>
  </si>
  <si>
    <t>TES_per_household.kWh.LT.Res.HH.Thermal.WH.LPG.LPG</t>
  </si>
  <si>
    <t>TES_per_household.kWh.LT.Res.HH.Thermal.WH.Oil.Oil_LiqBio</t>
  </si>
  <si>
    <t>TES_per_household.kWh.LT.Res.HH.Thermal.WH.Gas.NG_Biogas</t>
  </si>
  <si>
    <t>TES_per_household.kWh.LT.Res.HH.Thermal.WH.Biomass.Biomass_Waste</t>
  </si>
  <si>
    <t>TES_per_household.kWh.LT.Res.HH.Thermal.WH.Geo.Geo</t>
  </si>
  <si>
    <t>TES_per_household.kWh.LT.Res.HH.Thermal.WH.DistrHeat.Steam_Distr</t>
  </si>
  <si>
    <t>TES_per_household.kWh.LT.Res.HH.Thermal.WH.Elc.Elec</t>
  </si>
  <si>
    <t>TES_per_household.kWh.LT.Res.HH.Thermal.WH.TotalSolar.Solar</t>
  </si>
  <si>
    <t>TES_per_household.kWh.LT.Res.HH.Thermal.CO.Solids.Solids</t>
  </si>
  <si>
    <t>TES_per_household.kWh.LT.Res.HH.Thermal.CO.LPG.LPG</t>
  </si>
  <si>
    <t>TES_per_household.kWh.LT.Res.HH.Thermal.CO.Gas.NG_Biogas</t>
  </si>
  <si>
    <t>TES_per_household.kWh.LT.Res.HH.Thermal.CO.Biomass.Biomass_Waste</t>
  </si>
  <si>
    <t>TES_per_household.kWh.LT.Res.HH.Thermal.CO.Elc.Elec</t>
  </si>
  <si>
    <t>LT - CO2 emissions per household</t>
  </si>
  <si>
    <t>EMI_per_household.kgCO2.LT.Res.HH.Thermal.SH.Solids.Solids</t>
  </si>
  <si>
    <t>EMI_per_household.kgCO2.LT.Res.HH.Thermal.SH.LPG.LPG</t>
  </si>
  <si>
    <t>EMI_per_household.kgCO2.LT.Res.HH.Thermal.SH.Oil.Oil_LiqBio</t>
  </si>
  <si>
    <t>EMI_per_household.kgCO2.LT.Res.HH.Thermal.SH.Gas.NG_Biogas</t>
  </si>
  <si>
    <t>EMI_per_household.kgCO2.LT.Res.HH.Thermal.SH.Biomass.Biomass_Waste</t>
  </si>
  <si>
    <t>EMI_per_household.kgCO2.LT.Res.HH.Thermal.SH.Geo.Geo</t>
  </si>
  <si>
    <t>EMI_per_household.kgCO2.LT.Res.HH.Thermal.SH.DistrHeat.Steam_Distr</t>
  </si>
  <si>
    <t>EMI_per_household.kgCO2.LT.Res.HH.Thermal.SH.AdvElc.Elec</t>
  </si>
  <si>
    <t>EMI_per_household.kgCO2.LT.Res.HH.Thermal.SH.ConvElc.Elec</t>
  </si>
  <si>
    <t>EMI_per_household.kgCO2.LT.Res.HH.Thermal.SH.TotalCirculation.Elec</t>
  </si>
  <si>
    <t>EMI_per_household.kgCO2.LT.Res.HH.Thermal.SC.AC.Elec</t>
  </si>
  <si>
    <t>EMI_per_household.kgCO2.LT.Res.HH.Thermal.WH.Solids.Solids</t>
  </si>
  <si>
    <t>EMI_per_household.kgCO2.LT.Res.HH.Thermal.WH.LPG.LPG</t>
  </si>
  <si>
    <t>EMI_per_household.kgCO2.LT.Res.HH.Thermal.WH.Oil.Oil_LiqBio</t>
  </si>
  <si>
    <t>EMI_per_household.kgCO2.LT.Res.HH.Thermal.WH.Gas.NG_Biogas</t>
  </si>
  <si>
    <t>EMI_per_household.kgCO2.LT.Res.HH.Thermal.WH.Biomass.Biomass_Waste</t>
  </si>
  <si>
    <t>EMI_per_household.kgCO2.LT.Res.HH.Thermal.WH.Geo.Geo</t>
  </si>
  <si>
    <t>EMI_per_household.kgCO2.LT.Res.HH.Thermal.WH.DistrHeat.Steam_Distr</t>
  </si>
  <si>
    <t>EMI_per_household.kgCO2.LT.Res.HH.Thermal.WH.Elc.Elec</t>
  </si>
  <si>
    <t>EMI_per_household.kgCO2.LT.Res.HH.Thermal.WH.TotalSolar.Solar</t>
  </si>
  <si>
    <t>EMI_per_household.kgCO2.LT.Res.HH.Thermal.CO.Solids.Solids</t>
  </si>
  <si>
    <t>EMI_per_household.kgCO2.LT.Res.HH.Thermal.CO.LPG.LPG</t>
  </si>
  <si>
    <t>EMI_per_household.kgCO2.LT.Res.HH.Thermal.CO.Gas.NG_Biogas</t>
  </si>
  <si>
    <t>EMI_per_household.kgCO2.LT.Res.HH.Thermal.CO.Biomass.Biomass_Waste</t>
  </si>
  <si>
    <t>EMI_per_household.kgCO2.LT.Res.HH.Thermal.CO.Elc.Elec</t>
  </si>
  <si>
    <t>LT - Final energy consumption per surface area</t>
  </si>
  <si>
    <t>FEC_per_sqm.kWh.LT.Res.HH.Thermal.SH.Solids.Solids</t>
  </si>
  <si>
    <t>FEC_per_sqm.kWh.LT.Res.HH.Thermal.SH.LPG.LPG</t>
  </si>
  <si>
    <t>FEC_per_sqm.kWh.LT.Res.HH.Thermal.SH.Oil.Oil_LiqBio</t>
  </si>
  <si>
    <t>FEC_per_sqm.kWh.LT.Res.HH.Thermal.SH.Gas.NG_Biogas</t>
  </si>
  <si>
    <t>FEC_per_sqm.kWh.LT.Res.HH.Thermal.SH.Biomass.Biomass_Waste</t>
  </si>
  <si>
    <t>FEC_per_sqm.kWh.LT.Res.HH.Thermal.SH.Geo.Geo</t>
  </si>
  <si>
    <t>FEC_per_sqm.kWh.LT.Res.HH.Thermal.SH.DistrHeat.Steam_Distr</t>
  </si>
  <si>
    <t>FEC_per_sqm.kWh.LT.Res.HH.Thermal.SH.AdvElc.Elec</t>
  </si>
  <si>
    <t>FEC_per_sqm.kWh.LT.Res.HH.Thermal.SH.ConvElc.Elec</t>
  </si>
  <si>
    <t>FEC_per_sqm.kWh.LT.Res.HH.Thermal.SH.TotalCirculation.Elec</t>
  </si>
  <si>
    <t>FEC_per_sqm.kWh.LT.Res.HH.Thermal.SC.AC.Elec</t>
  </si>
  <si>
    <t>FEC_per_sqm.kWh.LT.Res.HH.Thermal.WH.Solids.Solids</t>
  </si>
  <si>
    <t>FEC_per_sqm.kWh.LT.Res.HH.Thermal.WH.LPG.LPG</t>
  </si>
  <si>
    <t>FEC_per_sqm.kWh.LT.Res.HH.Thermal.WH.Oil.Oil_LiqBio</t>
  </si>
  <si>
    <t>FEC_per_sqm.kWh.LT.Res.HH.Thermal.WH.Gas.NG_Biogas</t>
  </si>
  <si>
    <t>FEC_per_sqm.kWh.LT.Res.HH.Thermal.WH.Biomass.Biomass_Waste</t>
  </si>
  <si>
    <t>FEC_per_sqm.kWh.LT.Res.HH.Thermal.WH.Geo.Geo</t>
  </si>
  <si>
    <t>FEC_per_sqm.kWh.LT.Res.HH.Thermal.WH.DistrHeat.Steam_Distr</t>
  </si>
  <si>
    <t>FEC_per_sqm.kWh.LT.Res.HH.Thermal.WH.Elc.Elec</t>
  </si>
  <si>
    <t>FEC_per_sqm.kWh.LT.Res.HH.Thermal.WH.TotalSolar.Solar</t>
  </si>
  <si>
    <t>FEC_per_sqm.kWh.LT.Res.HH.Thermal.CO.Solids.Solids</t>
  </si>
  <si>
    <t>FEC_per_sqm.kWh.LT.Res.HH.Thermal.CO.LPG.LPG</t>
  </si>
  <si>
    <t>FEC_per_sqm.kWh.LT.Res.HH.Thermal.CO.Gas.NG_Biogas</t>
  </si>
  <si>
    <t>FEC_per_sqm.kWh.LT.Res.HH.Thermal.CO.Biomass.Biomass_Waste</t>
  </si>
  <si>
    <t>FEC_per_sqm.kWh.LT.Res.HH.Thermal.CO.Elc.Elec</t>
  </si>
  <si>
    <t>LT - Thermal energy service per surface area</t>
  </si>
  <si>
    <t>TES_per_sqm.kWh.LT.Res.HH.Thermal.SH.Solids.Solids</t>
  </si>
  <si>
    <t>TES_per_sqm.kWh.LT.Res.HH.Thermal.SH.LPG.LPG</t>
  </si>
  <si>
    <t>TES_per_sqm.kWh.LT.Res.HH.Thermal.SH.Oil.Oil_LiqBio</t>
  </si>
  <si>
    <t>TES_per_sqm.kWh.LT.Res.HH.Thermal.SH.Gas.NG_Biogas</t>
  </si>
  <si>
    <t>TES_per_sqm.kWh.LT.Res.HH.Thermal.SH.Biomass.Biomass_Waste</t>
  </si>
  <si>
    <t>TES_per_sqm.kWh.LT.Res.HH.Thermal.SH.Geo.Geo</t>
  </si>
  <si>
    <t>TES_per_sqm.kWh.LT.Res.HH.Thermal.SH.DistrHeat.Steam_Distr</t>
  </si>
  <si>
    <t>TES_per_sqm.kWh.LT.Res.HH.Thermal.SH.AdvElc.Elec</t>
  </si>
  <si>
    <t>TES_per_sqm.kWh.LT.Res.HH.Thermal.SH.ConvElc.Elec</t>
  </si>
  <si>
    <t>TES_per_sqm.kWh.LT.Res.HH.Thermal.SH.TotalCirculation.Elec</t>
  </si>
  <si>
    <t>TES_per_sqm.kWh.LT.Res.HH.Thermal.SC.AC.Elec</t>
  </si>
  <si>
    <t>TES_per_sqm.kWh.LT.Res.HH.Thermal.WH.Solids.Solids</t>
  </si>
  <si>
    <t>TES_per_sqm.kWh.LT.Res.HH.Thermal.WH.LPG.LPG</t>
  </si>
  <si>
    <t>TES_per_sqm.kWh.LT.Res.HH.Thermal.WH.Oil.Oil_LiqBio</t>
  </si>
  <si>
    <t>TES_per_sqm.kWh.LT.Res.HH.Thermal.WH.Gas.NG_Biogas</t>
  </si>
  <si>
    <t>TES_per_sqm.kWh.LT.Res.HH.Thermal.WH.Biomass.Biomass_Waste</t>
  </si>
  <si>
    <t>TES_per_sqm.kWh.LT.Res.HH.Thermal.WH.Geo.Geo</t>
  </si>
  <si>
    <t>TES_per_sqm.kWh.LT.Res.HH.Thermal.WH.DistrHeat.Steam_Distr</t>
  </si>
  <si>
    <t>TES_per_sqm.kWh.LT.Res.HH.Thermal.WH.Elc.Elec</t>
  </si>
  <si>
    <t>TES_per_sqm.kWh.LT.Res.HH.Thermal.WH.TotalSolar.Solar</t>
  </si>
  <si>
    <t>TES_per_sqm.kWh.LT.Res.HH.Thermal.CO.Solids.Solids</t>
  </si>
  <si>
    <t>TES_per_sqm.kWh.LT.Res.HH.Thermal.CO.LPG.LPG</t>
  </si>
  <si>
    <t>TES_per_sqm.kWh.LT.Res.HH.Thermal.CO.Gas.NG_Biogas</t>
  </si>
  <si>
    <t>TES_per_sqm.kWh.LT.Res.HH.Thermal.CO.Biomass.Biomass_Waste</t>
  </si>
  <si>
    <t>TES_per_sqm.kWh.LT.Res.HH.Thermal.CO.Elc.Elec</t>
  </si>
  <si>
    <t>LT - CO2 emissions per surface area</t>
  </si>
  <si>
    <t>EMI_per_sqm.kgCO2.LT.Res.HH.Thermal.SH.Solids.Solids</t>
  </si>
  <si>
    <t>EMI_per_sqm.kgCO2.LT.Res.HH.Thermal.SH.LPG.LPG</t>
  </si>
  <si>
    <t>EMI_per_sqm.kgCO2.LT.Res.HH.Thermal.SH.Oil.Oil_LiqBio</t>
  </si>
  <si>
    <t>EMI_per_sqm.kgCO2.LT.Res.HH.Thermal.SH.Gas.NG_Biogas</t>
  </si>
  <si>
    <t>EMI_per_sqm.kgCO2.LT.Res.HH.Thermal.SH.Biomass.Biomass_Waste</t>
  </si>
  <si>
    <t>EMI_per_sqm.kgCO2.LT.Res.HH.Thermal.SH.Geo.Geo</t>
  </si>
  <si>
    <t>EMI_per_sqm.kgCO2.LT.Res.HH.Thermal.SH.DistrHeat.Steam_Distr</t>
  </si>
  <si>
    <t>EMI_per_sqm.kgCO2.LT.Res.HH.Thermal.SH.AdvElc.Elec</t>
  </si>
  <si>
    <t>EMI_per_sqm.kgCO2.LT.Res.HH.Thermal.SH.ConvElc.Elec</t>
  </si>
  <si>
    <t>EMI_per_sqm.kgCO2.LT.Res.HH.Thermal.SH.TotalCirculation.Elec</t>
  </si>
  <si>
    <t>EMI_per_sqm.kgCO2.LT.Res.HH.Thermal.SC.AC.Elec</t>
  </si>
  <si>
    <t>EMI_per_sqm.kgCO2.LT.Res.HH.Thermal.WH.Solids.Solids</t>
  </si>
  <si>
    <t>EMI_per_sqm.kgCO2.LT.Res.HH.Thermal.WH.LPG.LPG</t>
  </si>
  <si>
    <t>EMI_per_sqm.kgCO2.LT.Res.HH.Thermal.WH.Oil.Oil_LiqBio</t>
  </si>
  <si>
    <t>EMI_per_sqm.kgCO2.LT.Res.HH.Thermal.WH.Gas.NG_Biogas</t>
  </si>
  <si>
    <t>EMI_per_sqm.kgCO2.LT.Res.HH.Thermal.WH.Biomass.Biomass_Waste</t>
  </si>
  <si>
    <t>EMI_per_sqm.kgCO2.LT.Res.HH.Thermal.WH.Geo.Geo</t>
  </si>
  <si>
    <t>EMI_per_sqm.kgCO2.LT.Res.HH.Thermal.WH.DistrHeat.Steam_Distr</t>
  </si>
  <si>
    <t>EMI_per_sqm.kgCO2.LT.Res.HH.Thermal.WH.Elc.Elec</t>
  </si>
  <si>
    <t>EMI_per_sqm.kgCO2.LT.Res.HH.Thermal.WH.TotalSolar.Solar</t>
  </si>
  <si>
    <t>EMI_per_sqm.kgCO2.LT.Res.HH.Thermal.CO.Solids.Solids</t>
  </si>
  <si>
    <t>EMI_per_sqm.kgCO2.LT.Res.HH.Thermal.CO.LPG.LPG</t>
  </si>
  <si>
    <t>EMI_per_sqm.kgCO2.LT.Res.HH.Thermal.CO.Gas.NG_Biogas</t>
  </si>
  <si>
    <t>EMI_per_sqm.kgCO2.LT.Res.HH.Thermal.CO.Biomass.Biomass_Waste</t>
  </si>
  <si>
    <t>EMI_per_sqm.kgCO2.LT.Res.HH.Thermal.CO.Elc.Elec</t>
  </si>
  <si>
    <t>LT - Number of new and renovated households</t>
  </si>
  <si>
    <t>NUM.number.LT.Res.HHnew.Thermal</t>
  </si>
  <si>
    <t>NUM.number.LT.Res.HHnew.Thermal.SH</t>
  </si>
  <si>
    <t>NUM.number.LT.Res.HHnew.Thermal.SH.Solids</t>
  </si>
  <si>
    <t>NUM.number.LT.Res.HHnew.Thermal.SH.LPG</t>
  </si>
  <si>
    <t>NUM.number.LT.Res.HHnew.Thermal.SH.Oil</t>
  </si>
  <si>
    <t>NUM.number.LT.Res.HHnew.Thermal.SH.Gas</t>
  </si>
  <si>
    <t>NUM.number.LT.Res.HHnew.Thermal.SH.Biomass</t>
  </si>
  <si>
    <t>NUM.number.LT.Res.HHnew.Thermal.SH.Geo</t>
  </si>
  <si>
    <t>NUM.number.LT.Res.HHnew.Thermal.SH.DistrHeat</t>
  </si>
  <si>
    <t>NUM.number.LT.Res.HHnew.Thermal.SH.AdvElc</t>
  </si>
  <si>
    <t>NUM.number.LT.Res.HHnew.Thermal.SH.ConvElc</t>
  </si>
  <si>
    <t>NUM.number.LT.Res.HHnew.Thermal.SC</t>
  </si>
  <si>
    <t>NUM.number.LT.Res.HHnew.Thermal.SC.AC</t>
  </si>
  <si>
    <t>NUM.number.LT.Res.HHnew.Thermal.WH</t>
  </si>
  <si>
    <t>NUM.number.LT.Res.HHnew.Thermal.WH.Solids</t>
  </si>
  <si>
    <t>NUM.number.LT.Res.HHnew.Thermal.WH.LPG</t>
  </si>
  <si>
    <t>NUM.number.LT.Res.HHnew.Thermal.WH.Oil</t>
  </si>
  <si>
    <t>NUM.number.LT.Res.HHnew.Thermal.WH.Gas</t>
  </si>
  <si>
    <t>NUM.number.LT.Res.HHnew.Thermal.WH.Biomass</t>
  </si>
  <si>
    <t>NUM.number.LT.Res.HHnew.Thermal.WH.Geo</t>
  </si>
  <si>
    <t>NUM.number.LT.Res.HHnew.Thermal.WH.DistrHeat</t>
  </si>
  <si>
    <t>NUM.number.LT.Res.HHnew.Thermal.WH.Elc</t>
  </si>
  <si>
    <t>NUM.number.LT.Res.HHnew.Thermal.WH.Solar</t>
  </si>
  <si>
    <t>NUM.number.LT.Res.HHnew.Thermal.CO</t>
  </si>
  <si>
    <t>NUM.number.LT.Res.HHnew.Thermal.CO.Solids</t>
  </si>
  <si>
    <t>NUM.number.LT.Res.HHnew.Thermal.CO.LPG</t>
  </si>
  <si>
    <t>NUM.number.LT.Res.HHnew.Thermal.CO.Gas</t>
  </si>
  <si>
    <t>NUM.number.LT.Res.HHnew.Thermal.CO.Biomass</t>
  </si>
  <si>
    <t>NUM.number.LT.Res.HHnew.Thermal.CO.Elc</t>
  </si>
  <si>
    <t>LT - Final energy consumption in new and renovated households</t>
  </si>
  <si>
    <t>FEC.ktoe.LT.Res.HHnew.Thermal</t>
  </si>
  <si>
    <t>FEC.ktoe.LT.Res.HHnew.Thermal.SH</t>
  </si>
  <si>
    <t>FEC.ktoe.LT.Res.HHnew.Thermal.SH.Solids.Solids</t>
  </si>
  <si>
    <t>FEC.ktoe.LT.Res.HHnew.Thermal.SH.LPG.LPG</t>
  </si>
  <si>
    <t>FEC.ktoe.LT.Res.HHnew.Thermal.SH.Oil.Oil_LiqBio</t>
  </si>
  <si>
    <t>FEC.ktoe.LT.Res.HHnew.Thermal.SH.Gas.NG_Biogas</t>
  </si>
  <si>
    <t>FEC.ktoe.LT.Res.HHnew.Thermal.SH.Biomass.Biomass_Waste</t>
  </si>
  <si>
    <t>FEC.ktoe.LT.Res.HHnew.Thermal.SH.Geo.Geo</t>
  </si>
  <si>
    <t>FEC.ktoe.LT.Res.HHnew.Thermal.SH.DistrHeat.Steam_Distr</t>
  </si>
  <si>
    <t>FEC.ktoe.LT.Res.HHnew.Thermal.SH.AdvElc.Elec</t>
  </si>
  <si>
    <t>FEC.ktoe.LT.Res.HHnew.Thermal.SH.ConvElc.Elec</t>
  </si>
  <si>
    <t>FEC.ktoe.LT.Res.HHnew.Thermal.SH.TotalCirculation.Elec</t>
  </si>
  <si>
    <t>FEC.ktoe.LT.Res.HHnew.Thermal.SC</t>
  </si>
  <si>
    <t>FEC.ktoe.LT.Res.HHnew.Thermal.SC.AC.Elec</t>
  </si>
  <si>
    <t>FEC.ktoe.LT.Res.HHnew.Thermal.WH</t>
  </si>
  <si>
    <t>FEC.ktoe.LT.Res.HHnew.Thermal.WH.Solids.Solids</t>
  </si>
  <si>
    <t>FEC.ktoe.LT.Res.HHnew.Thermal.WH.LPG.LPG</t>
  </si>
  <si>
    <t>FEC.ktoe.LT.Res.HHnew.Thermal.WH.Oil.Oil_LiqBio</t>
  </si>
  <si>
    <t>FEC.ktoe.LT.Res.HHnew.Thermal.WH.Gas.NG_Biogas</t>
  </si>
  <si>
    <t>FEC.ktoe.LT.Res.HHnew.Thermal.WH.Biomass.Biomass_Waste</t>
  </si>
  <si>
    <t>FEC.ktoe.LT.Res.HHnew.Thermal.WH.Geo.Geo</t>
  </si>
  <si>
    <t>FEC.ktoe.LT.Res.HHnew.Thermal.WH.DistrHeat.Steam_Distr</t>
  </si>
  <si>
    <t>FEC.ktoe.LT.Res.HHnew.Thermal.WH.Elc.Elec</t>
  </si>
  <si>
    <t>FEC.ktoe.LT.Res.HHnew.Thermal.WH.TotalSolar.Solar</t>
  </si>
  <si>
    <t>FEC.ktoe.LT.Res.HHnew.Thermal.CO</t>
  </si>
  <si>
    <t>FEC.ktoe.LT.Res.HHnew.Thermal.CO.Solids.Solids</t>
  </si>
  <si>
    <t>FEC.ktoe.LT.Res.HHnew.Thermal.CO.LPG.LPG</t>
  </si>
  <si>
    <t>FEC.ktoe.LT.Res.HHnew.Thermal.CO.Gas.NG_Biogas</t>
  </si>
  <si>
    <t>FEC.ktoe.LT.Res.HHnew.Thermal.CO.Biomass.Biomass_Waste</t>
  </si>
  <si>
    <t>FEC.ktoe.LT.Res.HHnew.Thermal.CO.Elc.Elec</t>
  </si>
  <si>
    <t>LT - Thermal energy service in new and renovated households</t>
  </si>
  <si>
    <t>TES.ktoe.LT.Res.HHnew.Thermal</t>
  </si>
  <si>
    <t>TES.ktoe.LT.Res.HHnew.Thermal.SH</t>
  </si>
  <si>
    <t>TES.ktoe.LT.Res.HHnew.Thermal.SH.Solids.Solids</t>
  </si>
  <si>
    <t>TES.ktoe.LT.Res.HHnew.Thermal.SH.LPG.LPG</t>
  </si>
  <si>
    <t>TES.ktoe.LT.Res.HHnew.Thermal.SH.Oil.Oil_LiqBio</t>
  </si>
  <si>
    <t>TES.ktoe.LT.Res.HHnew.Thermal.SH.Gas.NG_Biogas</t>
  </si>
  <si>
    <t>TES.ktoe.LT.Res.HHnew.Thermal.SH.Biomass.Biomass_Waste</t>
  </si>
  <si>
    <t>TES.ktoe.LT.Res.HHnew.Thermal.SH.Geo.Geo</t>
  </si>
  <si>
    <t>TES.ktoe.LT.Res.HHnew.Thermal.SH.DistrHeat.Steam_Distr</t>
  </si>
  <si>
    <t>TES.ktoe.LT.Res.HHnew.Thermal.SH.AdvElc.Elec</t>
  </si>
  <si>
    <t>TES.ktoe.LT.Res.HHnew.Thermal.SH.ConvElc.Elec</t>
  </si>
  <si>
    <t>TES.ktoe.LT.Res.HHnew.Thermal.SH.TotalCirculation.Elec</t>
  </si>
  <si>
    <t>TES.ktoe.LT.Res.HHnew.Thermal.SC</t>
  </si>
  <si>
    <t>TES.ktoe.LT.Res.HHnew.Thermal.SC.AC.Elec</t>
  </si>
  <si>
    <t>TES.ktoe.LT.Res.HHnew.Thermal.WH</t>
  </si>
  <si>
    <t>TES.ktoe.LT.Res.HHnew.Thermal.WH.Solids.Solids</t>
  </si>
  <si>
    <t>TES.ktoe.LT.Res.HHnew.Thermal.WH.LPG.LPG</t>
  </si>
  <si>
    <t>TES.ktoe.LT.Res.HHnew.Thermal.WH.Oil.Oil_LiqBio</t>
  </si>
  <si>
    <t>TES.ktoe.LT.Res.HHnew.Thermal.WH.Gas.NG_Biogas</t>
  </si>
  <si>
    <t>TES.ktoe.LT.Res.HHnew.Thermal.WH.Biomass.Biomass_Waste</t>
  </si>
  <si>
    <t>TES.ktoe.LT.Res.HHnew.Thermal.WH.Geo.Geo</t>
  </si>
  <si>
    <t>TES.ktoe.LT.Res.HHnew.Thermal.WH.DistrHeat.Steam_Distr</t>
  </si>
  <si>
    <t>TES.ktoe.LT.Res.HHnew.Thermal.WH.Elc.Elec</t>
  </si>
  <si>
    <t>TES.ktoe.LT.Res.HHnew.Thermal.WH.TotalSolar.Solar</t>
  </si>
  <si>
    <t>TES.ktoe.LT.Res.HHnew.Thermal.CO</t>
  </si>
  <si>
    <t>TES.ktoe.LT.Res.HHnew.Thermal.CO.Solids.Solids</t>
  </si>
  <si>
    <t>TES.ktoe.LT.Res.HHnew.Thermal.CO.LPG.LPG</t>
  </si>
  <si>
    <t>TES.ktoe.LT.Res.HHnew.Thermal.CO.Gas.NG_Biogas</t>
  </si>
  <si>
    <t>TES.ktoe.LT.Res.HHnew.Thermal.CO.Biomass.Biomass_Waste</t>
  </si>
  <si>
    <t>TES.ktoe.LT.Res.HHnew.Thermal.CO.Elc.Elec</t>
  </si>
  <si>
    <t>LT - System efficiency indicator of new and renovated households</t>
  </si>
  <si>
    <t>Eff.ratio.LT.Res.HHnew.Thermal</t>
  </si>
  <si>
    <t>Eff.ratio.LT.Res.HHnew.Thermal.SH</t>
  </si>
  <si>
    <t>Eff.ratio.LT.Res.HHnew.Thermal.SH.Solids.Solids</t>
  </si>
  <si>
    <t>Eff.ratio.LT.Res.HHnew.Thermal.SH.LPG.LPG</t>
  </si>
  <si>
    <t>Eff.ratio.LT.Res.HHnew.Thermal.SH.Oil.Oil_LiqBio</t>
  </si>
  <si>
    <t>Eff.ratio.LT.Res.HHnew.Thermal.SH.Gas.NG_Biogas</t>
  </si>
  <si>
    <t>Eff.ratio.LT.Res.HHnew.Thermal.SH.Biomass.Biomass_Waste</t>
  </si>
  <si>
    <t>Eff.ratio.LT.Res.HHnew.Thermal.SH.Geo.Geo</t>
  </si>
  <si>
    <t>Eff.ratio.LT.Res.HHnew.Thermal.SH.DistrHeat.Steam_Distr</t>
  </si>
  <si>
    <t>Eff.ratio.LT.Res.HHnew.Thermal.SH.AdvElc.Elec</t>
  </si>
  <si>
    <t>Eff.ratio.LT.Res.HHnew.Thermal.SH.ConvElc.Elec</t>
  </si>
  <si>
    <t>Eff.ratio.LT.Res.HHnew.Thermal.SH.TotalCirculation.Elec</t>
  </si>
  <si>
    <t>Eff.ratio.LT.Res.HHnew.Thermal.SC</t>
  </si>
  <si>
    <t>Eff.ratio.LT.Res.HHnew.Thermal.SC.AC.Elec</t>
  </si>
  <si>
    <t>Eff.ratio.LT.Res.HHnew.Thermal.WH</t>
  </si>
  <si>
    <t>Eff.ratio.LT.Res.HHnew.Thermal.WH.Solids.Solids</t>
  </si>
  <si>
    <t>Eff.ratio.LT.Res.HHnew.Thermal.WH.LPG.LPG</t>
  </si>
  <si>
    <t>Eff.ratio.LT.Res.HHnew.Thermal.WH.Oil.Oil_LiqBio</t>
  </si>
  <si>
    <t>Eff.ratio.LT.Res.HHnew.Thermal.WH.Gas.NG_Biogas</t>
  </si>
  <si>
    <t>Eff.ratio.LT.Res.HHnew.Thermal.WH.Biomass.Biomass_Waste</t>
  </si>
  <si>
    <t>Eff.ratio.LT.Res.HHnew.Thermal.WH.Geo.Geo</t>
  </si>
  <si>
    <t>Eff.ratio.LT.Res.HHnew.Thermal.WH.DistrHeat.Steam_Distr</t>
  </si>
  <si>
    <t>Eff.ratio.LT.Res.HHnew.Thermal.WH.Elc.Elec</t>
  </si>
  <si>
    <t>Eff.ratio.LT.Res.HHnew.Thermal.WH.TotalSolar.Solar</t>
  </si>
  <si>
    <t>Eff.ratio.LT.Res.HHnew.Thermal.CO</t>
  </si>
  <si>
    <t>Eff.ratio.LT.Res.HHnew.Thermal.CO.Solids.Solids</t>
  </si>
  <si>
    <t>Eff.ratio.LT.Res.HHnew.Thermal.CO.LPG.LPG</t>
  </si>
  <si>
    <t>Eff.ratio.LT.Res.HHnew.Thermal.CO.Gas.NG_Biogas</t>
  </si>
  <si>
    <t>Eff.ratio.LT.Res.HHnew.Thermal.CO.Biomass.Biomass_Waste</t>
  </si>
  <si>
    <t>Eff.ratio.LT.Res.HHnew.Thermal.CO.Elc.Elec</t>
  </si>
  <si>
    <t>LT - CO2 emissions in new and renovated households</t>
  </si>
  <si>
    <t>EMI.ktCO2.LT.Res.HHnew.Thermal</t>
  </si>
  <si>
    <t>EMI.ktCO2.LT.Res.HHnew.Thermal.SH</t>
  </si>
  <si>
    <t>EMI.ktCO2.LT.Res.HHnew.Thermal.SH.Solids.Solids</t>
  </si>
  <si>
    <t>EMI.ktCO2.LT.Res.HHnew.Thermal.SH.LPG.LPG</t>
  </si>
  <si>
    <t>EMI.ktCO2.LT.Res.HHnew.Thermal.SH.Oil.Oil_LiqBio</t>
  </si>
  <si>
    <t>EMI.ktCO2.LT.Res.HHnew.Thermal.SH.Gas.NG_Biogas</t>
  </si>
  <si>
    <t>EMI.ktCO2.LT.Res.HHnew.Thermal.SH.Biomass.Biomass_Waste</t>
  </si>
  <si>
    <t>EMI.ktCO2.LT.Res.HHnew.Thermal.SH.Geo.Geo</t>
  </si>
  <si>
    <t>EMI.ktCO2.LT.Res.HHnew.Thermal.SH.DistrHeat.Steam_Distr</t>
  </si>
  <si>
    <t>EMI.ktCO2.LT.Res.HHnew.Thermal.SH.AdvElc.Elec</t>
  </si>
  <si>
    <t>EMI.ktCO2.LT.Res.HHnew.Thermal.SH.ConvElc.Elec</t>
  </si>
  <si>
    <t>EMI.ktCO2.LT.Res.HHnew.Thermal.SH.TotalCirculation.Elec</t>
  </si>
  <si>
    <t>EMI.ktCO2.LT.Res.HHnew.Thermal.SC</t>
  </si>
  <si>
    <t>EMI.ktCO2.LT.Res.HHnew.Thermal.SC.AC.Elec</t>
  </si>
  <si>
    <t>EMI.ktCO2.LT.Res.HHnew.Thermal.WH</t>
  </si>
  <si>
    <t>EMI.ktCO2.LT.Res.HHnew.Thermal.WH.Solids.Solids</t>
  </si>
  <si>
    <t>EMI.ktCO2.LT.Res.HHnew.Thermal.WH.LPG.LPG</t>
  </si>
  <si>
    <t>EMI.ktCO2.LT.Res.HHnew.Thermal.WH.Oil.Oil_LiqBio</t>
  </si>
  <si>
    <t>EMI.ktCO2.LT.Res.HHnew.Thermal.WH.Gas.NG_Biogas</t>
  </si>
  <si>
    <t>EMI.ktCO2.LT.Res.HHnew.Thermal.WH.Biomass.Biomass_Waste</t>
  </si>
  <si>
    <t>EMI.ktCO2.LT.Res.HHnew.Thermal.WH.Geo.Geo</t>
  </si>
  <si>
    <t>EMI.ktCO2.LT.Res.HHnew.Thermal.WH.DistrHeat.Steam_Distr</t>
  </si>
  <si>
    <t>EMI.ktCO2.LT.Res.HHnew.Thermal.WH.Elc.Elec</t>
  </si>
  <si>
    <t>EMI.ktCO2.LT.Res.HHnew.Thermal.WH.TotalSolar.Solar</t>
  </si>
  <si>
    <t>EMI.ktCO2.LT.Res.HHnew.Thermal.CO</t>
  </si>
  <si>
    <t>EMI.ktCO2.LT.Res.HHnew.Thermal.CO.Solids.Solids</t>
  </si>
  <si>
    <t>EMI.ktCO2.LT.Res.HHnew.Thermal.CO.LPG.LPG</t>
  </si>
  <si>
    <t>EMI.ktCO2.LT.Res.HHnew.Thermal.CO.Gas.NG_Biogas</t>
  </si>
  <si>
    <t>EMI.ktCO2.LT.Res.HHnew.Thermal.CO.Biomass.Biomass_Waste</t>
  </si>
  <si>
    <t>EMI.ktCO2.LT.Res.HHnew.Thermal.CO.Elc.Elec</t>
  </si>
  <si>
    <t>LT - Final energy consumption of new and renovated households (per household)</t>
  </si>
  <si>
    <t>FEC_per_household.kWh.LT.Res.HHnew.Thermal</t>
  </si>
  <si>
    <t>FEC_per_household.kWh.LT.Res.HHnew.Thermal.SH</t>
  </si>
  <si>
    <t>FEC_per_household.kWh.LT.Res.HHnew.Thermal.SH.Solids.Solids</t>
  </si>
  <si>
    <t>FEC_per_household.kWh.LT.Res.HHnew.Thermal.SH.LPG.LPG</t>
  </si>
  <si>
    <t>FEC_per_household.kWh.LT.Res.HHnew.Thermal.SH.Oil.Oil_LiqBio</t>
  </si>
  <si>
    <t>FEC_per_household.kWh.LT.Res.HHnew.Thermal.SH.Gas.NG_Biogas</t>
  </si>
  <si>
    <t>FEC_per_household.kWh.LT.Res.HHnew.Thermal.SH.Biomass.Biomass_Waste</t>
  </si>
  <si>
    <t>FEC_per_household.kWh.LT.Res.HHnew.Thermal.SH.Geo.Geo</t>
  </si>
  <si>
    <t>FEC_per_household.kWh.LT.Res.HHnew.Thermal.SH.DistrHeat.Steam_Distr</t>
  </si>
  <si>
    <t>FEC_per_household.kWh.LT.Res.HHnew.Thermal.SH.AdvElc.Elec</t>
  </si>
  <si>
    <t>FEC_per_household.kWh.LT.Res.HHnew.Thermal.SH.ConvElc.Elec</t>
  </si>
  <si>
    <t>FEC_per_household.kWh.LT.Res.HHnew.Thermal.SH.TotalCirculation.Elec</t>
  </si>
  <si>
    <t>FEC_per_household.kWh.LT.Res.HHnew.Thermal.SC</t>
  </si>
  <si>
    <t>FEC_per_household.kWh.LT.Res.HHnew.Thermal.SC.AC.Elec</t>
  </si>
  <si>
    <t>FEC_per_household.kWh.LT.Res.HHnew.Thermal.WH</t>
  </si>
  <si>
    <t>FEC_per_household.kWh.LT.Res.HHnew.Thermal.WH.Solids.Solids</t>
  </si>
  <si>
    <t>FEC_per_household.kWh.LT.Res.HHnew.Thermal.WH.LPG.LPG</t>
  </si>
  <si>
    <t>FEC_per_household.kWh.LT.Res.HHnew.Thermal.WH.Oil.Oil_LiqBio</t>
  </si>
  <si>
    <t>FEC_per_household.kWh.LT.Res.HHnew.Thermal.WH.Gas.NG_Biogas</t>
  </si>
  <si>
    <t>FEC_per_household.kWh.LT.Res.HHnew.Thermal.WH.Biomass.Biomass_Waste</t>
  </si>
  <si>
    <t>FEC_per_household.kWh.LT.Res.HHnew.Thermal.WH.Geo.Geo</t>
  </si>
  <si>
    <t>FEC_per_household.kWh.LT.Res.HHnew.Thermal.WH.DistrHeat.Steam_Distr</t>
  </si>
  <si>
    <t>FEC_per_household.kWh.LT.Res.HHnew.Thermal.WH.Elc.Elec</t>
  </si>
  <si>
    <t>FEC_per_household.kWh.LT.Res.HHnew.Thermal.WH.TotalSolar.Solar</t>
  </si>
  <si>
    <t>FEC_per_household.kWh.LT.Res.HHnew.Thermal.CO</t>
  </si>
  <si>
    <t>FEC_per_household.kWh.LT.Res.HHnew.Thermal.CO.Solids.Solids</t>
  </si>
  <si>
    <t>FEC_per_household.kWh.LT.Res.HHnew.Thermal.CO.LPG.LPG</t>
  </si>
  <si>
    <t>FEC_per_household.kWh.LT.Res.HHnew.Thermal.CO.Gas.NG_Biogas</t>
  </si>
  <si>
    <t>FEC_per_household.kWh.LT.Res.HHnew.Thermal.CO.Biomass.Biomass_Waste</t>
  </si>
  <si>
    <t>FEC_per_household.kWh.LT.Res.HHnew.Thermal.CO.Elc.Elec</t>
  </si>
  <si>
    <t>LT - Thermal energy service of new and renovated households (per household)</t>
  </si>
  <si>
    <t>TES_per_household.kWh.LT.Res.HHnew.Thermal</t>
  </si>
  <si>
    <t>TES_per_household.kWh.LT.Res.HHnew.Thermal.SH</t>
  </si>
  <si>
    <t>TES_per_household.kWh.LT.Res.HHnew.Thermal.SH.Solids.Solids</t>
  </si>
  <si>
    <t>TES_per_household.kWh.LT.Res.HHnew.Thermal.SH.LPG.LPG</t>
  </si>
  <si>
    <t>TES_per_household.kWh.LT.Res.HHnew.Thermal.SH.Oil.Oil_LiqBio</t>
  </si>
  <si>
    <t>TES_per_household.kWh.LT.Res.HHnew.Thermal.SH.Gas.NG_Biogas</t>
  </si>
  <si>
    <t>TES_per_household.kWh.LT.Res.HHnew.Thermal.SH.Biomass.Biomass_Waste</t>
  </si>
  <si>
    <t>TES_per_household.kWh.LT.Res.HHnew.Thermal.SH.Geo.Geo</t>
  </si>
  <si>
    <t>TES_per_household.kWh.LT.Res.HHnew.Thermal.SH.DistrHeat.Steam_Distr</t>
  </si>
  <si>
    <t>TES_per_household.kWh.LT.Res.HHnew.Thermal.SH.AdvElc.Elec</t>
  </si>
  <si>
    <t>TES_per_household.kWh.LT.Res.HHnew.Thermal.SH.ConvElc.Elec</t>
  </si>
  <si>
    <t>TES_per_household.kWh.LT.Res.HHnew.Thermal.SH.TotalCirculation.Elec</t>
  </si>
  <si>
    <t>TES_per_household.kWh.LT.Res.HHnew.Thermal.SC</t>
  </si>
  <si>
    <t>TES_per_household.kWh.LT.Res.HHnew.Thermal.SC.AC.Elec</t>
  </si>
  <si>
    <t>TES_per_household.kWh.LT.Res.HHnew.Thermal.WH</t>
  </si>
  <si>
    <t>TES_per_household.kWh.LT.Res.HHnew.Thermal.WH.Solids.Solids</t>
  </si>
  <si>
    <t>TES_per_household.kWh.LT.Res.HHnew.Thermal.WH.LPG.LPG</t>
  </si>
  <si>
    <t>TES_per_household.kWh.LT.Res.HHnew.Thermal.WH.Oil.Oil_LiqBio</t>
  </si>
  <si>
    <t>TES_per_household.kWh.LT.Res.HHnew.Thermal.WH.Gas.NG_Biogas</t>
  </si>
  <si>
    <t>TES_per_household.kWh.LT.Res.HHnew.Thermal.WH.Biomass.Biomass_Waste</t>
  </si>
  <si>
    <t>TES_per_household.kWh.LT.Res.HHnew.Thermal.WH.Geo.Geo</t>
  </si>
  <si>
    <t>TES_per_household.kWh.LT.Res.HHnew.Thermal.WH.DistrHeat.Steam_Distr</t>
  </si>
  <si>
    <t>TES_per_household.kWh.LT.Res.HHnew.Thermal.WH.Elc.Elec</t>
  </si>
  <si>
    <t>TES_per_household.kWh.LT.Res.HHnew.Thermal.WH.TotalSolar.Solar</t>
  </si>
  <si>
    <t>TES_per_household.kWh.LT.Res.HHnew.Thermal.CO</t>
  </si>
  <si>
    <t>TES_per_household.kWh.LT.Res.HHnew.Thermal.CO.Solids.Solids</t>
  </si>
  <si>
    <t>TES_per_household.kWh.LT.Res.HHnew.Thermal.CO.LPG.LPG</t>
  </si>
  <si>
    <t>TES_per_household.kWh.LT.Res.HHnew.Thermal.CO.Gas.NG_Biogas</t>
  </si>
  <si>
    <t>TES_per_household.kWh.LT.Res.HHnew.Thermal.CO.Biomass.Biomass_Waste</t>
  </si>
  <si>
    <t>TES_per_household.kWh.LT.Res.HHnew.Thermal.CO.Elc.Elec</t>
  </si>
  <si>
    <t>LT - CO2 emissions in new and renovated households (per household)</t>
  </si>
  <si>
    <t>EMI_per_household.kgCO2.LT.Res.HHnew.Thermal</t>
  </si>
  <si>
    <t>EMI_per_household.kgCO2.LT.Res.HHnew.Thermal.SH</t>
  </si>
  <si>
    <t>EMI_per_household.kgCO2.LT.Res.HHnew.Thermal.SH.Solids.Solids</t>
  </si>
  <si>
    <t>EMI_per_household.kgCO2.LT.Res.HHnew.Thermal.SH.LPG.LPG</t>
  </si>
  <si>
    <t>EMI_per_household.kgCO2.LT.Res.HHnew.Thermal.SH.Oil.Oil_LiqBio</t>
  </si>
  <si>
    <t>EMI_per_household.kgCO2.LT.Res.HHnew.Thermal.SH.Gas.NG_Biogas</t>
  </si>
  <si>
    <t>EMI_per_household.kgCO2.LT.Res.HHnew.Thermal.SH.Biomass.Biomass_Waste</t>
  </si>
  <si>
    <t>EMI_per_household.kgCO2.LT.Res.HHnew.Thermal.SH.Geo.Geo</t>
  </si>
  <si>
    <t>EMI_per_household.kgCO2.LT.Res.HHnew.Thermal.SH.DistrHeat.Steam_Distr</t>
  </si>
  <si>
    <t>EMI_per_household.kgCO2.LT.Res.HHnew.Thermal.SH.AdvElc.Elec</t>
  </si>
  <si>
    <t>EMI_per_household.kgCO2.LT.Res.HHnew.Thermal.SH.ConvElc.Elec</t>
  </si>
  <si>
    <t>EMI_per_household.kgCO2.LT.Res.HHnew.Thermal.SH.TotalCirculation.Elec</t>
  </si>
  <si>
    <t>EMI_per_household.kgCO2.LT.Res.HHnew.Thermal.SC</t>
  </si>
  <si>
    <t>EMI_per_household.kgCO2.LT.Res.HHnew.Thermal.SC.AC.Elec</t>
  </si>
  <si>
    <t>EMI_per_household.kgCO2.LT.Res.HHnew.Thermal.WH</t>
  </si>
  <si>
    <t>EMI_per_household.kgCO2.LT.Res.HHnew.Thermal.WH.Solids.Solids</t>
  </si>
  <si>
    <t>EMI_per_household.kgCO2.LT.Res.HHnew.Thermal.WH.LPG.LPG</t>
  </si>
  <si>
    <t>EMI_per_household.kgCO2.LT.Res.HHnew.Thermal.WH.Oil.Oil_LiqBio</t>
  </si>
  <si>
    <t>EMI_per_household.kgCO2.LT.Res.HHnew.Thermal.WH.Gas.NG_Biogas</t>
  </si>
  <si>
    <t>EMI_per_household.kgCO2.LT.Res.HHnew.Thermal.WH.Biomass.Biomass_Waste</t>
  </si>
  <si>
    <t>EMI_per_household.kgCO2.LT.Res.HHnew.Thermal.WH.Geo.Geo</t>
  </si>
  <si>
    <t>EMI_per_household.kgCO2.LT.Res.HHnew.Thermal.WH.DistrHeat.Steam_Distr</t>
  </si>
  <si>
    <t>EMI_per_household.kgCO2.LT.Res.HHnew.Thermal.WH.Elc.Elec</t>
  </si>
  <si>
    <t>EMI_per_household.kgCO2.LT.Res.HHnew.Thermal.WH.TotalSolar.Solar</t>
  </si>
  <si>
    <t>EMI_per_household.kgCO2.LT.Res.HHnew.Thermal.CO</t>
  </si>
  <si>
    <t>EMI_per_household.kgCO2.LT.Res.HHnew.Thermal.CO.Solids.Solids</t>
  </si>
  <si>
    <t>EMI_per_household.kgCO2.LT.Res.HHnew.Thermal.CO.LPG.LPG</t>
  </si>
  <si>
    <t>EMI_per_household.kgCO2.LT.Res.HHnew.Thermal.CO.Gas.NG_Biogas</t>
  </si>
  <si>
    <t>EMI_per_household.kgCO2.LT.Res.HHnew.Thermal.CO.Biomass.Biomass_Waste</t>
  </si>
  <si>
    <t>EMI_per_household.kgCO2.LT.Res.HHnew.Thermal.CO.Elc.Elec</t>
  </si>
  <si>
    <t>LT - Final energy consumption in new and renovated households per surface area</t>
  </si>
  <si>
    <t>FEC_per_sqm.kWh.LT.Res.HHnew.Thermal</t>
  </si>
  <si>
    <t>FEC_per_sqm.kWh.LT.Res.HHnew.Thermal.SH</t>
  </si>
  <si>
    <t>FEC_per_sqm.kWh.LT.Res.HHnew.Thermal.SH.Solids.Solids</t>
  </si>
  <si>
    <t>FEC_per_sqm.kWh.LT.Res.HHnew.Thermal.SH.LPG.LPG</t>
  </si>
  <si>
    <t>FEC_per_sqm.kWh.LT.Res.HHnew.Thermal.SH.Oil.Oil_LiqBio</t>
  </si>
  <si>
    <t>FEC_per_sqm.kWh.LT.Res.HHnew.Thermal.SH.Gas.NG_Biogas</t>
  </si>
  <si>
    <t>FEC_per_sqm.kWh.LT.Res.HHnew.Thermal.SH.Biomass.Biomass_Waste</t>
  </si>
  <si>
    <t>FEC_per_sqm.kWh.LT.Res.HHnew.Thermal.SH.Geo.Geo</t>
  </si>
  <si>
    <t>FEC_per_sqm.kWh.LT.Res.HHnew.Thermal.SH.DistrHeat.Steam_Distr</t>
  </si>
  <si>
    <t>FEC_per_sqm.kWh.LT.Res.HHnew.Thermal.SH.AdvElc.Elec</t>
  </si>
  <si>
    <t>FEC_per_sqm.kWh.LT.Res.HHnew.Thermal.SH.ConvElc.Elec</t>
  </si>
  <si>
    <t>FEC_per_sqm.kWh.LT.Res.HHnew.Thermal.SH.TotalCirculation.Elec</t>
  </si>
  <si>
    <t>FEC_per_sqm.kWh.LT.Res.HHnew.Thermal.SC</t>
  </si>
  <si>
    <t>FEC_per_sqm.kWh.LT.Res.HHnew.Thermal.SC.AC.Elec</t>
  </si>
  <si>
    <t>FEC_per_sqm.kWh.LT.Res.HHnew.Thermal.WH</t>
  </si>
  <si>
    <t>FEC_per_sqm.kWh.LT.Res.HHnew.Thermal.WH.Solids.Solids</t>
  </si>
  <si>
    <t>FEC_per_sqm.kWh.LT.Res.HHnew.Thermal.WH.LPG.LPG</t>
  </si>
  <si>
    <t>FEC_per_sqm.kWh.LT.Res.HHnew.Thermal.WH.Oil.Oil_LiqBio</t>
  </si>
  <si>
    <t>FEC_per_sqm.kWh.LT.Res.HHnew.Thermal.WH.Gas.NG_Biogas</t>
  </si>
  <si>
    <t>FEC_per_sqm.kWh.LT.Res.HHnew.Thermal.WH.Biomass.Biomass_Waste</t>
  </si>
  <si>
    <t>FEC_per_sqm.kWh.LT.Res.HHnew.Thermal.WH.Geo.Geo</t>
  </si>
  <si>
    <t>FEC_per_sqm.kWh.LT.Res.HHnew.Thermal.WH.DistrHeat.Steam_Distr</t>
  </si>
  <si>
    <t>FEC_per_sqm.kWh.LT.Res.HHnew.Thermal.WH.Elc.Elec</t>
  </si>
  <si>
    <t>FEC_per_sqm.kWh.LT.Res.HHnew.Thermal.WH.TotalSolar.Solar</t>
  </si>
  <si>
    <t>FEC_per_sqm.kWh.LT.Res.HHnew.Thermal.CO</t>
  </si>
  <si>
    <t>FEC_per_sqm.kWh.LT.Res.HHnew.Thermal.CO.Solids.Solids</t>
  </si>
  <si>
    <t>FEC_per_sqm.kWh.LT.Res.HHnew.Thermal.CO.LPG.LPG</t>
  </si>
  <si>
    <t>FEC_per_sqm.kWh.LT.Res.HHnew.Thermal.CO.Gas.NG_Biogas</t>
  </si>
  <si>
    <t>FEC_per_sqm.kWh.LT.Res.HHnew.Thermal.CO.Biomass.Biomass_Waste</t>
  </si>
  <si>
    <t>FEC_per_sqm.kWh.LT.Res.HHnew.Thermal.CO.Elc.Elec</t>
  </si>
  <si>
    <t>LT - Thermal energy service in new and renovated households per surface area</t>
  </si>
  <si>
    <t>TES_per_sqm.kWh.LT.Res.HHnew.Thermal</t>
  </si>
  <si>
    <t>TES_per_sqm.kWh.LT.Res.HHnew.Thermal.SH</t>
  </si>
  <si>
    <t>TES_per_sqm.kWh.LT.Res.HHnew.Thermal.SH.Solids.Solids</t>
  </si>
  <si>
    <t>TES_per_sqm.kWh.LT.Res.HHnew.Thermal.SH.LPG.LPG</t>
  </si>
  <si>
    <t>TES_per_sqm.kWh.LT.Res.HHnew.Thermal.SH.Oil.Oil_LiqBio</t>
  </si>
  <si>
    <t>TES_per_sqm.kWh.LT.Res.HHnew.Thermal.SH.Gas.NG_Biogas</t>
  </si>
  <si>
    <t>TES_per_sqm.kWh.LT.Res.HHnew.Thermal.SH.Biomass.Biomass_Waste</t>
  </si>
  <si>
    <t>TES_per_sqm.kWh.LT.Res.HHnew.Thermal.SH.Geo.Geo</t>
  </si>
  <si>
    <t>TES_per_sqm.kWh.LT.Res.HHnew.Thermal.SH.DistrHeat.Steam_Distr</t>
  </si>
  <si>
    <t>TES_per_sqm.kWh.LT.Res.HHnew.Thermal.SH.AdvElc.Elec</t>
  </si>
  <si>
    <t>TES_per_sqm.kWh.LT.Res.HHnew.Thermal.SH.ConvElc.Elec</t>
  </si>
  <si>
    <t>TES_per_sqm.kWh.LT.Res.HHnew.Thermal.SH.TotalCirculation.Elec</t>
  </si>
  <si>
    <t>TES_per_sqm.kWh.LT.Res.HHnew.Thermal.SC</t>
  </si>
  <si>
    <t>TES_per_sqm.kWh.LT.Res.HHnew.Thermal.SC.AC.Elec</t>
  </si>
  <si>
    <t>TES_per_sqm.kWh.LT.Res.HHnew.Thermal.WH</t>
  </si>
  <si>
    <t>TES_per_sqm.kWh.LT.Res.HHnew.Thermal.WH.Solids.Solids</t>
  </si>
  <si>
    <t>TES_per_sqm.kWh.LT.Res.HHnew.Thermal.WH.LPG.LPG</t>
  </si>
  <si>
    <t>TES_per_sqm.kWh.LT.Res.HHnew.Thermal.WH.Oil.Oil_LiqBio</t>
  </si>
  <si>
    <t>TES_per_sqm.kWh.LT.Res.HHnew.Thermal.WH.Gas.NG_Biogas</t>
  </si>
  <si>
    <t>TES_per_sqm.kWh.LT.Res.HHnew.Thermal.WH.Biomass.Biomass_Waste</t>
  </si>
  <si>
    <t>TES_per_sqm.kWh.LT.Res.HHnew.Thermal.WH.Geo.Geo</t>
  </si>
  <si>
    <t>TES_per_sqm.kWh.LT.Res.HHnew.Thermal.WH.DistrHeat.Steam_Distr</t>
  </si>
  <si>
    <t>TES_per_sqm.kWh.LT.Res.HHnew.Thermal.WH.Elc.Elec</t>
  </si>
  <si>
    <t>TES_per_sqm.kWh.LT.Res.HHnew.Thermal.WH.TotalSolar.Solar</t>
  </si>
  <si>
    <t>TES_per_sqm.kWh.LT.Res.HHnew.Thermal.CO</t>
  </si>
  <si>
    <t>TES_per_sqm.kWh.LT.Res.HHnew.Thermal.CO.Solids.Solids</t>
  </si>
  <si>
    <t>TES_per_sqm.kWh.LT.Res.HHnew.Thermal.CO.LPG.LPG</t>
  </si>
  <si>
    <t>TES_per_sqm.kWh.LT.Res.HHnew.Thermal.CO.Gas.NG_Biogas</t>
  </si>
  <si>
    <t>TES_per_sqm.kWh.LT.Res.HHnew.Thermal.CO.Biomass.Biomass_Waste</t>
  </si>
  <si>
    <t>TES_per_sqm.kWh.LT.Res.HHnew.Thermal.CO.Elc.Elec</t>
  </si>
  <si>
    <t>LT - CO2 emissions in new and renovated households per surface area</t>
  </si>
  <si>
    <t>EMI_per_sqm.kgCO2.LT.Res.HHnew.Thermal</t>
  </si>
  <si>
    <t>EMI_per_sqm.kgCO2.LT.Res.HHnew.Thermal.SH</t>
  </si>
  <si>
    <t>EMI_per_sqm.kgCO2.LT.Res.HHnew.Thermal.SH.Solids.Solids</t>
  </si>
  <si>
    <t>EMI_per_sqm.kgCO2.LT.Res.HHnew.Thermal.SH.LPG.LPG</t>
  </si>
  <si>
    <t>EMI_per_sqm.kgCO2.LT.Res.HHnew.Thermal.SH.Oil.Oil_LiqBio</t>
  </si>
  <si>
    <t>EMI_per_sqm.kgCO2.LT.Res.HHnew.Thermal.SH.Gas.NG_Biogas</t>
  </si>
  <si>
    <t>EMI_per_sqm.kgCO2.LT.Res.HHnew.Thermal.SH.Biomass.Biomass_Waste</t>
  </si>
  <si>
    <t>EMI_per_sqm.kgCO2.LT.Res.HHnew.Thermal.SH.Geo.Geo</t>
  </si>
  <si>
    <t>EMI_per_sqm.kgCO2.LT.Res.HHnew.Thermal.SH.DistrHeat.Steam_Distr</t>
  </si>
  <si>
    <t>EMI_per_sqm.kgCO2.LT.Res.HHnew.Thermal.SH.AdvElc.Elec</t>
  </si>
  <si>
    <t>EMI_per_sqm.kgCO2.LT.Res.HHnew.Thermal.SH.ConvElc.Elec</t>
  </si>
  <si>
    <t>EMI_per_sqm.kgCO2.LT.Res.HHnew.Thermal.SH.TotalCirculation.Elec</t>
  </si>
  <si>
    <t>EMI_per_sqm.kgCO2.LT.Res.HHnew.Thermal.SC</t>
  </si>
  <si>
    <t>EMI_per_sqm.kgCO2.LT.Res.HHnew.Thermal.SC.AC.Elec</t>
  </si>
  <si>
    <t>EMI_per_sqm.kgCO2.LT.Res.HHnew.Thermal.WH</t>
  </si>
  <si>
    <t>EMI_per_sqm.kgCO2.LT.Res.HHnew.Thermal.WH.Solids.Solids</t>
  </si>
  <si>
    <t>EMI_per_sqm.kgCO2.LT.Res.HHnew.Thermal.WH.LPG.LPG</t>
  </si>
  <si>
    <t>EMI_per_sqm.kgCO2.LT.Res.HHnew.Thermal.WH.Oil.Oil_LiqBio</t>
  </si>
  <si>
    <t>EMI_per_sqm.kgCO2.LT.Res.HHnew.Thermal.WH.Gas.NG_Biogas</t>
  </si>
  <si>
    <t>EMI_per_sqm.kgCO2.LT.Res.HHnew.Thermal.WH.Biomass.Biomass_Waste</t>
  </si>
  <si>
    <t>EMI_per_sqm.kgCO2.LT.Res.HHnew.Thermal.WH.Geo.Geo</t>
  </si>
  <si>
    <t>EMI_per_sqm.kgCO2.LT.Res.HHnew.Thermal.WH.DistrHeat.Steam_Distr</t>
  </si>
  <si>
    <t>EMI_per_sqm.kgCO2.LT.Res.HHnew.Thermal.WH.Elc.Elec</t>
  </si>
  <si>
    <t>EMI_per_sqm.kgCO2.LT.Res.HHnew.Thermal.WH.TotalSolar.Solar</t>
  </si>
  <si>
    <t>EMI_per_sqm.kgCO2.LT.Res.HHnew.Thermal.CO</t>
  </si>
  <si>
    <t>EMI_per_sqm.kgCO2.LT.Res.HHnew.Thermal.CO.Solids.Solids</t>
  </si>
  <si>
    <t>EMI_per_sqm.kgCO2.LT.Res.HHnew.Thermal.CO.LPG.LPG</t>
  </si>
  <si>
    <t>EMI_per_sqm.kgCO2.LT.Res.HHnew.Thermal.CO.Gas.NG_Biogas</t>
  </si>
  <si>
    <t>EMI_per_sqm.kgCO2.LT.Res.HHnew.Thermal.CO.Biomass.Biomass_Waste</t>
  </si>
  <si>
    <t>EMI_per_sqm.kgCO2.LT.Res.HHnew.Thermal.CO.Elc.Elec</t>
  </si>
  <si>
    <t>FEC.ktoe.LT.Res.HH.Appl.RF</t>
  </si>
  <si>
    <t>FEC.ktoe.LT.Res.HH.Appl.WM</t>
  </si>
  <si>
    <t>FEC.ktoe.LT.Res.HH.Appl.DR</t>
  </si>
  <si>
    <t>FEC.ktoe.LT.Res.HH.Appl.DW</t>
  </si>
  <si>
    <t>FEC.ktoe.LT.Res.HH.Appl.TV</t>
  </si>
  <si>
    <t>FEC.ktoe.LT.Res.HH.Appl.IT</t>
  </si>
  <si>
    <t>FEC.ktoe.LT.Res.HH.Appl.LI</t>
  </si>
  <si>
    <t>FEC.ktoe.LT.Res.HH.Appl.OA</t>
  </si>
  <si>
    <t>Size.MW.LT.Res.HH.Appl</t>
  </si>
  <si>
    <t>Size.MW.LT.Res.HH.Appl.RF</t>
  </si>
  <si>
    <t>Size.MW.LT.Res.HH.Appl.WM</t>
  </si>
  <si>
    <t>Size.MW.LT.Res.HH.Appl.DR</t>
  </si>
  <si>
    <t>Size.MW.LT.Res.HH.Appl.DW</t>
  </si>
  <si>
    <t>Size.MW.LT.Res.HH.Appl.TV</t>
  </si>
  <si>
    <t>Size.MW.LT.Res.HH.Appl.IT</t>
  </si>
  <si>
    <t>Size.MW.LT.Res.HH.Appl.LI</t>
  </si>
  <si>
    <t>Size.MW.LT.Res.HH.Appl.OA</t>
  </si>
  <si>
    <t>NUM.number.LT.Res.HH.Appl.RF</t>
  </si>
  <si>
    <t>NUM.number.LT.Res.HH.Appl.WM</t>
  </si>
  <si>
    <t>NUM.number.LT.Res.HH.Appl.DR</t>
  </si>
  <si>
    <t>NUM.number.LT.Res.HH.Appl.DW</t>
  </si>
  <si>
    <t>NUM.number.LT.Res.HH.Appl.TV</t>
  </si>
  <si>
    <t>NUM.number.LT.Res.HH.Appl.IT</t>
  </si>
  <si>
    <t>NUM.number.LT.Res.HH.Appl.LI</t>
  </si>
  <si>
    <t>NUM.number.LT.Res.HH.Appl.OA</t>
  </si>
  <si>
    <t>NUM.number.LT.Res.HH.Applnew.RF</t>
  </si>
  <si>
    <t>NUM.number.LT.Res.HH.Applnew.WM</t>
  </si>
  <si>
    <t>NUM.number.LT.Res.HH.Applnew.DR</t>
  </si>
  <si>
    <t>NUM.number.LT.Res.HH.Applnew.DW</t>
  </si>
  <si>
    <t>NUM.number.LT.Res.HH.Applnew.TV</t>
  </si>
  <si>
    <t>NUM.number.LT.Res.HH.Applnew.IT</t>
  </si>
  <si>
    <t>NUM.number.LT.Res.HH.Applnew.LI</t>
  </si>
  <si>
    <t>NUM.number.LT.Res.HH.Applnew.OA</t>
  </si>
  <si>
    <t>NUM.number.LT.Res.HH.Applrepl.RF</t>
  </si>
  <si>
    <t>NUM.number.LT.Res.HH.Applrepl.WM</t>
  </si>
  <si>
    <t>NUM.number.LT.Res.HH.Applrepl.DR</t>
  </si>
  <si>
    <t>NUM.number.LT.Res.HH.Applrepl.DW</t>
  </si>
  <si>
    <t>NUM.number.LT.Res.HH.Applrepl.TV</t>
  </si>
  <si>
    <t>NUM.number.LT.Res.HH.Applrepl.IT</t>
  </si>
  <si>
    <t>NUM.number.LT.Res.HH.Applrepl.LI</t>
  </si>
  <si>
    <t>NUM.number.LT.Res.HH.Applrepl.OA</t>
  </si>
  <si>
    <t>Op.hours.LT.Res.HH.Appl.RF</t>
  </si>
  <si>
    <t>Op.hours.LT.Res.HH.Appl.WM</t>
  </si>
  <si>
    <t>Op.hours.LT.Res.HH.Appl.DR</t>
  </si>
  <si>
    <t>Op.hours.LT.Res.HH.Appl.DW</t>
  </si>
  <si>
    <t>Op.hours.LT.Res.HH.Appl.TV</t>
  </si>
  <si>
    <t>Op.hours.LT.Res.HH.Appl.IT</t>
  </si>
  <si>
    <t>Op.hours.LT.Res.HH.Appl.LI</t>
  </si>
  <si>
    <t>Op.hours.LT.Res.HH.Appl.OA</t>
  </si>
  <si>
    <t>Size_per_appl.W.LT.Res.HH.Appl.RF</t>
  </si>
  <si>
    <t>Size_per_appl.W.LT.Res.HH.Appl.WM</t>
  </si>
  <si>
    <t>Size_per_appl.W.LT.Res.HH.Appl.DR</t>
  </si>
  <si>
    <t>Size_per_appl.W.LT.Res.HH.Appl.DW</t>
  </si>
  <si>
    <t>Size_per_appl.W.LT.Res.HH.Appl.TV</t>
  </si>
  <si>
    <t>Size_per_appl.W.LT.Res.HH.Appl.IT</t>
  </si>
  <si>
    <t>Size_per_appl.W.LT.Res.HH.Appl.LI</t>
  </si>
  <si>
    <t>Size_per_appl.W.LT.Res.HH.Appl.OA</t>
  </si>
  <si>
    <t>Size_per_appl.W.LT.Res.HH.Applnew.RF</t>
  </si>
  <si>
    <t>Size_per_appl.W.LT.Res.HH.Applnew.WM</t>
  </si>
  <si>
    <t>Size_per_appl.W.LT.Res.HH.Applnew.DR</t>
  </si>
  <si>
    <t>Size_per_appl.W.LT.Res.HH.Applnew.DW</t>
  </si>
  <si>
    <t>Size_per_appl.W.LT.Res.HH.Applnew.TV</t>
  </si>
  <si>
    <t>Size_per_appl.W.LT.Res.HH.Applnew.IT</t>
  </si>
  <si>
    <t>Size_per_appl.W.LT.Res.HH.Applnew.LI</t>
  </si>
  <si>
    <t>Size_per_appl.W.LT.Res.HH.Applnew.OA</t>
  </si>
  <si>
    <t>NUM.number_per_household.LT.Res.HH.Appl.RF</t>
  </si>
  <si>
    <t>NUM.number_per_household.LT.Res.HH.Appl.WM</t>
  </si>
  <si>
    <t>NUM.number_per_household.LT.Res.HH.Appl.DR</t>
  </si>
  <si>
    <t>NUM.number_per_household.LT.Res.HH.Appl.DW</t>
  </si>
  <si>
    <t>NUM.number_per_household.LT.Res.HH.Appl.TV</t>
  </si>
  <si>
    <t>NUM.number_per_household.LT.Res.HH.Appl.IT</t>
  </si>
  <si>
    <t>NUM.number_per_household.LT.Res.HH.Appl.LI</t>
  </si>
  <si>
    <t>NUM.number_per_household.LT.Res.HH.Appl.OA</t>
  </si>
  <si>
    <t>Size_per_household.W.LT.Res.HH.Appl.RF</t>
  </si>
  <si>
    <t>Size_per_household.W.LT.Res.HH.Appl.WM</t>
  </si>
  <si>
    <t>Size_per_household.W.LT.Res.HH.Appl.DR</t>
  </si>
  <si>
    <t>Size_per_household.W.LT.Res.HH.Appl.DW</t>
  </si>
  <si>
    <t>Size_per_household.W.LT.Res.HH.Appl.TV</t>
  </si>
  <si>
    <t>Size_per_household.W.LT.Res.HH.Appl.IT</t>
  </si>
  <si>
    <t>Size_per_household.W.LT.Res.HH.Appl.LI</t>
  </si>
  <si>
    <t>Size_per_household.W.LT.Res.HH.Appl.OA</t>
  </si>
  <si>
    <t>FEC_per_household.kWh.LT.Res.HH.Appl.RF</t>
  </si>
  <si>
    <t>FEC_per_household.kWh.LT.Res.HH.Appl.WM</t>
  </si>
  <si>
    <t>FEC_per_household.kWh.LT.Res.HH.Appl.DR</t>
  </si>
  <si>
    <t>FEC_per_household.kWh.LT.Res.HH.Appl.DW</t>
  </si>
  <si>
    <t>FEC_per_household.kWh.LT.Res.HH.Appl.TV</t>
  </si>
  <si>
    <t>FEC_per_household.kWh.LT.Res.HH.Appl.IT</t>
  </si>
  <si>
    <t>FEC_per_household.kWh.LT.Res.HH.Appl.LI</t>
  </si>
  <si>
    <t>FEC_per_household.kWh.LT.Res.HH.Appl.OA</t>
  </si>
  <si>
    <t>Lumens_per_household.lumen.LT.Res.HH.Appl.LI</t>
  </si>
  <si>
    <t>LT - Number of households (detailed structure)</t>
  </si>
  <si>
    <t>NUM.number.LT.Res.HH.Thermal.SH.Solids.SH</t>
  </si>
  <si>
    <t>NUM.number.LT.Res.HH.Thermal.SH.Solids.SC.AC</t>
  </si>
  <si>
    <t>NUM.number.LT.Res.HH.Thermal.SH.Solids.WH.Solids.NoSolar</t>
  </si>
  <si>
    <t>NUM.number.LT.Res.HH.Thermal.SH.Solids.WH.LPG.NoSolar</t>
  </si>
  <si>
    <t>NUM.number.LT.Res.HH.Thermal.SH.Solids.WH.LPG.Solar</t>
  </si>
  <si>
    <t>NUM.number.LT.Res.HH.Thermal.SH.Solids.WH.Elc.NoSolar</t>
  </si>
  <si>
    <t>NUM.number.LT.Res.HH.Thermal.SH.Solids.WH.Elc.Solar</t>
  </si>
  <si>
    <t>NUM.number.LT.Res.HH.Thermal.SH.Solids.CO.Solids</t>
  </si>
  <si>
    <t>NUM.number.LT.Res.HH.Thermal.SH.Solids.CO.LPG</t>
  </si>
  <si>
    <t>NUM.number.LT.Res.HH.Thermal.SH.Solids.CO.Elc</t>
  </si>
  <si>
    <t>NUM.number.LT.Res.HH.Thermal.SH.LPG.SH</t>
  </si>
  <si>
    <t>NUM.number.LT.Res.HH.Thermal.SH.LPG.SC.AC</t>
  </si>
  <si>
    <t>NUM.number.LT.Res.HH.Thermal.SH.LPG.WH.LPG.NoSolar</t>
  </si>
  <si>
    <t>NUM.number.LT.Res.HH.Thermal.SH.LPG.WH.LPG.Solar</t>
  </si>
  <si>
    <t>NUM.number.LT.Res.HH.Thermal.SH.LPG.WH.Elc.NoSolar</t>
  </si>
  <si>
    <t>NUM.number.LT.Res.HH.Thermal.SH.LPG.WH.Elc.Solar</t>
  </si>
  <si>
    <t>NUM.number.LT.Res.HH.Thermal.SH.LPG.CO.LPG</t>
  </si>
  <si>
    <t>NUM.number.LT.Res.HH.Thermal.SH.LPG.CO.Elc</t>
  </si>
  <si>
    <t>NUM.number.LT.Res.HH.Thermal.SH.Oil.SH</t>
  </si>
  <si>
    <t>NUM.number.LT.Res.HH.Thermal.SH.Oil.SC.AC</t>
  </si>
  <si>
    <t>NUM.number.LT.Res.HH.Thermal.SH.Oil.WH.Oil.NoSolar</t>
  </si>
  <si>
    <t>NUM.number.LT.Res.HH.Thermal.SH.Oil.WH.Oil.Solar</t>
  </si>
  <si>
    <t>NUM.number.LT.Res.HH.Thermal.SH.Oil.WH.Elc.NoSolar</t>
  </si>
  <si>
    <t>NUM.number.LT.Res.HH.Thermal.SH.Oil.WH.Elc.Solar</t>
  </si>
  <si>
    <t>NUM.number.LT.Res.HH.Thermal.SH.Oil.CO.LPG</t>
  </si>
  <si>
    <t>NUM.number.LT.Res.HH.Thermal.SH.Oil.CO.Elc</t>
  </si>
  <si>
    <t>NUM.number.LT.Res.HH.Thermal.SH.Gas.SH</t>
  </si>
  <si>
    <t>NUM.number.LT.Res.HH.Thermal.SH.Gas.SC.AC</t>
  </si>
  <si>
    <t>NUM.number.LT.Res.HH.Thermal.SH.Gas.WH.Gas.NoSolar</t>
  </si>
  <si>
    <t>NUM.number.LT.Res.HH.Thermal.SH.Gas.WH.Gas.Solar</t>
  </si>
  <si>
    <t>NUM.number.LT.Res.HH.Thermal.SH.Gas.WH.Elc.NoSolar</t>
  </si>
  <si>
    <t>NUM.number.LT.Res.HH.Thermal.SH.Gas.WH.Elc.Solar</t>
  </si>
  <si>
    <t>NUM.number.LT.Res.HH.Thermal.SH.Gas.CO.Gas</t>
  </si>
  <si>
    <t>NUM.number.LT.Res.HH.Thermal.SH.Gas.CO.Elc</t>
  </si>
  <si>
    <t>NUM.number.LT.Res.HH.Thermal.SH.Biomass.SH</t>
  </si>
  <si>
    <t>NUM.number.LT.Res.HH.Thermal.SH.Biomass.SC.AC</t>
  </si>
  <si>
    <t>NUM.number.LT.Res.HH.Thermal.SH.Biomass.WH.Biomass.NoSolar</t>
  </si>
  <si>
    <t>NUM.number.LT.Res.HH.Thermal.SH.Biomass.WH.Biomass.Solar</t>
  </si>
  <si>
    <t>NUM.number.LT.Res.HH.Thermal.SH.Biomass.WH.LPG.NoSolar</t>
  </si>
  <si>
    <t>NUM.number.LT.Res.HH.Thermal.SH.Biomass.WH.LPG.Solar</t>
  </si>
  <si>
    <t>NUM.number.LT.Res.HH.Thermal.SH.Biomass.WH.Elc.NoSolar</t>
  </si>
  <si>
    <t>NUM.number.LT.Res.HH.Thermal.SH.Biomass.WH.Elc.Solar</t>
  </si>
  <si>
    <t>NUM.number.LT.Res.HH.Thermal.SH.Biomass.CO.Biomass</t>
  </si>
  <si>
    <t>NUM.number.LT.Res.HH.Thermal.SH.Biomass.CO.LPG</t>
  </si>
  <si>
    <t>NUM.number.LT.Res.HH.Thermal.SH.Biomass.CO.Elc</t>
  </si>
  <si>
    <t>NUM.number.LT.Res.HH.Thermal.SH.Geo.SH</t>
  </si>
  <si>
    <t>NUM.number.LT.Res.HH.Thermal.SH.Geo.SC.AC</t>
  </si>
  <si>
    <t>NUM.number.LT.Res.HH.Thermal.SH.Geo.WH.Geo.NoSolar</t>
  </si>
  <si>
    <t>NUM.number.LT.Res.HH.Thermal.SH.Geo.WH.Geo.Solar</t>
  </si>
  <si>
    <t>NUM.number.LT.Res.HH.Thermal.SH.Geo.WH.Elc.NoSolar</t>
  </si>
  <si>
    <t>NUM.number.LT.Res.HH.Thermal.SH.Geo.WH.Elc.Solar</t>
  </si>
  <si>
    <t>NUM.number.LT.Res.HH.Thermal.SH.Geo.CO.LPG</t>
  </si>
  <si>
    <t>NUM.number.LT.Res.HH.Thermal.SH.Geo.CO.Elc</t>
  </si>
  <si>
    <t>NUM.number.LT.Res.HH.Thermal.SH.DistrHeat.SH</t>
  </si>
  <si>
    <t>NUM.number.LT.Res.HH.Thermal.SH.DistrHeat.SC.AC</t>
  </si>
  <si>
    <t>NUM.number.LT.Res.HH.Thermal.SH.DistrHeat.WH.DistrHeat.NoSolar</t>
  </si>
  <si>
    <t>NUM.number.LT.Res.HH.Thermal.SH.DistrHeat.WH.DistrHeat.Solar</t>
  </si>
  <si>
    <t>NUM.number.LT.Res.HH.Thermal.SH.DistrHeat.WH.Elc.NoSolar</t>
  </si>
  <si>
    <t>NUM.number.LT.Res.HH.Thermal.SH.DistrHeat.WH.Elc.Solar</t>
  </si>
  <si>
    <t>NUM.number.LT.Res.HH.Thermal.SH.DistrHeat.CO.LPG</t>
  </si>
  <si>
    <t>NUM.number.LT.Res.HH.Thermal.SH.DistrHeat.CO.Elc</t>
  </si>
  <si>
    <t>NUM.number.LT.Res.HH.Thermal.SH.AdvElc.SH</t>
  </si>
  <si>
    <t>NUM.number.LT.Res.HH.Thermal.SH.AdvElc.SC.AC</t>
  </si>
  <si>
    <t>NUM.number.LT.Res.HH.Thermal.SH.AdvElc.WH.LPG.NoSolar</t>
  </si>
  <si>
    <t>NUM.number.LT.Res.HH.Thermal.SH.AdvElc.WH.LPG.Solar</t>
  </si>
  <si>
    <t>NUM.number.LT.Res.HH.Thermal.SH.AdvElc.WH.Elc.NoSolar</t>
  </si>
  <si>
    <t>NUM.number.LT.Res.HH.Thermal.SH.AdvElc.WH.Elc.Solar</t>
  </si>
  <si>
    <t>NUM.number.LT.Res.HH.Thermal.SH.AdvElc.CO.LPG</t>
  </si>
  <si>
    <t>NUM.number.LT.Res.HH.Thermal.SH.AdvElc.CO.Elc</t>
  </si>
  <si>
    <t>NUM.number.LT.Res.HH.Thermal.SH.ConvElc.SH</t>
  </si>
  <si>
    <t>NUM.number.LT.Res.HH.Thermal.SH.ConvElc.SC.AC</t>
  </si>
  <si>
    <t>NUM.number.LT.Res.HH.Thermal.SH.ConvElc.WH.LPG.NoSolar</t>
  </si>
  <si>
    <t>NUM.number.LT.Res.HH.Thermal.SH.ConvElc.WH.LPG.Solar</t>
  </si>
  <si>
    <t>NUM.number.LT.Res.HH.Thermal.SH.ConvElc.WH.Elc.NoSolar</t>
  </si>
  <si>
    <t>NUM.number.LT.Res.HH.Thermal.SH.ConvElc.WH.Elc.Solar</t>
  </si>
  <si>
    <t>NUM.number.LT.Res.HH.Thermal.SH.ConvElc.CO.LPG</t>
  </si>
  <si>
    <t>NUM.number.LT.Res.HH.Thermal.SH.ConvElc.CO.Elc</t>
  </si>
  <si>
    <t>LT - Retired equipment (detailed structure)</t>
  </si>
  <si>
    <t>NUM.number.LT.Res.HH.ThermalOut.SH.Solids</t>
  </si>
  <si>
    <t>NUM.number.LT.Res.HH.ThermalOut.SH.Solids.SH</t>
  </si>
  <si>
    <t>NUM.number.LT.Res.HH.ThermalOut.SH.Solids.SC.AC</t>
  </si>
  <si>
    <t>NUM.number.LT.Res.HH.ThermalOut.SH.Solids.WH.Solids.NoSolar</t>
  </si>
  <si>
    <t>NUM.number.LT.Res.HH.ThermalOut.SH.Solids.WH.LPG.NoSolar</t>
  </si>
  <si>
    <t>NUM.number.LT.Res.HH.ThermalOut.SH.Solids.WH.LPG.Solar</t>
  </si>
  <si>
    <t>NUM.number.LT.Res.HH.ThermalOut.SH.Solids.WH.Elc.NoSolar</t>
  </si>
  <si>
    <t>NUM.number.LT.Res.HH.ThermalOut.SH.Solids.WH.Elc.Solar</t>
  </si>
  <si>
    <t>NUM.number.LT.Res.HH.ThermalOut.SH.Solids.CO.Solids</t>
  </si>
  <si>
    <t>NUM.number.LT.Res.HH.ThermalOut.SH.Solids.CO.LPG</t>
  </si>
  <si>
    <t>NUM.number.LT.Res.HH.ThermalOut.SH.Solids.CO.Elc</t>
  </si>
  <si>
    <t>NUM.number.LT.Res.HH.ThermalOut.SH.LPG</t>
  </si>
  <si>
    <t>NUM.number.LT.Res.HH.ThermalOut.SH.LPG.SH</t>
  </si>
  <si>
    <t>NUM.number.LT.Res.HH.ThermalOut.SH.LPG.SC.AC</t>
  </si>
  <si>
    <t>NUM.number.LT.Res.HH.ThermalOut.SH.LPG.WH.LPG.NoSolar</t>
  </si>
  <si>
    <t>NUM.number.LT.Res.HH.ThermalOut.SH.LPG.WH.LPG.Solar</t>
  </si>
  <si>
    <t>NUM.number.LT.Res.HH.ThermalOut.SH.LPG.WH.Elc.NoSolar</t>
  </si>
  <si>
    <t>NUM.number.LT.Res.HH.ThermalOut.SH.LPG.WH.Elc.Solar</t>
  </si>
  <si>
    <t>NUM.number.LT.Res.HH.ThermalOut.SH.LPG.CO.LPG</t>
  </si>
  <si>
    <t>NUM.number.LT.Res.HH.ThermalOut.SH.LPG.CO.Elc</t>
  </si>
  <si>
    <t>NUM.number.LT.Res.HH.ThermalOut.SH.Oil</t>
  </si>
  <si>
    <t>NUM.number.LT.Res.HH.ThermalOut.SH.Oil.SH</t>
  </si>
  <si>
    <t>NUM.number.LT.Res.HH.ThermalOut.SH.Oil.SC.AC</t>
  </si>
  <si>
    <t>NUM.number.LT.Res.HH.ThermalOut.SH.Oil.WH.Oil.NoSolar</t>
  </si>
  <si>
    <t>NUM.number.LT.Res.HH.ThermalOut.SH.Oil.WH.Oil.Solar</t>
  </si>
  <si>
    <t>NUM.number.LT.Res.HH.ThermalOut.SH.Oil.WH.Elc.NoSolar</t>
  </si>
  <si>
    <t>NUM.number.LT.Res.HH.ThermalOut.SH.Oil.WH.Elc.Solar</t>
  </si>
  <si>
    <t>NUM.number.LT.Res.HH.ThermalOut.SH.Oil.CO.LPG</t>
  </si>
  <si>
    <t>NUM.number.LT.Res.HH.ThermalOut.SH.Oil.CO.Elc</t>
  </si>
  <si>
    <t>NUM.number.LT.Res.HH.ThermalOut.SH.Gas</t>
  </si>
  <si>
    <t>NUM.number.LT.Res.HH.ThermalOut.SH.Gas.SH</t>
  </si>
  <si>
    <t>NUM.number.LT.Res.HH.ThermalOut.SH.Gas.SC.AC</t>
  </si>
  <si>
    <t>NUM.number.LT.Res.HH.ThermalOut.SH.Gas.WH.Gas.NoSolar</t>
  </si>
  <si>
    <t>NUM.number.LT.Res.HH.ThermalOut.SH.Gas.WH.Gas.Solar</t>
  </si>
  <si>
    <t>NUM.number.LT.Res.HH.ThermalOut.SH.Gas.WH.Elc.NoSolar</t>
  </si>
  <si>
    <t>NUM.number.LT.Res.HH.ThermalOut.SH.Gas.WH.Elc.Solar</t>
  </si>
  <si>
    <t>NUM.number.LT.Res.HH.ThermalOut.SH.Gas.CO.Gas</t>
  </si>
  <si>
    <t>NUM.number.LT.Res.HH.ThermalOut.SH.Gas.CO.Elc</t>
  </si>
  <si>
    <t>NUM.number.LT.Res.HH.ThermalOut.SH.Biomass</t>
  </si>
  <si>
    <t>NUM.number.LT.Res.HH.ThermalOut.SH.Biomass.SH</t>
  </si>
  <si>
    <t>NUM.number.LT.Res.HH.ThermalOut.SH.Biomass.SC.AC</t>
  </si>
  <si>
    <t>NUM.number.LT.Res.HH.ThermalOut.SH.Biomass.WH.Biomass.NoSolar</t>
  </si>
  <si>
    <t>NUM.number.LT.Res.HH.ThermalOut.SH.Biomass.WH.Biomass.Solar</t>
  </si>
  <si>
    <t>NUM.number.LT.Res.HH.ThermalOut.SH.Biomass.WH.LPG.NoSolar</t>
  </si>
  <si>
    <t>NUM.number.LT.Res.HH.ThermalOut.SH.Biomass.WH.LPG.Solar</t>
  </si>
  <si>
    <t>NUM.number.LT.Res.HH.ThermalOut.SH.Biomass.WH.Elc.NoSolar</t>
  </si>
  <si>
    <t>NUM.number.LT.Res.HH.ThermalOut.SH.Biomass.WH.Elc.Solar</t>
  </si>
  <si>
    <t>NUM.number.LT.Res.HH.ThermalOut.SH.Biomass.CO.Biomass</t>
  </si>
  <si>
    <t>NUM.number.LT.Res.HH.ThermalOut.SH.Biomass.CO.LPG</t>
  </si>
  <si>
    <t>NUM.number.LT.Res.HH.ThermalOut.SH.Biomass.CO.Elc</t>
  </si>
  <si>
    <t>NUM.number.LT.Res.HH.ThermalOut.SH.Geo</t>
  </si>
  <si>
    <t>NUM.number.LT.Res.HH.ThermalOut.SH.Geo.SH</t>
  </si>
  <si>
    <t>NUM.number.LT.Res.HH.ThermalOut.SH.Geo.SC.AC</t>
  </si>
  <si>
    <t>NUM.number.LT.Res.HH.ThermalOut.SH.Geo.WH.Geo.NoSolar</t>
  </si>
  <si>
    <t>NUM.number.LT.Res.HH.ThermalOut.SH.Geo.WH.Geo.Solar</t>
  </si>
  <si>
    <t>NUM.number.LT.Res.HH.ThermalOut.SH.Geo.WH.Elc.NoSolar</t>
  </si>
  <si>
    <t>NUM.number.LT.Res.HH.ThermalOut.SH.Geo.WH.Elc.Solar</t>
  </si>
  <si>
    <t>NUM.number.LT.Res.HH.ThermalOut.SH.Geo.CO.LPG</t>
  </si>
  <si>
    <t>NUM.number.LT.Res.HH.ThermalOut.SH.Geo.CO.Elc</t>
  </si>
  <si>
    <t>NUM.number.LT.Res.HH.ThermalOut.SH.DistrHeat</t>
  </si>
  <si>
    <t>NUM.number.LT.Res.HH.ThermalOut.SH.DistrHeat.SH</t>
  </si>
  <si>
    <t>NUM.number.LT.Res.HH.ThermalOut.SH.DistrHeat.SC.AC</t>
  </si>
  <si>
    <t>NUM.number.LT.Res.HH.ThermalOut.SH.DistrHeat.WH.DistrHeat.NoSolar</t>
  </si>
  <si>
    <t>NUM.number.LT.Res.HH.ThermalOut.SH.DistrHeat.WH.DistrHeat.Solar</t>
  </si>
  <si>
    <t>NUM.number.LT.Res.HH.ThermalOut.SH.DistrHeat.WH.Elc.NoSolar</t>
  </si>
  <si>
    <t>NUM.number.LT.Res.HH.ThermalOut.SH.DistrHeat.WH.Elc.Solar</t>
  </si>
  <si>
    <t>NUM.number.LT.Res.HH.ThermalOut.SH.DistrHeat.CO.LPG</t>
  </si>
  <si>
    <t>NUM.number.LT.Res.HH.ThermalOut.SH.DistrHeat.CO.Elc</t>
  </si>
  <si>
    <t>NUM.number.LT.Res.HH.ThermalOut.SH.AdvElc</t>
  </si>
  <si>
    <t>NUM.number.LT.Res.HH.ThermalOut.SH.AdvElc.SH</t>
  </si>
  <si>
    <t>NUM.number.LT.Res.HH.ThermalOut.SH.AdvElc.SC.AC</t>
  </si>
  <si>
    <t>NUM.number.LT.Res.HH.ThermalOut.SH.AdvElc.WH.LPG.NoSolar</t>
  </si>
  <si>
    <t>NUM.number.LT.Res.HH.ThermalOut.SH.AdvElc.WH.LPG.Solar</t>
  </si>
  <si>
    <t>NUM.number.LT.Res.HH.ThermalOut.SH.AdvElc.WH.Elc.NoSolar</t>
  </si>
  <si>
    <t>NUM.number.LT.Res.HH.ThermalOut.SH.AdvElc.WH.Elc.Solar</t>
  </si>
  <si>
    <t>NUM.number.LT.Res.HH.ThermalOut.SH.AdvElc.CO.LPG</t>
  </si>
  <si>
    <t>NUM.number.LT.Res.HH.ThermalOut.SH.AdvElc.CO.Elc</t>
  </si>
  <si>
    <t>NUM.number.LT.Res.HH.ThermalOut.SH.ConvElc</t>
  </si>
  <si>
    <t>NUM.number.LT.Res.HH.ThermalOut.SH.ConvElc.SH</t>
  </si>
  <si>
    <t>NUM.number.LT.Res.HH.ThermalOut.SH.ConvElc.SC.AC</t>
  </si>
  <si>
    <t>NUM.number.LT.Res.HH.ThermalOut.SH.ConvElc.WH.LPG.NoSolar</t>
  </si>
  <si>
    <t>NUM.number.LT.Res.HH.ThermalOut.SH.ConvElc.WH.LPG.Solar</t>
  </si>
  <si>
    <t>NUM.number.LT.Res.HH.ThermalOut.SH.ConvElc.WH.Elc.NoSolar</t>
  </si>
  <si>
    <t>NUM.number.LT.Res.HH.ThermalOut.SH.ConvElc.WH.Elc.Solar</t>
  </si>
  <si>
    <t>NUM.number.LT.Res.HH.ThermalOut.SH.ConvElc.CO.LPG</t>
  </si>
  <si>
    <t>NUM.number.LT.Res.HH.ThermalOut.SH.ConvElc.CO.Elc</t>
  </si>
  <si>
    <t>LT - New equipment installations (detailed structure)</t>
  </si>
  <si>
    <t>NUM.number.LT.Res.HH.ThermalNew.SH.Solids</t>
  </si>
  <si>
    <t>NUM.number.LT.Res.HH.ThermalNew.SH.Solids.SH</t>
  </si>
  <si>
    <t>NUM.number.LT.Res.HH.ThermalNew.SH.Solids.SC.AC</t>
  </si>
  <si>
    <t>NUM.number.LT.Res.HH.ThermalNew.SH.Solids.WH.Solids.NoSolar</t>
  </si>
  <si>
    <t>NUM.number.LT.Res.HH.ThermalNew.SH.Solids.WH.LPG.NoSolar</t>
  </si>
  <si>
    <t>NUM.number.LT.Res.HH.ThermalNew.SH.Solids.WH.LPG.Solar</t>
  </si>
  <si>
    <t>NUM.number.LT.Res.HH.ThermalNew.SH.Solids.WH.Elc.NoSolar</t>
  </si>
  <si>
    <t>NUM.number.LT.Res.HH.ThermalNew.SH.Solids.WH.Elc.Solar</t>
  </si>
  <si>
    <t>NUM.number.LT.Res.HH.ThermalNew.SH.Solids.CO.Solids</t>
  </si>
  <si>
    <t>NUM.number.LT.Res.HH.ThermalNew.SH.Solids.CO.LPG</t>
  </si>
  <si>
    <t>NUM.number.LT.Res.HH.ThermalNew.SH.Solids.CO.Elc</t>
  </si>
  <si>
    <t>NUM.number.LT.Res.HH.ThermalNew.SH.LPG</t>
  </si>
  <si>
    <t>NUM.number.LT.Res.HH.ThermalNew.SH.LPG.SH</t>
  </si>
  <si>
    <t>NUM.number.LT.Res.HH.ThermalNew.SH.LPG.SC.AC</t>
  </si>
  <si>
    <t>NUM.number.LT.Res.HH.ThermalNew.SH.LPG.WH.LPG.NoSolar</t>
  </si>
  <si>
    <t>NUM.number.LT.Res.HH.ThermalNew.SH.LPG.WH.LPG.Solar</t>
  </si>
  <si>
    <t>NUM.number.LT.Res.HH.ThermalNew.SH.LPG.WH.Elc.NoSolar</t>
  </si>
  <si>
    <t>NUM.number.LT.Res.HH.ThermalNew.SH.LPG.WH.Elc.Solar</t>
  </si>
  <si>
    <t>NUM.number.LT.Res.HH.ThermalNew.SH.LPG.CO.LPG</t>
  </si>
  <si>
    <t>NUM.number.LT.Res.HH.ThermalNew.SH.LPG.CO.Elc</t>
  </si>
  <si>
    <t>NUM.number.LT.Res.HH.ThermalNew.SH.Oil</t>
  </si>
  <si>
    <t>NUM.number.LT.Res.HH.ThermalNew.SH.Oil.SH</t>
  </si>
  <si>
    <t>NUM.number.LT.Res.HH.ThermalNew.SH.Oil.SC.AC</t>
  </si>
  <si>
    <t>NUM.number.LT.Res.HH.ThermalNew.SH.Oil.WH.Oil.NoSolar</t>
  </si>
  <si>
    <t>NUM.number.LT.Res.HH.ThermalNew.SH.Oil.WH.Oil.Solar</t>
  </si>
  <si>
    <t>NUM.number.LT.Res.HH.ThermalNew.SH.Oil.WH.Elc.NoSolar</t>
  </si>
  <si>
    <t>NUM.number.LT.Res.HH.ThermalNew.SH.Oil.WH.Elc.Solar</t>
  </si>
  <si>
    <t>NUM.number.LT.Res.HH.ThermalNew.SH.Oil.CO.LPG</t>
  </si>
  <si>
    <t>NUM.number.LT.Res.HH.ThermalNew.SH.Oil.CO.Elc</t>
  </si>
  <si>
    <t>NUM.number.LT.Res.HH.ThermalNew.SH.Gas</t>
  </si>
  <si>
    <t>NUM.number.LT.Res.HH.ThermalNew.SH.Gas.SH</t>
  </si>
  <si>
    <t>NUM.number.LT.Res.HH.ThermalNew.SH.Gas.SC.AC</t>
  </si>
  <si>
    <t>NUM.number.LT.Res.HH.ThermalNew.SH.Gas.WH.Gas.NoSolar</t>
  </si>
  <si>
    <t>NUM.number.LT.Res.HH.ThermalNew.SH.Gas.WH.Gas.Solar</t>
  </si>
  <si>
    <t>NUM.number.LT.Res.HH.ThermalNew.SH.Gas.WH.Elc.NoSolar</t>
  </si>
  <si>
    <t>NUM.number.LT.Res.HH.ThermalNew.SH.Gas.WH.Elc.Solar</t>
  </si>
  <si>
    <t>NUM.number.LT.Res.HH.ThermalNew.SH.Gas.CO.Gas</t>
  </si>
  <si>
    <t>NUM.number.LT.Res.HH.ThermalNew.SH.Gas.CO.Elc</t>
  </si>
  <si>
    <t>NUM.number.LT.Res.HH.ThermalNew.SH.Biomass</t>
  </si>
  <si>
    <t>NUM.number.LT.Res.HH.ThermalNew.SH.Biomass.SH</t>
  </si>
  <si>
    <t>NUM.number.LT.Res.HH.ThermalNew.SH.Biomass.SC.AC</t>
  </si>
  <si>
    <t>NUM.number.LT.Res.HH.ThermalNew.SH.Biomass.WH.Biomass.NoSolar</t>
  </si>
  <si>
    <t>NUM.number.LT.Res.HH.ThermalNew.SH.Biomass.WH.Biomass.Solar</t>
  </si>
  <si>
    <t>NUM.number.LT.Res.HH.ThermalNew.SH.Biomass.WH.LPG.NoSolar</t>
  </si>
  <si>
    <t>NUM.number.LT.Res.HH.ThermalNew.SH.Biomass.WH.LPG.Solar</t>
  </si>
  <si>
    <t>NUM.number.LT.Res.HH.ThermalNew.SH.Biomass.WH.Elc.NoSolar</t>
  </si>
  <si>
    <t>NUM.number.LT.Res.HH.ThermalNew.SH.Biomass.WH.Elc.Solar</t>
  </si>
  <si>
    <t>NUM.number.LT.Res.HH.ThermalNew.SH.Biomass.CO.Biomass</t>
  </si>
  <si>
    <t>NUM.number.LT.Res.HH.ThermalNew.SH.Biomass.CO.LPG</t>
  </si>
  <si>
    <t>NUM.number.LT.Res.HH.ThermalNew.SH.Biomass.CO.Elc</t>
  </si>
  <si>
    <t>NUM.number.LT.Res.HH.ThermalNew.SH.Geo</t>
  </si>
  <si>
    <t>NUM.number.LT.Res.HH.ThermalNew.SH.Geo.SH</t>
  </si>
  <si>
    <t>NUM.number.LT.Res.HH.ThermalNew.SH.Geo.SC.AC</t>
  </si>
  <si>
    <t>NUM.number.LT.Res.HH.ThermalNew.SH.Geo.WH.Geo.NoSolar</t>
  </si>
  <si>
    <t>NUM.number.LT.Res.HH.ThermalNew.SH.Geo.WH.Geo.Solar</t>
  </si>
  <si>
    <t>NUM.number.LT.Res.HH.ThermalNew.SH.Geo.WH.Elc.NoSolar</t>
  </si>
  <si>
    <t>NUM.number.LT.Res.HH.ThermalNew.SH.Geo.WH.Elc.Solar</t>
  </si>
  <si>
    <t>NUM.number.LT.Res.HH.ThermalNew.SH.Geo.CO.LPG</t>
  </si>
  <si>
    <t>NUM.number.LT.Res.HH.ThermalNew.SH.Geo.CO.Elc</t>
  </si>
  <si>
    <t>NUM.number.LT.Res.HH.ThermalNew.SH.DistrHeat</t>
  </si>
  <si>
    <t>NUM.number.LT.Res.HH.ThermalNew.SH.DistrHeat.SH</t>
  </si>
  <si>
    <t>NUM.number.LT.Res.HH.ThermalNew.SH.DistrHeat.SC.AC</t>
  </si>
  <si>
    <t>NUM.number.LT.Res.HH.ThermalNew.SH.DistrHeat.WH.DistrHeat.NoSolar</t>
  </si>
  <si>
    <t>NUM.number.LT.Res.HH.ThermalNew.SH.DistrHeat.WH.DistrHeat.Solar</t>
  </si>
  <si>
    <t>NUM.number.LT.Res.HH.ThermalNew.SH.DistrHeat.WH.Elc.NoSolar</t>
  </si>
  <si>
    <t>NUM.number.LT.Res.HH.ThermalNew.SH.DistrHeat.WH.Elc.Solar</t>
  </si>
  <si>
    <t>NUM.number.LT.Res.HH.ThermalNew.SH.DistrHeat.CO.LPG</t>
  </si>
  <si>
    <t>NUM.number.LT.Res.HH.ThermalNew.SH.DistrHeat.CO.Elc</t>
  </si>
  <si>
    <t>NUM.number.LT.Res.HH.ThermalNew.SH.AdvElc</t>
  </si>
  <si>
    <t>NUM.number.LT.Res.HH.ThermalNew.SH.AdvElc.SH</t>
  </si>
  <si>
    <t>NUM.number.LT.Res.HH.ThermalNew.SH.AdvElc.SC.AC</t>
  </si>
  <si>
    <t>NUM.number.LT.Res.HH.ThermalNew.SH.AdvElc.WH.LPG.NoSolar</t>
  </si>
  <si>
    <t>NUM.number.LT.Res.HH.ThermalNew.SH.AdvElc.WH.LPG.Solar</t>
  </si>
  <si>
    <t>NUM.number.LT.Res.HH.ThermalNew.SH.AdvElc.WH.Elc.NoSolar</t>
  </si>
  <si>
    <t>NUM.number.LT.Res.HH.ThermalNew.SH.AdvElc.WH.Elc.Solar</t>
  </si>
  <si>
    <t>NUM.number.LT.Res.HH.ThermalNew.SH.AdvElc.CO.LPG</t>
  </si>
  <si>
    <t>NUM.number.LT.Res.HH.ThermalNew.SH.AdvElc.CO.Elc</t>
  </si>
  <si>
    <t>NUM.number.LT.Res.HH.ThermalNew.SH.ConvElc</t>
  </si>
  <si>
    <t>NUM.number.LT.Res.HH.ThermalNew.SH.ConvElc.SH</t>
  </si>
  <si>
    <t>NUM.number.LT.Res.HH.ThermalNew.SH.ConvElc.SC.AC</t>
  </si>
  <si>
    <t>NUM.number.LT.Res.HH.ThermalNew.SH.ConvElc.WH.LPG.NoSolar</t>
  </si>
  <si>
    <t>NUM.number.LT.Res.HH.ThermalNew.SH.ConvElc.WH.LPG.Solar</t>
  </si>
  <si>
    <t>NUM.number.LT.Res.HH.ThermalNew.SH.ConvElc.WH.Elc.NoSolar</t>
  </si>
  <si>
    <t>NUM.number.LT.Res.HH.ThermalNew.SH.ConvElc.WH.Elc.Solar</t>
  </si>
  <si>
    <t>NUM.number.LT.Res.HH.ThermalNew.SH.ConvElc.CO.LPG</t>
  </si>
  <si>
    <t>NUM.number.LT.Res.HH.ThermalNew.SH.ConvElc.CO.Elc</t>
  </si>
  <si>
    <t>LT - New equipment installations in new and renovated households (detailed structure)</t>
  </si>
  <si>
    <t>NUM.number.LT.Res.HHnew.ThermalNew.SH.Solids</t>
  </si>
  <si>
    <t>NUM.number.LT.Res.HHnew.ThermalNew.SH.Solids.SH</t>
  </si>
  <si>
    <t>NUM.number.LT.Res.HHnew.ThermalNew.SH.Solids.SC.AC</t>
  </si>
  <si>
    <t>NUM.number.LT.Res.HHnew.ThermalNew.SH.Solids.WH.Solids.NoSolar</t>
  </si>
  <si>
    <t>NUM.number.LT.Res.HHnew.ThermalNew.SH.Solids.WH.LPG.NoSolar</t>
  </si>
  <si>
    <t>NUM.number.LT.Res.HHnew.ThermalNew.SH.Solids.WH.LPG.Solar</t>
  </si>
  <si>
    <t>NUM.number.LT.Res.HHnew.ThermalNew.SH.Solids.WH.Elc.NoSolar</t>
  </si>
  <si>
    <t>NUM.number.LT.Res.HHnew.ThermalNew.SH.Solids.WH.Elc.Solar</t>
  </si>
  <si>
    <t>NUM.number.LT.Res.HHnew.ThermalNew.SH.Solids.CO.Solids</t>
  </si>
  <si>
    <t>NUM.number.LT.Res.HHnew.ThermalNew.SH.Solids.CO.LPG</t>
  </si>
  <si>
    <t>NUM.number.LT.Res.HHnew.ThermalNew.SH.Solids.CO.Elc</t>
  </si>
  <si>
    <t>NUM.number.LT.Res.HHnew.ThermalNew.SH.LPG</t>
  </si>
  <si>
    <t>NUM.number.LT.Res.HHnew.ThermalNew.SH.LPG.SH</t>
  </si>
  <si>
    <t>NUM.number.LT.Res.HHnew.ThermalNew.SH.LPG.SC.AC</t>
  </si>
  <si>
    <t>NUM.number.LT.Res.HHnew.ThermalNew.SH.LPG.WH.LPG.NoSolar</t>
  </si>
  <si>
    <t>NUM.number.LT.Res.HHnew.ThermalNew.SH.LPG.WH.LPG.Solar</t>
  </si>
  <si>
    <t>NUM.number.LT.Res.HHnew.ThermalNew.SH.LPG.WH.Elc.NoSolar</t>
  </si>
  <si>
    <t>NUM.number.LT.Res.HHnew.ThermalNew.SH.LPG.WH.Elc.Solar</t>
  </si>
  <si>
    <t>NUM.number.LT.Res.HHnew.ThermalNew.SH.LPG.CO.LPG</t>
  </si>
  <si>
    <t>NUM.number.LT.Res.HHnew.ThermalNew.SH.LPG.CO.Elc</t>
  </si>
  <si>
    <t>NUM.number.LT.Res.HHnew.ThermalNew.SH.Oil</t>
  </si>
  <si>
    <t>NUM.number.LT.Res.HHnew.ThermalNew.SH.Oil.SH</t>
  </si>
  <si>
    <t>NUM.number.LT.Res.HHnew.ThermalNew.SH.Oil.SC.AC</t>
  </si>
  <si>
    <t>NUM.number.LT.Res.HHnew.ThermalNew.SH.Oil.WH.Oil.NoSolar</t>
  </si>
  <si>
    <t>NUM.number.LT.Res.HHnew.ThermalNew.SH.Oil.WH.Oil.Solar</t>
  </si>
  <si>
    <t>NUM.number.LT.Res.HHnew.ThermalNew.SH.Oil.WH.Elc.NoSolar</t>
  </si>
  <si>
    <t>NUM.number.LT.Res.HHnew.ThermalNew.SH.Oil.WH.Elc.Solar</t>
  </si>
  <si>
    <t>NUM.number.LT.Res.HHnew.ThermalNew.SH.Oil.CO.LPG</t>
  </si>
  <si>
    <t>NUM.number.LT.Res.HHnew.ThermalNew.SH.Oil.CO.Elc</t>
  </si>
  <si>
    <t>NUM.number.LT.Res.HHnew.ThermalNew.SH.Gas</t>
  </si>
  <si>
    <t>NUM.number.LT.Res.HHnew.ThermalNew.SH.Gas.SH</t>
  </si>
  <si>
    <t>NUM.number.LT.Res.HHnew.ThermalNew.SH.Gas.SC.AC</t>
  </si>
  <si>
    <t>NUM.number.LT.Res.HHnew.ThermalNew.SH.Gas.WH.Gas.NoSolar</t>
  </si>
  <si>
    <t>NUM.number.LT.Res.HHnew.ThermalNew.SH.Gas.WH.Gas.Solar</t>
  </si>
  <si>
    <t>NUM.number.LT.Res.HHnew.ThermalNew.SH.Gas.WH.Elc.NoSolar</t>
  </si>
  <si>
    <t>NUM.number.LT.Res.HHnew.ThermalNew.SH.Gas.WH.Elc.Solar</t>
  </si>
  <si>
    <t>NUM.number.LT.Res.HHnew.ThermalNew.SH.Gas.CO.Gas</t>
  </si>
  <si>
    <t>NUM.number.LT.Res.HHnew.ThermalNew.SH.Gas.CO.Elc</t>
  </si>
  <si>
    <t>NUM.number.LT.Res.HHnew.ThermalNew.SH.Biomass</t>
  </si>
  <si>
    <t>NUM.number.LT.Res.HHnew.ThermalNew.SH.Biomass.SH</t>
  </si>
  <si>
    <t>NUM.number.LT.Res.HHnew.ThermalNew.SH.Biomass.SC.AC</t>
  </si>
  <si>
    <t>NUM.number.LT.Res.HHnew.ThermalNew.SH.Biomass.WH.Biomass.NoSolar</t>
  </si>
  <si>
    <t>NUM.number.LT.Res.HHnew.ThermalNew.SH.Biomass.WH.Biomass.Solar</t>
  </si>
  <si>
    <t>NUM.number.LT.Res.HHnew.ThermalNew.SH.Biomass.WH.LPG.NoSolar</t>
  </si>
  <si>
    <t>NUM.number.LT.Res.HHnew.ThermalNew.SH.Biomass.WH.LPG.Solar</t>
  </si>
  <si>
    <t>NUM.number.LT.Res.HHnew.ThermalNew.SH.Biomass.WH.Elc.NoSolar</t>
  </si>
  <si>
    <t>NUM.number.LT.Res.HHnew.ThermalNew.SH.Biomass.WH.Elc.Solar</t>
  </si>
  <si>
    <t>NUM.number.LT.Res.HHnew.ThermalNew.SH.Biomass.CO.Biomass</t>
  </si>
  <si>
    <t>NUM.number.LT.Res.HHnew.ThermalNew.SH.Biomass.CO.LPG</t>
  </si>
  <si>
    <t>NUM.number.LT.Res.HHnew.ThermalNew.SH.Biomass.CO.Elc</t>
  </si>
  <si>
    <t>NUM.number.LT.Res.HHnew.ThermalNew.SH.Geo</t>
  </si>
  <si>
    <t>NUM.number.LT.Res.HHnew.ThermalNew.SH.Geo.SH</t>
  </si>
  <si>
    <t>NUM.number.LT.Res.HHnew.ThermalNew.SH.Geo.SC.AC</t>
  </si>
  <si>
    <t>NUM.number.LT.Res.HHnew.ThermalNew.SH.Geo.WH.Geo.NoSolar</t>
  </si>
  <si>
    <t>NUM.number.LT.Res.HHnew.ThermalNew.SH.Geo.WH.Geo.Solar</t>
  </si>
  <si>
    <t>NUM.number.LT.Res.HHnew.ThermalNew.SH.Geo.WH.Elc.NoSolar</t>
  </si>
  <si>
    <t>NUM.number.LT.Res.HHnew.ThermalNew.SH.Geo.WH.Elc.Solar</t>
  </si>
  <si>
    <t>NUM.number.LT.Res.HHnew.ThermalNew.SH.Geo.CO.LPG</t>
  </si>
  <si>
    <t>NUM.number.LT.Res.HHnew.ThermalNew.SH.Geo.CO.Elc</t>
  </si>
  <si>
    <t>NUM.number.LT.Res.HHnew.ThermalNew.SH.DistrHeat</t>
  </si>
  <si>
    <t>NUM.number.LT.Res.HHnew.ThermalNew.SH.DistrHeat.SH</t>
  </si>
  <si>
    <t>NUM.number.LT.Res.HHnew.ThermalNew.SH.DistrHeat.SC.AC</t>
  </si>
  <si>
    <t>NUM.number.LT.Res.HHnew.ThermalNew.SH.DistrHeat.WH.DistrHeat.NoSolar</t>
  </si>
  <si>
    <t>NUM.number.LT.Res.HHnew.ThermalNew.SH.DistrHeat.WH.DistrHeat.Solar</t>
  </si>
  <si>
    <t>NUM.number.LT.Res.HHnew.ThermalNew.SH.DistrHeat.WH.Elc.NoSolar</t>
  </si>
  <si>
    <t>NUM.number.LT.Res.HHnew.ThermalNew.SH.DistrHeat.WH.Elc.Solar</t>
  </si>
  <si>
    <t>NUM.number.LT.Res.HHnew.ThermalNew.SH.DistrHeat.CO.LPG</t>
  </si>
  <si>
    <t>NUM.number.LT.Res.HHnew.ThermalNew.SH.DistrHeat.CO.Elc</t>
  </si>
  <si>
    <t>NUM.number.LT.Res.HHnew.ThermalNew.SH.AdvElc</t>
  </si>
  <si>
    <t>NUM.number.LT.Res.HHnew.ThermalNew.SH.AdvElc.SH</t>
  </si>
  <si>
    <t>NUM.number.LT.Res.HHnew.ThermalNew.SH.AdvElc.SC.AC</t>
  </si>
  <si>
    <t>NUM.number.LT.Res.HHnew.ThermalNew.SH.AdvElc.WH.LPG.NoSolar</t>
  </si>
  <si>
    <t>NUM.number.LT.Res.HHnew.ThermalNew.SH.AdvElc.WH.LPG.Solar</t>
  </si>
  <si>
    <t>NUM.number.LT.Res.HHnew.ThermalNew.SH.AdvElc.WH.Elc.NoSolar</t>
  </si>
  <si>
    <t>NUM.number.LT.Res.HHnew.ThermalNew.SH.AdvElc.WH.Elc.Solar</t>
  </si>
  <si>
    <t>NUM.number.LT.Res.HHnew.ThermalNew.SH.AdvElc.CO.LPG</t>
  </si>
  <si>
    <t>NUM.number.LT.Res.HHnew.ThermalNew.SH.AdvElc.CO.Elc</t>
  </si>
  <si>
    <t>NUM.number.LT.Res.HHnew.ThermalNew.SH.ConvElc</t>
  </si>
  <si>
    <t>NUM.number.LT.Res.HHnew.ThermalNew.SH.ConvElc.SH</t>
  </si>
  <si>
    <t>NUM.number.LT.Res.HHnew.ThermalNew.SH.ConvElc.SC.AC</t>
  </si>
  <si>
    <t>NUM.number.LT.Res.HHnew.ThermalNew.SH.ConvElc.WH.LPG.NoSolar</t>
  </si>
  <si>
    <t>NUM.number.LT.Res.HHnew.ThermalNew.SH.ConvElc.WH.LPG.Solar</t>
  </si>
  <si>
    <t>NUM.number.LT.Res.HHnew.ThermalNew.SH.ConvElc.WH.Elc.NoSolar</t>
  </si>
  <si>
    <t>NUM.number.LT.Res.HHnew.ThermalNew.SH.ConvElc.WH.Elc.Solar</t>
  </si>
  <si>
    <t>NUM.number.LT.Res.HHnew.ThermalNew.SH.ConvElc.CO.LPG</t>
  </si>
  <si>
    <t>NUM.number.LT.Res.HHnew.ThermalNew.SH.ConvElc.CO.Elc</t>
  </si>
  <si>
    <t>LT - New equipment installations via replacement (detailed structure)</t>
  </si>
  <si>
    <t>NUM.number.LT.Res.HH.ThermalRepl.SH.Solids</t>
  </si>
  <si>
    <t>NUM.number.LT.Res.HH.ThermalRepl.SH.Solids.SH</t>
  </si>
  <si>
    <t>NUM.number.LT.Res.HH.ThermalRepl.SH.Solids.SC.AC</t>
  </si>
  <si>
    <t>NUM.number.LT.Res.HH.ThermalRepl.SH.Solids.WH.Solids.NoSolar</t>
  </si>
  <si>
    <t>NUM.number.LT.Res.HH.ThermalRepl.SH.Solids.WH.LPG.NoSolar</t>
  </si>
  <si>
    <t>NUM.number.LT.Res.HH.ThermalRepl.SH.Solids.WH.LPG.Solar</t>
  </si>
  <si>
    <t>NUM.number.LT.Res.HH.ThermalRepl.SH.Solids.WH.Elc.NoSolar</t>
  </si>
  <si>
    <t>NUM.number.LT.Res.HH.ThermalRepl.SH.Solids.WH.Elc.Solar</t>
  </si>
  <si>
    <t>NUM.number.LT.Res.HH.ThermalRepl.SH.Solids.CO.Solids</t>
  </si>
  <si>
    <t>NUM.number.LT.Res.HH.ThermalRepl.SH.Solids.CO.LPG</t>
  </si>
  <si>
    <t>NUM.number.LT.Res.HH.ThermalRepl.SH.Solids.CO.Elc</t>
  </si>
  <si>
    <t>NUM.number.LT.Res.HH.ThermalRepl.SH.LPG</t>
  </si>
  <si>
    <t>NUM.number.LT.Res.HH.ThermalRepl.SH.LPG.SH</t>
  </si>
  <si>
    <t>NUM.number.LT.Res.HH.ThermalRepl.SH.LPG.SC.AC</t>
  </si>
  <si>
    <t>NUM.number.LT.Res.HH.ThermalRepl.SH.LPG.WH.LPG.NoSolar</t>
  </si>
  <si>
    <t>NUM.number.LT.Res.HH.ThermalRepl.SH.LPG.WH.LPG.Solar</t>
  </si>
  <si>
    <t>NUM.number.LT.Res.HH.ThermalRepl.SH.LPG.WH.Elc.NoSolar</t>
  </si>
  <si>
    <t>NUM.number.LT.Res.HH.ThermalRepl.SH.LPG.WH.Elc.Solar</t>
  </si>
  <si>
    <t>NUM.number.LT.Res.HH.ThermalRepl.SH.LPG.CO.LPG</t>
  </si>
  <si>
    <t>NUM.number.LT.Res.HH.ThermalRepl.SH.LPG.CO.Elc</t>
  </si>
  <si>
    <t>NUM.number.LT.Res.HH.ThermalRepl.SH.Oil</t>
  </si>
  <si>
    <t>NUM.number.LT.Res.HH.ThermalRepl.SH.Oil.SH</t>
  </si>
  <si>
    <t>NUM.number.LT.Res.HH.ThermalRepl.SH.Oil.SC.AC</t>
  </si>
  <si>
    <t>NUM.number.LT.Res.HH.ThermalRepl.SH.Oil.WH.Oil.NoSolar</t>
  </si>
  <si>
    <t>NUM.number.LT.Res.HH.ThermalRepl.SH.Oil.WH.Oil.Solar</t>
  </si>
  <si>
    <t>NUM.number.LT.Res.HH.ThermalRepl.SH.Oil.WH.Elc.NoSolar</t>
  </si>
  <si>
    <t>NUM.number.LT.Res.HH.ThermalRepl.SH.Oil.WH.Elc.Solar</t>
  </si>
  <si>
    <t>NUM.number.LT.Res.HH.ThermalRepl.SH.Oil.CO.LPG</t>
  </si>
  <si>
    <t>NUM.number.LT.Res.HH.ThermalRepl.SH.Oil.CO.Elc</t>
  </si>
  <si>
    <t>NUM.number.LT.Res.HH.ThermalRepl.SH.Gas</t>
  </si>
  <si>
    <t>NUM.number.LT.Res.HH.ThermalRepl.SH.Gas.SH</t>
  </si>
  <si>
    <t>NUM.number.LT.Res.HH.ThermalRepl.SH.Gas.SC.AC</t>
  </si>
  <si>
    <t>NUM.number.LT.Res.HH.ThermalRepl.SH.Gas.WH.Gas.NoSolar</t>
  </si>
  <si>
    <t>NUM.number.LT.Res.HH.ThermalRepl.SH.Gas.WH.Gas.Solar</t>
  </si>
  <si>
    <t>NUM.number.LT.Res.HH.ThermalRepl.SH.Gas.WH.Elc.NoSolar</t>
  </si>
  <si>
    <t>NUM.number.LT.Res.HH.ThermalRepl.SH.Gas.WH.Elc.Solar</t>
  </si>
  <si>
    <t>NUM.number.LT.Res.HH.ThermalRepl.SH.Gas.CO.Gas</t>
  </si>
  <si>
    <t>NUM.number.LT.Res.HH.ThermalRepl.SH.Gas.CO.Elc</t>
  </si>
  <si>
    <t>NUM.number.LT.Res.HH.ThermalRepl.SH.Biomass</t>
  </si>
  <si>
    <t>NUM.number.LT.Res.HH.ThermalRepl.SH.Biomass.SH</t>
  </si>
  <si>
    <t>NUM.number.LT.Res.HH.ThermalRepl.SH.Biomass.SC.AC</t>
  </si>
  <si>
    <t>NUM.number.LT.Res.HH.ThermalRepl.SH.Biomass.WH.Biomass.NoSolar</t>
  </si>
  <si>
    <t>NUM.number.LT.Res.HH.ThermalRepl.SH.Biomass.WH.Biomass.Solar</t>
  </si>
  <si>
    <t>NUM.number.LT.Res.HH.ThermalRepl.SH.Biomass.WH.LPG.NoSolar</t>
  </si>
  <si>
    <t>NUM.number.LT.Res.HH.ThermalRepl.SH.Biomass.WH.LPG.Solar</t>
  </si>
  <si>
    <t>NUM.number.LT.Res.HH.ThermalRepl.SH.Biomass.WH.Elc.NoSolar</t>
  </si>
  <si>
    <t>NUM.number.LT.Res.HH.ThermalRepl.SH.Biomass.WH.Elc.Solar</t>
  </si>
  <si>
    <t>NUM.number.LT.Res.HH.ThermalRepl.SH.Biomass.CO.Biomass</t>
  </si>
  <si>
    <t>NUM.number.LT.Res.HH.ThermalRepl.SH.Biomass.CO.LPG</t>
  </si>
  <si>
    <t>NUM.number.LT.Res.HH.ThermalRepl.SH.Biomass.CO.Elc</t>
  </si>
  <si>
    <t>NUM.number.LT.Res.HH.ThermalRepl.SH.Geo</t>
  </si>
  <si>
    <t>NUM.number.LT.Res.HH.ThermalRepl.SH.Geo.SH</t>
  </si>
  <si>
    <t>NUM.number.LT.Res.HH.ThermalRepl.SH.Geo.SC.AC</t>
  </si>
  <si>
    <t>NUM.number.LT.Res.HH.ThermalRepl.SH.Geo.WH.Geo.NoSolar</t>
  </si>
  <si>
    <t>NUM.number.LT.Res.HH.ThermalRepl.SH.Geo.WH.Geo.Solar</t>
  </si>
  <si>
    <t>NUM.number.LT.Res.HH.ThermalRepl.SH.Geo.WH.Elc.NoSolar</t>
  </si>
  <si>
    <t>NUM.number.LT.Res.HH.ThermalRepl.SH.Geo.WH.Elc.Solar</t>
  </si>
  <si>
    <t>NUM.number.LT.Res.HH.ThermalRepl.SH.Geo.CO.LPG</t>
  </si>
  <si>
    <t>NUM.number.LT.Res.HH.ThermalRepl.SH.Geo.CO.Elc</t>
  </si>
  <si>
    <t>NUM.number.LT.Res.HH.ThermalRepl.SH.DistrHeat</t>
  </si>
  <si>
    <t>NUM.number.LT.Res.HH.ThermalRepl.SH.DistrHeat.SH</t>
  </si>
  <si>
    <t>NUM.number.LT.Res.HH.ThermalRepl.SH.DistrHeat.SC.AC</t>
  </si>
  <si>
    <t>NUM.number.LT.Res.HH.ThermalRepl.SH.DistrHeat.WH.DistrHeat.NoSolar</t>
  </si>
  <si>
    <t>NUM.number.LT.Res.HH.ThermalRepl.SH.DistrHeat.WH.DistrHeat.Solar</t>
  </si>
  <si>
    <t>NUM.number.LT.Res.HH.ThermalRepl.SH.DistrHeat.WH.Elc.NoSolar</t>
  </si>
  <si>
    <t>NUM.number.LT.Res.HH.ThermalRepl.SH.DistrHeat.WH.Elc.Solar</t>
  </si>
  <si>
    <t>NUM.number.LT.Res.HH.ThermalRepl.SH.DistrHeat.CO.LPG</t>
  </si>
  <si>
    <t>NUM.number.LT.Res.HH.ThermalRepl.SH.DistrHeat.CO.Elc</t>
  </si>
  <si>
    <t>NUM.number.LT.Res.HH.ThermalRepl.SH.AdvElc</t>
  </si>
  <si>
    <t>NUM.number.LT.Res.HH.ThermalRepl.SH.AdvElc.SH</t>
  </si>
  <si>
    <t>NUM.number.LT.Res.HH.ThermalRepl.SH.AdvElc.SC.AC</t>
  </si>
  <si>
    <t>NUM.number.LT.Res.HH.ThermalRepl.SH.AdvElc.WH.LPG.NoSolar</t>
  </si>
  <si>
    <t>NUM.number.LT.Res.HH.ThermalRepl.SH.AdvElc.WH.LPG.Solar</t>
  </si>
  <si>
    <t>NUM.number.LT.Res.HH.ThermalRepl.SH.AdvElc.WH.Elc.NoSolar</t>
  </si>
  <si>
    <t>NUM.number.LT.Res.HH.ThermalRepl.SH.AdvElc.WH.Elc.Solar</t>
  </si>
  <si>
    <t>NUM.number.LT.Res.HH.ThermalRepl.SH.AdvElc.CO.LPG</t>
  </si>
  <si>
    <t>NUM.number.LT.Res.HH.ThermalRepl.SH.AdvElc.CO.Elc</t>
  </si>
  <si>
    <t>NUM.number.LT.Res.HH.ThermalRepl.SH.ConvElc</t>
  </si>
  <si>
    <t>NUM.number.LT.Res.HH.ThermalRepl.SH.ConvElc.SH</t>
  </si>
  <si>
    <t>NUM.number.LT.Res.HH.ThermalRepl.SH.ConvElc.SC.AC</t>
  </si>
  <si>
    <t>NUM.number.LT.Res.HH.ThermalRepl.SH.ConvElc.WH.LPG.NoSolar</t>
  </si>
  <si>
    <t>NUM.number.LT.Res.HH.ThermalRepl.SH.ConvElc.WH.LPG.Solar</t>
  </si>
  <si>
    <t>NUM.number.LT.Res.HH.ThermalRepl.SH.ConvElc.WH.Elc.NoSolar</t>
  </si>
  <si>
    <t>NUM.number.LT.Res.HH.ThermalRepl.SH.ConvElc.WH.Elc.Solar</t>
  </si>
  <si>
    <t>NUM.number.LT.Res.HH.ThermalRepl.SH.ConvElc.CO.LPG</t>
  </si>
  <si>
    <t>NUM.number.LT.Res.HH.ThermalRepl.SH.ConvElc.CO.Elc</t>
  </si>
  <si>
    <t>LT - Equipment installations in 2021 - vintage structure</t>
  </si>
  <si>
    <t>VIN.number.LT.Res.HH.Thermal.SH.Solids</t>
  </si>
  <si>
    <t>VIN.number.LT.Res.HH.Thermal.SH.Solids.SH</t>
  </si>
  <si>
    <t>VIN.number.LT.Res.HH.Thermal.SH.Solids.SC.AC</t>
  </si>
  <si>
    <t>VIN.number.LT.Res.HH.Thermal.SH.Solids.WH.Solids.NoSolar</t>
  </si>
  <si>
    <t>VIN.number.LT.Res.HH.Thermal.SH.Solids.WH.LPG.NoSolar</t>
  </si>
  <si>
    <t>VIN.number.LT.Res.HH.Thermal.SH.Solids.WH.LPG.Solar</t>
  </si>
  <si>
    <t>VIN.number.LT.Res.HH.Thermal.SH.Solids.WH.Elc.NoSolar</t>
  </si>
  <si>
    <t>VIN.number.LT.Res.HH.Thermal.SH.Solids.WH.Elc.Solar</t>
  </si>
  <si>
    <t>VIN.number.LT.Res.HH.Thermal.SH.Solids.CO.Solids</t>
  </si>
  <si>
    <t>VIN.number.LT.Res.HH.Thermal.SH.Solids.CO.LPG</t>
  </si>
  <si>
    <t>VIN.number.LT.Res.HH.Thermal.SH.Solids.CO.Elc</t>
  </si>
  <si>
    <t>VIN.number.LT.Res.HH.Thermal.SH.LPG</t>
  </si>
  <si>
    <t>VIN.number.LT.Res.HH.Thermal.SH.LPG.SH</t>
  </si>
  <si>
    <t>VIN.number.LT.Res.HH.Thermal.SH.LPG.SC.AC</t>
  </si>
  <si>
    <t>VIN.number.LT.Res.HH.Thermal.SH.LPG.WH.LPG.NoSolar</t>
  </si>
  <si>
    <t>VIN.number.LT.Res.HH.Thermal.SH.LPG.WH.LPG.Solar</t>
  </si>
  <si>
    <t>VIN.number.LT.Res.HH.Thermal.SH.LPG.WH.Elc.NoSolar</t>
  </si>
  <si>
    <t>VIN.number.LT.Res.HH.Thermal.SH.LPG.WH.Elc.Solar</t>
  </si>
  <si>
    <t>VIN.number.LT.Res.HH.Thermal.SH.LPG.CO.LPG</t>
  </si>
  <si>
    <t>VIN.number.LT.Res.HH.Thermal.SH.LPG.CO.Elc</t>
  </si>
  <si>
    <t>VIN.number.LT.Res.HH.Thermal.SH.Oil</t>
  </si>
  <si>
    <t>VIN.number.LT.Res.HH.Thermal.SH.Oil.SH</t>
  </si>
  <si>
    <t>VIN.number.LT.Res.HH.Thermal.SH.Oil.SC.AC</t>
  </si>
  <si>
    <t>VIN.number.LT.Res.HH.Thermal.SH.Oil.WH.Oil.NoSolar</t>
  </si>
  <si>
    <t>VIN.number.LT.Res.HH.Thermal.SH.Oil.WH.Oil.Solar</t>
  </si>
  <si>
    <t>VIN.number.LT.Res.HH.Thermal.SH.Oil.WH.Elc.NoSolar</t>
  </si>
  <si>
    <t>VIN.number.LT.Res.HH.Thermal.SH.Oil.WH.Elc.Solar</t>
  </si>
  <si>
    <t>VIN.number.LT.Res.HH.Thermal.SH.Oil.CO.LPG</t>
  </si>
  <si>
    <t>VIN.number.LT.Res.HH.Thermal.SH.Oil.CO.Elc</t>
  </si>
  <si>
    <t>VIN.number.LT.Res.HH.Thermal.SH.Gas</t>
  </si>
  <si>
    <t>VIN.number.LT.Res.HH.Thermal.SH.Gas.SH</t>
  </si>
  <si>
    <t>VIN.number.LT.Res.HH.Thermal.SH.Gas.SC.AC</t>
  </si>
  <si>
    <t>VIN.number.LT.Res.HH.Thermal.SH.Gas.WH.Gas.NoSolar</t>
  </si>
  <si>
    <t>VIN.number.LT.Res.HH.Thermal.SH.Gas.WH.Gas.Solar</t>
  </si>
  <si>
    <t>VIN.number.LT.Res.HH.Thermal.SH.Gas.WH.Elc.NoSolar</t>
  </si>
  <si>
    <t>VIN.number.LT.Res.HH.Thermal.SH.Gas.WH.Elc.Solar</t>
  </si>
  <si>
    <t>VIN.number.LT.Res.HH.Thermal.SH.Gas.CO.Gas</t>
  </si>
  <si>
    <t>VIN.number.LT.Res.HH.Thermal.SH.Gas.CO.Elc</t>
  </si>
  <si>
    <t>VIN.number.LT.Res.HH.Thermal.SH.Biomass</t>
  </si>
  <si>
    <t>VIN.number.LT.Res.HH.Thermal.SH.Biomass.SH</t>
  </si>
  <si>
    <t>VIN.number.LT.Res.HH.Thermal.SH.Biomass.SC.AC</t>
  </si>
  <si>
    <t>VIN.number.LT.Res.HH.Thermal.SH.Biomass.WH.Biomass.NoSolar</t>
  </si>
  <si>
    <t>VIN.number.LT.Res.HH.Thermal.SH.Biomass.WH.Biomass.Solar</t>
  </si>
  <si>
    <t>VIN.number.LT.Res.HH.Thermal.SH.Biomass.WH.LPG.NoSolar</t>
  </si>
  <si>
    <t>VIN.number.LT.Res.HH.Thermal.SH.Biomass.WH.LPG.Solar</t>
  </si>
  <si>
    <t>VIN.number.LT.Res.HH.Thermal.SH.Biomass.WH.Elc.NoSolar</t>
  </si>
  <si>
    <t>VIN.number.LT.Res.HH.Thermal.SH.Biomass.WH.Elc.Solar</t>
  </si>
  <si>
    <t>VIN.number.LT.Res.HH.Thermal.SH.Biomass.CO.Biomass</t>
  </si>
  <si>
    <t>VIN.number.LT.Res.HH.Thermal.SH.Biomass.CO.LPG</t>
  </si>
  <si>
    <t>VIN.number.LT.Res.HH.Thermal.SH.Biomass.CO.Elc</t>
  </si>
  <si>
    <t>VIN.number.LT.Res.HH.Thermal.SH.Geo</t>
  </si>
  <si>
    <t>VIN.number.LT.Res.HH.Thermal.SH.Geo.SH</t>
  </si>
  <si>
    <t>VIN.number.LT.Res.HH.Thermal.SH.Geo.SC.AC</t>
  </si>
  <si>
    <t>VIN.number.LT.Res.HH.Thermal.SH.Geo.WH.Geo.NoSolar</t>
  </si>
  <si>
    <t>VIN.number.LT.Res.HH.Thermal.SH.Geo.WH.Geo.Solar</t>
  </si>
  <si>
    <t>VIN.number.LT.Res.HH.Thermal.SH.Geo.WH.Elc.NoSolar</t>
  </si>
  <si>
    <t>VIN.number.LT.Res.HH.Thermal.SH.Geo.WH.Elc.Solar</t>
  </si>
  <si>
    <t>VIN.number.LT.Res.HH.Thermal.SH.Geo.CO.LPG</t>
  </si>
  <si>
    <t>VIN.number.LT.Res.HH.Thermal.SH.Geo.CO.Elc</t>
  </si>
  <si>
    <t>VIN.number.LT.Res.HH.Thermal.SH.DistrHeat</t>
  </si>
  <si>
    <t>VIN.number.LT.Res.HH.Thermal.SH.DistrHeat.SH</t>
  </si>
  <si>
    <t>VIN.number.LT.Res.HH.Thermal.SH.DistrHeat.SC.AC</t>
  </si>
  <si>
    <t>VIN.number.LT.Res.HH.Thermal.SH.DistrHeat.WH.DistrHeat.NoSolar</t>
  </si>
  <si>
    <t>VIN.number.LT.Res.HH.Thermal.SH.DistrHeat.WH.DistrHeat.Solar</t>
  </si>
  <si>
    <t>VIN.number.LT.Res.HH.Thermal.SH.DistrHeat.WH.Elc.NoSolar</t>
  </si>
  <si>
    <t>VIN.number.LT.Res.HH.Thermal.SH.DistrHeat.WH.Elc.Solar</t>
  </si>
  <si>
    <t>VIN.number.LT.Res.HH.Thermal.SH.DistrHeat.CO.LPG</t>
  </si>
  <si>
    <t>VIN.number.LT.Res.HH.Thermal.SH.DistrHeat.CO.Elc</t>
  </si>
  <si>
    <t>VIN.number.LT.Res.HH.Thermal.SH.AdvElc</t>
  </si>
  <si>
    <t>VIN.number.LT.Res.HH.Thermal.SH.AdvElc.SH</t>
  </si>
  <si>
    <t>VIN.number.LT.Res.HH.Thermal.SH.AdvElc.SC.AC</t>
  </si>
  <si>
    <t>VIN.number.LT.Res.HH.Thermal.SH.AdvElc.WH.LPG.NoSolar</t>
  </si>
  <si>
    <t>VIN.number.LT.Res.HH.Thermal.SH.AdvElc.WH.LPG.Solar</t>
  </si>
  <si>
    <t>VIN.number.LT.Res.HH.Thermal.SH.AdvElc.WH.Elc.NoSolar</t>
  </si>
  <si>
    <t>VIN.number.LT.Res.HH.Thermal.SH.AdvElc.WH.Elc.Solar</t>
  </si>
  <si>
    <t>VIN.number.LT.Res.HH.Thermal.SH.AdvElc.CO.LPG</t>
  </si>
  <si>
    <t>VIN.number.LT.Res.HH.Thermal.SH.AdvElc.CO.Elc</t>
  </si>
  <si>
    <t>VIN.number.LT.Res.HH.Thermal.SH.ConvElc</t>
  </si>
  <si>
    <t>VIN.number.LT.Res.HH.Thermal.SH.ConvElc.SH</t>
  </si>
  <si>
    <t>VIN.number.LT.Res.HH.Thermal.SH.ConvElc.SC.AC</t>
  </si>
  <si>
    <t>VIN.number.LT.Res.HH.Thermal.SH.ConvElc.WH.LPG.NoSolar</t>
  </si>
  <si>
    <t>VIN.number.LT.Res.HH.Thermal.SH.ConvElc.WH.LPG.Solar</t>
  </si>
  <si>
    <t>VIN.number.LT.Res.HH.Thermal.SH.ConvElc.WH.Elc.NoSolar</t>
  </si>
  <si>
    <t>VIN.number.LT.Res.HH.Thermal.SH.ConvElc.WH.Elc.Solar</t>
  </si>
  <si>
    <t>VIN.number.LT.Res.HH.Thermal.SH.ConvElc.CO.LPG</t>
  </si>
  <si>
    <t>VIN.number.LT.Res.HH.Thermal.SH.ConvElc.CO.Elc</t>
  </si>
  <si>
    <t>LT - Final energy consumption (detailed structure)</t>
  </si>
  <si>
    <t>FEC.ktoe.LT.Res.HH.Thermal.SH.Solids</t>
  </si>
  <si>
    <t>FEC.ktoe.LT.Res.HH.Thermal.SH.Solids.SH</t>
  </si>
  <si>
    <t>FEC.ktoe.LT.Res.HH.Thermal.SH.Solids.SH.Solids</t>
  </si>
  <si>
    <t>FEC.ktoe.LT.Res.HH.Thermal.SH.Solids.SH.Elec</t>
  </si>
  <si>
    <t>FEC.ktoe.LT.Res.HH.Thermal.SH.Solids.SC</t>
  </si>
  <si>
    <t>FEC.ktoe.LT.Res.HH.Thermal.SH.Solids.SC.AC.Elec</t>
  </si>
  <si>
    <t>FEC.ktoe.LT.Res.HH.Thermal.SH.Solids.WH</t>
  </si>
  <si>
    <t>FEC.ktoe.LT.Res.HH.Thermal.SH.Solids.WH.Solids.NoSolar.Solids</t>
  </si>
  <si>
    <t>FEC.ktoe.LT.Res.HH.Thermal.SH.Solids.WH.LPG.NoSolar.LPG</t>
  </si>
  <si>
    <t>FEC.ktoe.LT.Res.HH.Thermal.SH.Solids.WH.LPG.Solar</t>
  </si>
  <si>
    <t>FEC.ktoe.LT.Res.HH.Thermal.SH.Solids.WH.LPG.Solar.LPG</t>
  </si>
  <si>
    <t>FEC.ktoe.LT.Res.HH.Thermal.SH.Solids.WH.LPG.Solar.Solar</t>
  </si>
  <si>
    <t>FEC.ktoe.LT.Res.HH.Thermal.SH.Solids.WH.Elc.NoSolar.Elec</t>
  </si>
  <si>
    <t>FEC.ktoe.LT.Res.HH.Thermal.SH.Solids.WH.Elc.Solar</t>
  </si>
  <si>
    <t>FEC.ktoe.LT.Res.HH.Thermal.SH.Solids.WH.Elc.Solar.Elec</t>
  </si>
  <si>
    <t>FEC.ktoe.LT.Res.HH.Thermal.SH.Solids.WH.Elc.Solar.Solar</t>
  </si>
  <si>
    <t>FEC.ktoe.LT.Res.HH.Thermal.SH.Solids.CO</t>
  </si>
  <si>
    <t>FEC.ktoe.LT.Res.HH.Thermal.SH.Solids.CO.Solids.Solids</t>
  </si>
  <si>
    <t>FEC.ktoe.LT.Res.HH.Thermal.SH.Solids.CO.LPG.LPG</t>
  </si>
  <si>
    <t>FEC.ktoe.LT.Res.HH.Thermal.SH.Solids.CO.Elc.Elec</t>
  </si>
  <si>
    <t>FEC.ktoe.LT.Res.HH.Thermal.SH.LPG</t>
  </si>
  <si>
    <t>FEC.ktoe.LT.Res.HH.Thermal.SH.LPG.SH</t>
  </si>
  <si>
    <t>FEC.ktoe.LT.Res.HH.Thermal.SH.LPG.SH.LPG</t>
  </si>
  <si>
    <t>FEC.ktoe.LT.Res.HH.Thermal.SH.LPG.SH.Elec</t>
  </si>
  <si>
    <t>FEC.ktoe.LT.Res.HH.Thermal.SH.LPG.SC</t>
  </si>
  <si>
    <t>FEC.ktoe.LT.Res.HH.Thermal.SH.LPG.SC.AC.Elec</t>
  </si>
  <si>
    <t>FEC.ktoe.LT.Res.HH.Thermal.SH.LPG.WH</t>
  </si>
  <si>
    <t>FEC.ktoe.LT.Res.HH.Thermal.SH.LPG.WH.LPG.NoSolar.LPG</t>
  </si>
  <si>
    <t>FEC.ktoe.LT.Res.HH.Thermal.SH.LPG.WH.LPG.Solar</t>
  </si>
  <si>
    <t>FEC.ktoe.LT.Res.HH.Thermal.SH.LPG.WH.LPG.Solar.LPG</t>
  </si>
  <si>
    <t>FEC.ktoe.LT.Res.HH.Thermal.SH.LPG.WH.LPG.Solar.Solar</t>
  </si>
  <si>
    <t>FEC.ktoe.LT.Res.HH.Thermal.SH.LPG.WH.Elc.NoSolar.Elec</t>
  </si>
  <si>
    <t>FEC.ktoe.LT.Res.HH.Thermal.SH.LPG.WH.Elc.Solar</t>
  </si>
  <si>
    <t>FEC.ktoe.LT.Res.HH.Thermal.SH.LPG.WH.Elc.Solar.Elec</t>
  </si>
  <si>
    <t>FEC.ktoe.LT.Res.HH.Thermal.SH.LPG.WH.Elc.Solar.Solar</t>
  </si>
  <si>
    <t>FEC.ktoe.LT.Res.HH.Thermal.SH.LPG.CO</t>
  </si>
  <si>
    <t>FEC.ktoe.LT.Res.HH.Thermal.SH.LPG.CO.LPG.LPG</t>
  </si>
  <si>
    <t>FEC.ktoe.LT.Res.HH.Thermal.SH.LPG.CO.Elc.Elec</t>
  </si>
  <si>
    <t>FEC.ktoe.LT.Res.HH.Thermal.SH.Oil</t>
  </si>
  <si>
    <t>FEC.ktoe.LT.Res.HH.Thermal.SH.Oil.SH</t>
  </si>
  <si>
    <t>FEC.ktoe.LT.Res.HH.Thermal.SH.Oil.SH.Oil</t>
  </si>
  <si>
    <t>FEC.ktoe.LT.Res.HH.Thermal.SH.Oil.SH.Elec</t>
  </si>
  <si>
    <t>FEC.ktoe.LT.Res.HH.Thermal.SH.Oil.SC</t>
  </si>
  <si>
    <t>FEC.ktoe.LT.Res.HH.Thermal.SH.Oil.SC.AC.Elec</t>
  </si>
  <si>
    <t>FEC.ktoe.LT.Res.HH.Thermal.SH.Oil.WH</t>
  </si>
  <si>
    <t>FEC.ktoe.LT.Res.HH.Thermal.SH.Oil.WH.Oil.NoSolar.Oil</t>
  </si>
  <si>
    <t>FEC.ktoe.LT.Res.HH.Thermal.SH.Oil.WH.Oil.Solar</t>
  </si>
  <si>
    <t>FEC.ktoe.LT.Res.HH.Thermal.SH.Oil.WH.Oil.Solar.Oil</t>
  </si>
  <si>
    <t>FEC.ktoe.LT.Res.HH.Thermal.SH.Oil.WH.Oil.Solar.Solar</t>
  </si>
  <si>
    <t>FEC.ktoe.LT.Res.HH.Thermal.SH.Oil.WH.Elc.NoSolar.Elec</t>
  </si>
  <si>
    <t>FEC.ktoe.LT.Res.HH.Thermal.SH.Oil.WH.Elc.Solar</t>
  </si>
  <si>
    <t>FEC.ktoe.LT.Res.HH.Thermal.SH.Oil.WH.Elc.Solar.Elec</t>
  </si>
  <si>
    <t>FEC.ktoe.LT.Res.HH.Thermal.SH.Oil.WH.Elc.Solar.Solar</t>
  </si>
  <si>
    <t>FEC.ktoe.LT.Res.HH.Thermal.SH.Oil.CO</t>
  </si>
  <si>
    <t>FEC.ktoe.LT.Res.HH.Thermal.SH.Oil.CO.LPG.LPG</t>
  </si>
  <si>
    <t>FEC.ktoe.LT.Res.HH.Thermal.SH.Oil.CO.Elc.Elec</t>
  </si>
  <si>
    <t>FEC.ktoe.LT.Res.HH.Thermal.SH.Gas</t>
  </si>
  <si>
    <t>FEC.ktoe.LT.Res.HH.Thermal.SH.Gas.SH</t>
  </si>
  <si>
    <t>FEC.ktoe.LT.Res.HH.Thermal.SH.Gas.SH.Gas</t>
  </si>
  <si>
    <t>FEC.ktoe.LT.Res.HH.Thermal.SH.Gas.SH.Elec</t>
  </si>
  <si>
    <t>FEC.ktoe.LT.Res.HH.Thermal.SH.Gas.SC</t>
  </si>
  <si>
    <t>FEC.ktoe.LT.Res.HH.Thermal.SH.Gas.SC.AC.Elec</t>
  </si>
  <si>
    <t>FEC.ktoe.LT.Res.HH.Thermal.SH.Gas.WH</t>
  </si>
  <si>
    <t>FEC.ktoe.LT.Res.HH.Thermal.SH.Gas.WH.Gas.NoSolar.Gas</t>
  </si>
  <si>
    <t>FEC.ktoe.LT.Res.HH.Thermal.SH.Gas.WH.Gas.Solar</t>
  </si>
  <si>
    <t>FEC.ktoe.LT.Res.HH.Thermal.SH.Gas.WH.Gas.Solar.Gas</t>
  </si>
  <si>
    <t>FEC.ktoe.LT.Res.HH.Thermal.SH.Gas.WH.Gas.Solar.Solar</t>
  </si>
  <si>
    <t>FEC.ktoe.LT.Res.HH.Thermal.SH.Gas.WH.Elc.NoSolar.Elec</t>
  </si>
  <si>
    <t>FEC.ktoe.LT.Res.HH.Thermal.SH.Gas.WH.Elc.Solar</t>
  </si>
  <si>
    <t>FEC.ktoe.LT.Res.HH.Thermal.SH.Gas.WH.Elc.Solar.Elec</t>
  </si>
  <si>
    <t>FEC.ktoe.LT.Res.HH.Thermal.SH.Gas.WH.Elc.Solar.Solar</t>
  </si>
  <si>
    <t>FEC.ktoe.LT.Res.HH.Thermal.SH.Gas.CO</t>
  </si>
  <si>
    <t>FEC.ktoe.LT.Res.HH.Thermal.SH.Gas.CO.Gas.Gas</t>
  </si>
  <si>
    <t>FEC.ktoe.LT.Res.HH.Thermal.SH.Gas.CO.Elc.Elec</t>
  </si>
  <si>
    <t>FEC.ktoe.LT.Res.HH.Thermal.SH.Biomass</t>
  </si>
  <si>
    <t>FEC.ktoe.LT.Res.HH.Thermal.SH.Biomass.SH</t>
  </si>
  <si>
    <t>FEC.ktoe.LT.Res.HH.Thermal.SH.Biomass.SH.Biomass</t>
  </si>
  <si>
    <t>FEC.ktoe.LT.Res.HH.Thermal.SH.Biomass.SH.Elec</t>
  </si>
  <si>
    <t>FEC.ktoe.LT.Res.HH.Thermal.SH.Biomass.SC</t>
  </si>
  <si>
    <t>FEC.ktoe.LT.Res.HH.Thermal.SH.Biomass.SC.AC.Elec</t>
  </si>
  <si>
    <t>FEC.ktoe.LT.Res.HH.Thermal.SH.Biomass.WH</t>
  </si>
  <si>
    <t>FEC.ktoe.LT.Res.HH.Thermal.SH.Biomass.WH.Biomass.NoSolar.Biomass</t>
  </si>
  <si>
    <t>FEC.ktoe.LT.Res.HH.Thermal.SH.Biomass.WH.Biomass.Solar</t>
  </si>
  <si>
    <t>FEC.ktoe.LT.Res.HH.Thermal.SH.Biomass.WH.Biomass.Solar.Biomass</t>
  </si>
  <si>
    <t>FEC.ktoe.LT.Res.HH.Thermal.SH.Biomass.WH.Biomass.Solar.Solar</t>
  </si>
  <si>
    <t>FEC.ktoe.LT.Res.HH.Thermal.SH.Biomass.WH.LPG.NoSolar.LPG</t>
  </si>
  <si>
    <t>FEC.ktoe.LT.Res.HH.Thermal.SH.Biomass.WH.LPG.Solar</t>
  </si>
  <si>
    <t>FEC.ktoe.LT.Res.HH.Thermal.SH.Biomass.WH.LPG.Solar.LPG</t>
  </si>
  <si>
    <t>FEC.ktoe.LT.Res.HH.Thermal.SH.Biomass.WH.LPG.Solar.Solar</t>
  </si>
  <si>
    <t>FEC.ktoe.LT.Res.HH.Thermal.SH.Biomass.WH.Elc.NoSolar.Elec</t>
  </si>
  <si>
    <t>FEC.ktoe.LT.Res.HH.Thermal.SH.Biomass.WH.Elc.Solar</t>
  </si>
  <si>
    <t>FEC.ktoe.LT.Res.HH.Thermal.SH.Biomass.WH.Elc.Solar.Elec</t>
  </si>
  <si>
    <t>FEC.ktoe.LT.Res.HH.Thermal.SH.Biomass.WH.Elc.Solar.Solar</t>
  </si>
  <si>
    <t>FEC.ktoe.LT.Res.HH.Thermal.SH.Biomass.CO</t>
  </si>
  <si>
    <t>FEC.ktoe.LT.Res.HH.Thermal.SH.Biomass.CO.Biomass.Biomass</t>
  </si>
  <si>
    <t>FEC.ktoe.LT.Res.HH.Thermal.SH.Biomass.CO.LPG.LPG</t>
  </si>
  <si>
    <t>FEC.ktoe.LT.Res.HH.Thermal.SH.Biomass.CO.Elc.Elec</t>
  </si>
  <si>
    <t>FEC.ktoe.LT.Res.HH.Thermal.SH.Geo</t>
  </si>
  <si>
    <t>FEC.ktoe.LT.Res.HH.Thermal.SH.Geo.SH</t>
  </si>
  <si>
    <t>FEC.ktoe.LT.Res.HH.Thermal.SH.Geo.SH.Geo</t>
  </si>
  <si>
    <t>FEC.ktoe.LT.Res.HH.Thermal.SH.Geo.SH.Elec</t>
  </si>
  <si>
    <t>FEC.ktoe.LT.Res.HH.Thermal.SH.Geo.SC</t>
  </si>
  <si>
    <t>FEC.ktoe.LT.Res.HH.Thermal.SH.Geo.SC.AC.Elec</t>
  </si>
  <si>
    <t>FEC.ktoe.LT.Res.HH.Thermal.SH.Geo.WH</t>
  </si>
  <si>
    <t>FEC.ktoe.LT.Res.HH.Thermal.SH.Geo.WH.Geo.NoSolar.Geo</t>
  </si>
  <si>
    <t>FEC.ktoe.LT.Res.HH.Thermal.SH.Geo.WH.Geo.Solar</t>
  </si>
  <si>
    <t>FEC.ktoe.LT.Res.HH.Thermal.SH.Geo.WH.Geo.Solar.Geo</t>
  </si>
  <si>
    <t>FEC.ktoe.LT.Res.HH.Thermal.SH.Geo.WH.Geo.Solar.Solar</t>
  </si>
  <si>
    <t>FEC.ktoe.LT.Res.HH.Thermal.SH.Geo.WH.Elc.NoSolar.Elec</t>
  </si>
  <si>
    <t>FEC.ktoe.LT.Res.HH.Thermal.SH.Geo.WH.Elc.Solar</t>
  </si>
  <si>
    <t>FEC.ktoe.LT.Res.HH.Thermal.SH.Geo.WH.Elc.Solar.Elec</t>
  </si>
  <si>
    <t>FEC.ktoe.LT.Res.HH.Thermal.SH.Geo.WH.Elc.Solar.Solar</t>
  </si>
  <si>
    <t>FEC.ktoe.LT.Res.HH.Thermal.SH.Geo.CO</t>
  </si>
  <si>
    <t>FEC.ktoe.LT.Res.HH.Thermal.SH.Geo.CO.LPG.LPG</t>
  </si>
  <si>
    <t>FEC.ktoe.LT.Res.HH.Thermal.SH.Geo.CO.Elc.Elec</t>
  </si>
  <si>
    <t>FEC.ktoe.LT.Res.HH.Thermal.SH.DistrHeat</t>
  </si>
  <si>
    <t>FEC.ktoe.LT.Res.HH.Thermal.SH.DistrHeat.SH</t>
  </si>
  <si>
    <t>FEC.ktoe.LT.Res.HH.Thermal.SH.DistrHeat.SH.Steam_Distr</t>
  </si>
  <si>
    <t>FEC.ktoe.LT.Res.HH.Thermal.SH.DistrHeat.SH.Elec</t>
  </si>
  <si>
    <t>FEC.ktoe.LT.Res.HH.Thermal.SH.DistrHeat.SC</t>
  </si>
  <si>
    <t>FEC.ktoe.LT.Res.HH.Thermal.SH.DistrHeat.SC.AC.Elec</t>
  </si>
  <si>
    <t>FEC.ktoe.LT.Res.HH.Thermal.SH.DistrHeat.WH</t>
  </si>
  <si>
    <t>FEC.ktoe.LT.Res.HH.Thermal.SH.DistrHeat.WH.DistrHeat.NoSolar.Steam_Distr</t>
  </si>
  <si>
    <t>FEC.ktoe.LT.Res.HH.Thermal.SH.DistrHeat.WH.DistrHeat.Solar</t>
  </si>
  <si>
    <t>FEC.ktoe.LT.Res.HH.Thermal.SH.DistrHeat.WH.DistrHeat.Solar.Steam_Distr</t>
  </si>
  <si>
    <t>FEC.ktoe.LT.Res.HH.Thermal.SH.DistrHeat.WH.DistrHeat.Solar.Solar</t>
  </si>
  <si>
    <t>FEC.ktoe.LT.Res.HH.Thermal.SH.DistrHeat.WH.Elc.NoSolar.Elec</t>
  </si>
  <si>
    <t>FEC.ktoe.LT.Res.HH.Thermal.SH.DistrHeat.WH.Elc.Solar</t>
  </si>
  <si>
    <t>FEC.ktoe.LT.Res.HH.Thermal.SH.DistrHeat.WH.Elc.Solar.Elec</t>
  </si>
  <si>
    <t>FEC.ktoe.LT.Res.HH.Thermal.SH.DistrHeat.WH.Elc.Solar.Solar</t>
  </si>
  <si>
    <t>FEC.ktoe.LT.Res.HH.Thermal.SH.DistrHeat.CO</t>
  </si>
  <si>
    <t>FEC.ktoe.LT.Res.HH.Thermal.SH.DistrHeat.CO.LPG.LPG</t>
  </si>
  <si>
    <t>FEC.ktoe.LT.Res.HH.Thermal.SH.DistrHeat.CO.Elc.Elec</t>
  </si>
  <si>
    <t>FEC.ktoe.LT.Res.HH.Thermal.SH.AdvElc</t>
  </si>
  <si>
    <t>FEC.ktoe.LT.Res.HH.Thermal.SH.AdvElc.SH</t>
  </si>
  <si>
    <t>FEC.ktoe.LT.Res.HH.Thermal.SH.AdvElc.SH.Elec</t>
  </si>
  <si>
    <t>FEC.ktoe.LT.Res.HH.Thermal.SH.AdvElc.SC</t>
  </si>
  <si>
    <t>FEC.ktoe.LT.Res.HH.Thermal.SH.AdvElc.SC.AC.Elec</t>
  </si>
  <si>
    <t>FEC.ktoe.LT.Res.HH.Thermal.SH.AdvElc.WH</t>
  </si>
  <si>
    <t>FEC.ktoe.LT.Res.HH.Thermal.SH.AdvElc.WH.LPG.NoSolar.LPG</t>
  </si>
  <si>
    <t>FEC.ktoe.LT.Res.HH.Thermal.SH.AdvElc.WH.LPG.Solar</t>
  </si>
  <si>
    <t>FEC.ktoe.LT.Res.HH.Thermal.SH.AdvElc.WH.LPG.Solar.LPG</t>
  </si>
  <si>
    <t>FEC.ktoe.LT.Res.HH.Thermal.SH.AdvElc.WH.LPG.Solar.Solar</t>
  </si>
  <si>
    <t>FEC.ktoe.LT.Res.HH.Thermal.SH.AdvElc.WH.Elc.NoSolar.Elec</t>
  </si>
  <si>
    <t>FEC.ktoe.LT.Res.HH.Thermal.SH.AdvElc.WH.Elc.Solar</t>
  </si>
  <si>
    <t>FEC.ktoe.LT.Res.HH.Thermal.SH.AdvElc.WH.Elc.Solar.Elec</t>
  </si>
  <si>
    <t>FEC.ktoe.LT.Res.HH.Thermal.SH.AdvElc.WH.Elc.Solar.Solar</t>
  </si>
  <si>
    <t>FEC.ktoe.LT.Res.HH.Thermal.SH.AdvElc.CO</t>
  </si>
  <si>
    <t>FEC.ktoe.LT.Res.HH.Thermal.SH.AdvElc.CO.LPG.LPG</t>
  </si>
  <si>
    <t>FEC.ktoe.LT.Res.HH.Thermal.SH.AdvElc.CO.Elc.Elec</t>
  </si>
  <si>
    <t>FEC.ktoe.LT.Res.HH.Thermal.SH.ConvElc</t>
  </si>
  <si>
    <t>FEC.ktoe.LT.Res.HH.Thermal.SH.ConvElc.SH</t>
  </si>
  <si>
    <t>FEC.ktoe.LT.Res.HH.Thermal.SH.ConvElc.SH.Elec</t>
  </si>
  <si>
    <t>FEC.ktoe.LT.Res.HH.Thermal.SH.ConvElc.SC</t>
  </si>
  <si>
    <t>FEC.ktoe.LT.Res.HH.Thermal.SH.ConvElc.SC.AC.Elec</t>
  </si>
  <si>
    <t>FEC.ktoe.LT.Res.HH.Thermal.SH.ConvElc.WH</t>
  </si>
  <si>
    <t>FEC.ktoe.LT.Res.HH.Thermal.SH.ConvElc.WH.LPG.NoSolar.LPG</t>
  </si>
  <si>
    <t>FEC.ktoe.LT.Res.HH.Thermal.SH.ConvElc.WH.LPG.Solar</t>
  </si>
  <si>
    <t>FEC.ktoe.LT.Res.HH.Thermal.SH.ConvElc.WH.LPG.Solar.LPG</t>
  </si>
  <si>
    <t>FEC.ktoe.LT.Res.HH.Thermal.SH.ConvElc.WH.LPG.Solar.Solar</t>
  </si>
  <si>
    <t>FEC.ktoe.LT.Res.HH.Thermal.SH.ConvElc.WH.Elc.NoSolar.Elec</t>
  </si>
  <si>
    <t>FEC.ktoe.LT.Res.HH.Thermal.SH.ConvElc.WH.Elc.Solar</t>
  </si>
  <si>
    <t>FEC.ktoe.LT.Res.HH.Thermal.SH.ConvElc.WH.Elc.Solar.Elec</t>
  </si>
  <si>
    <t>FEC.ktoe.LT.Res.HH.Thermal.SH.ConvElc.WH.Elc.Solar.Solar</t>
  </si>
  <si>
    <t>FEC.ktoe.LT.Res.HH.Thermal.SH.ConvElc.CO</t>
  </si>
  <si>
    <t>FEC.ktoe.LT.Res.HH.Thermal.SH.ConvElc.CO.LPG.LPG</t>
  </si>
  <si>
    <t>FEC.ktoe.LT.Res.HH.Thermal.SH.ConvElc.CO.Elc.Elec</t>
  </si>
  <si>
    <t>LT - Thermal energy service (detailed structure)</t>
  </si>
  <si>
    <t>TES.ktoe.LT.Res.HH.Thermal.SH.Solids</t>
  </si>
  <si>
    <t>TES.ktoe.LT.Res.HH.Thermal.SH.Solids.SH</t>
  </si>
  <si>
    <t>TES.ktoe.LT.Res.HH.Thermal.SH.Solids.SH.Solids</t>
  </si>
  <si>
    <t>TES.ktoe.LT.Res.HH.Thermal.SH.Solids.SH.Elec</t>
  </si>
  <si>
    <t>TES.ktoe.LT.Res.HH.Thermal.SH.Solids.SC</t>
  </si>
  <si>
    <t>TES.ktoe.LT.Res.HH.Thermal.SH.Solids.SC.AC.Elec</t>
  </si>
  <si>
    <t>TES.ktoe.LT.Res.HH.Thermal.SH.Solids.WH</t>
  </si>
  <si>
    <t>TES.ktoe.LT.Res.HH.Thermal.SH.Solids.WH.Solids.NoSolar.Solids</t>
  </si>
  <si>
    <t>TES.ktoe.LT.Res.HH.Thermal.SH.Solids.WH.LPG.NoSolar.LPG</t>
  </si>
  <si>
    <t>TES.ktoe.LT.Res.HH.Thermal.SH.Solids.WH.LPG.Solar</t>
  </si>
  <si>
    <t>TES.ktoe.LT.Res.HH.Thermal.SH.Solids.WH.LPG.Solar.LPG</t>
  </si>
  <si>
    <t>TES.ktoe.LT.Res.HH.Thermal.SH.Solids.WH.LPG.Solar.Solar</t>
  </si>
  <si>
    <t>TES.ktoe.LT.Res.HH.Thermal.SH.Solids.WH.Elc.NoSolar.Elec</t>
  </si>
  <si>
    <t>TES.ktoe.LT.Res.HH.Thermal.SH.Solids.WH.Elc.Solar</t>
  </si>
  <si>
    <t>TES.ktoe.LT.Res.HH.Thermal.SH.Solids.WH.Elc.Solar.Elec</t>
  </si>
  <si>
    <t>TES.ktoe.LT.Res.HH.Thermal.SH.Solids.WH.Elc.Solar.Solar</t>
  </si>
  <si>
    <t>TES.ktoe.LT.Res.HH.Thermal.SH.Solids.CO</t>
  </si>
  <si>
    <t>TES.ktoe.LT.Res.HH.Thermal.SH.Solids.CO.Solids.Solids</t>
  </si>
  <si>
    <t>TES.ktoe.LT.Res.HH.Thermal.SH.Solids.CO.LPG.LPG</t>
  </si>
  <si>
    <t>TES.ktoe.LT.Res.HH.Thermal.SH.Solids.CO.Elc.Elec</t>
  </si>
  <si>
    <t>TES.ktoe.LT.Res.HH.Thermal.SH.LPG</t>
  </si>
  <si>
    <t>TES.ktoe.LT.Res.HH.Thermal.SH.LPG.SH</t>
  </si>
  <si>
    <t>TES.ktoe.LT.Res.HH.Thermal.SH.LPG.SH.LPG</t>
  </si>
  <si>
    <t>TES.ktoe.LT.Res.HH.Thermal.SH.LPG.SH.Elec</t>
  </si>
  <si>
    <t>TES.ktoe.LT.Res.HH.Thermal.SH.LPG.SC</t>
  </si>
  <si>
    <t>TES.ktoe.LT.Res.HH.Thermal.SH.LPG.SC.AC.Elec</t>
  </si>
  <si>
    <t>TES.ktoe.LT.Res.HH.Thermal.SH.LPG.WH</t>
  </si>
  <si>
    <t>TES.ktoe.LT.Res.HH.Thermal.SH.LPG.WH.LPG.NoSolar.LPG</t>
  </si>
  <si>
    <t>TES.ktoe.LT.Res.HH.Thermal.SH.LPG.WH.LPG.Solar</t>
  </si>
  <si>
    <t>TES.ktoe.LT.Res.HH.Thermal.SH.LPG.WH.LPG.Solar.LPG</t>
  </si>
  <si>
    <t>TES.ktoe.LT.Res.HH.Thermal.SH.LPG.WH.LPG.Solar.Solar</t>
  </si>
  <si>
    <t>TES.ktoe.LT.Res.HH.Thermal.SH.LPG.WH.Elc.NoSolar.Elec</t>
  </si>
  <si>
    <t>TES.ktoe.LT.Res.HH.Thermal.SH.LPG.WH.Elc.Solar</t>
  </si>
  <si>
    <t>TES.ktoe.LT.Res.HH.Thermal.SH.LPG.WH.Elc.Solar.Elec</t>
  </si>
  <si>
    <t>TES.ktoe.LT.Res.HH.Thermal.SH.LPG.WH.Elc.Solar.Solar</t>
  </si>
  <si>
    <t>TES.ktoe.LT.Res.HH.Thermal.SH.LPG.CO</t>
  </si>
  <si>
    <t>TES.ktoe.LT.Res.HH.Thermal.SH.LPG.CO.LPG.LPG</t>
  </si>
  <si>
    <t>TES.ktoe.LT.Res.HH.Thermal.SH.LPG.CO.Elc.Elec</t>
  </si>
  <si>
    <t>TES.ktoe.LT.Res.HH.Thermal.SH.Oil</t>
  </si>
  <si>
    <t>TES.ktoe.LT.Res.HH.Thermal.SH.Oil.SH</t>
  </si>
  <si>
    <t>TES.ktoe.LT.Res.HH.Thermal.SH.Oil.SH.Oil</t>
  </si>
  <si>
    <t>TES.ktoe.LT.Res.HH.Thermal.SH.Oil.SH.Elec</t>
  </si>
  <si>
    <t>TES.ktoe.LT.Res.HH.Thermal.SH.Oil.SC</t>
  </si>
  <si>
    <t>TES.ktoe.LT.Res.HH.Thermal.SH.Oil.SC.AC.Elec</t>
  </si>
  <si>
    <t>TES.ktoe.LT.Res.HH.Thermal.SH.Oil.WH</t>
  </si>
  <si>
    <t>TES.ktoe.LT.Res.HH.Thermal.SH.Oil.WH.Oil.NoSolar.Oil</t>
  </si>
  <si>
    <t>TES.ktoe.LT.Res.HH.Thermal.SH.Oil.WH.Oil.Solar</t>
  </si>
  <si>
    <t>TES.ktoe.LT.Res.HH.Thermal.SH.Oil.WH.Oil.Solar.Oil</t>
  </si>
  <si>
    <t>TES.ktoe.LT.Res.HH.Thermal.SH.Oil.WH.Oil.Solar.Solar</t>
  </si>
  <si>
    <t>TES.ktoe.LT.Res.HH.Thermal.SH.Oil.WH.Elc.NoSolar.Elec</t>
  </si>
  <si>
    <t>TES.ktoe.LT.Res.HH.Thermal.SH.Oil.WH.Elc.Solar</t>
  </si>
  <si>
    <t>TES.ktoe.LT.Res.HH.Thermal.SH.Oil.WH.Elc.Solar.Elec</t>
  </si>
  <si>
    <t>TES.ktoe.LT.Res.HH.Thermal.SH.Oil.WH.Elc.Solar.Solar</t>
  </si>
  <si>
    <t>TES.ktoe.LT.Res.HH.Thermal.SH.Oil.CO</t>
  </si>
  <si>
    <t>TES.ktoe.LT.Res.HH.Thermal.SH.Oil.CO.LPG.LPG</t>
  </si>
  <si>
    <t>TES.ktoe.LT.Res.HH.Thermal.SH.Oil.CO.Elc.Elec</t>
  </si>
  <si>
    <t>TES.ktoe.LT.Res.HH.Thermal.SH.Gas</t>
  </si>
  <si>
    <t>TES.ktoe.LT.Res.HH.Thermal.SH.Gas.SH</t>
  </si>
  <si>
    <t>TES.ktoe.LT.Res.HH.Thermal.SH.Gas.SH.Gas</t>
  </si>
  <si>
    <t>TES.ktoe.LT.Res.HH.Thermal.SH.Gas.SH.Elec</t>
  </si>
  <si>
    <t>TES.ktoe.LT.Res.HH.Thermal.SH.Gas.SC</t>
  </si>
  <si>
    <t>TES.ktoe.LT.Res.HH.Thermal.SH.Gas.SC.AC.Elec</t>
  </si>
  <si>
    <t>TES.ktoe.LT.Res.HH.Thermal.SH.Gas.WH</t>
  </si>
  <si>
    <t>TES.ktoe.LT.Res.HH.Thermal.SH.Gas.WH.Gas.NoSolar.Gas</t>
  </si>
  <si>
    <t>TES.ktoe.LT.Res.HH.Thermal.SH.Gas.WH.Gas.Solar</t>
  </si>
  <si>
    <t>TES.ktoe.LT.Res.HH.Thermal.SH.Gas.WH.Gas.Solar.Gas</t>
  </si>
  <si>
    <t>TES.ktoe.LT.Res.HH.Thermal.SH.Gas.WH.Gas.Solar.Solar</t>
  </si>
  <si>
    <t>TES.ktoe.LT.Res.HH.Thermal.SH.Gas.WH.Elc.NoSolar.Elec</t>
  </si>
  <si>
    <t>TES.ktoe.LT.Res.HH.Thermal.SH.Gas.WH.Elc.Solar</t>
  </si>
  <si>
    <t>TES.ktoe.LT.Res.HH.Thermal.SH.Gas.WH.Elc.Solar.Elec</t>
  </si>
  <si>
    <t>TES.ktoe.LT.Res.HH.Thermal.SH.Gas.WH.Elc.Solar.Solar</t>
  </si>
  <si>
    <t>TES.ktoe.LT.Res.HH.Thermal.SH.Gas.CO</t>
  </si>
  <si>
    <t>TES.ktoe.LT.Res.HH.Thermal.SH.Gas.CO.Gas.Gas</t>
  </si>
  <si>
    <t>TES.ktoe.LT.Res.HH.Thermal.SH.Gas.CO.Elc.Elec</t>
  </si>
  <si>
    <t>TES.ktoe.LT.Res.HH.Thermal.SH.Biomass</t>
  </si>
  <si>
    <t>TES.ktoe.LT.Res.HH.Thermal.SH.Biomass.SH</t>
  </si>
  <si>
    <t>TES.ktoe.LT.Res.HH.Thermal.SH.Biomass.SH.Biomass</t>
  </si>
  <si>
    <t>TES.ktoe.LT.Res.HH.Thermal.SH.Biomass.SH.Elec</t>
  </si>
  <si>
    <t>TES.ktoe.LT.Res.HH.Thermal.SH.Biomass.SC</t>
  </si>
  <si>
    <t>TES.ktoe.LT.Res.HH.Thermal.SH.Biomass.SC.AC.Elec</t>
  </si>
  <si>
    <t>TES.ktoe.LT.Res.HH.Thermal.SH.Biomass.WH</t>
  </si>
  <si>
    <t>TES.ktoe.LT.Res.HH.Thermal.SH.Biomass.WH.Biomass.NoSolar.Biomass</t>
  </si>
  <si>
    <t>TES.ktoe.LT.Res.HH.Thermal.SH.Biomass.WH.Biomass.Solar</t>
  </si>
  <si>
    <t>TES.ktoe.LT.Res.HH.Thermal.SH.Biomass.WH.Biomass.Solar.Biomass</t>
  </si>
  <si>
    <t>TES.ktoe.LT.Res.HH.Thermal.SH.Biomass.WH.Biomass.Solar.Solar</t>
  </si>
  <si>
    <t>TES.ktoe.LT.Res.HH.Thermal.SH.Biomass.WH.LPG.NoSolar.LPG</t>
  </si>
  <si>
    <t>TES.ktoe.LT.Res.HH.Thermal.SH.Biomass.WH.LPG.Solar</t>
  </si>
  <si>
    <t>TES.ktoe.LT.Res.HH.Thermal.SH.Biomass.WH.LPG.Solar.LPG</t>
  </si>
  <si>
    <t>TES.ktoe.LT.Res.HH.Thermal.SH.Biomass.WH.LPG.Solar.Solar</t>
  </si>
  <si>
    <t>TES.ktoe.LT.Res.HH.Thermal.SH.Biomass.WH.Elc.NoSolar.Elec</t>
  </si>
  <si>
    <t>TES.ktoe.LT.Res.HH.Thermal.SH.Biomass.WH.Elc.Solar</t>
  </si>
  <si>
    <t>TES.ktoe.LT.Res.HH.Thermal.SH.Biomass.WH.Elc.Solar.Elec</t>
  </si>
  <si>
    <t>TES.ktoe.LT.Res.HH.Thermal.SH.Biomass.WH.Elc.Solar.Solar</t>
  </si>
  <si>
    <t>TES.ktoe.LT.Res.HH.Thermal.SH.Biomass.CO</t>
  </si>
  <si>
    <t>TES.ktoe.LT.Res.HH.Thermal.SH.Biomass.CO.Biomass.Biomass</t>
  </si>
  <si>
    <t>TES.ktoe.LT.Res.HH.Thermal.SH.Biomass.CO.LPG.LPG</t>
  </si>
  <si>
    <t>TES.ktoe.LT.Res.HH.Thermal.SH.Biomass.CO.Elc.Elec</t>
  </si>
  <si>
    <t>TES.ktoe.LT.Res.HH.Thermal.SH.Geo</t>
  </si>
  <si>
    <t>TES.ktoe.LT.Res.HH.Thermal.SH.Geo.SH</t>
  </si>
  <si>
    <t>TES.ktoe.LT.Res.HH.Thermal.SH.Geo.SH.Geo</t>
  </si>
  <si>
    <t>TES.ktoe.LT.Res.HH.Thermal.SH.Geo.SH.Elec</t>
  </si>
  <si>
    <t>TES.ktoe.LT.Res.HH.Thermal.SH.Geo.SC</t>
  </si>
  <si>
    <t>TES.ktoe.LT.Res.HH.Thermal.SH.Geo.SC.AC.Elec</t>
  </si>
  <si>
    <t>TES.ktoe.LT.Res.HH.Thermal.SH.Geo.WH</t>
  </si>
  <si>
    <t>TES.ktoe.LT.Res.HH.Thermal.SH.Geo.WH.Geo.NoSolar.Geo</t>
  </si>
  <si>
    <t>TES.ktoe.LT.Res.HH.Thermal.SH.Geo.WH.Geo.Solar</t>
  </si>
  <si>
    <t>TES.ktoe.LT.Res.HH.Thermal.SH.Geo.WH.Geo.Solar.Geo</t>
  </si>
  <si>
    <t>TES.ktoe.LT.Res.HH.Thermal.SH.Geo.WH.Geo.Solar.Solar</t>
  </si>
  <si>
    <t>TES.ktoe.LT.Res.HH.Thermal.SH.Geo.WH.Elc.NoSolar.Elec</t>
  </si>
  <si>
    <t>TES.ktoe.LT.Res.HH.Thermal.SH.Geo.WH.Elc.Solar</t>
  </si>
  <si>
    <t>TES.ktoe.LT.Res.HH.Thermal.SH.Geo.WH.Elc.Solar.Elec</t>
  </si>
  <si>
    <t>TES.ktoe.LT.Res.HH.Thermal.SH.Geo.WH.Elc.Solar.Solar</t>
  </si>
  <si>
    <t>TES.ktoe.LT.Res.HH.Thermal.SH.Geo.CO</t>
  </si>
  <si>
    <t>TES.ktoe.LT.Res.HH.Thermal.SH.Geo.CO.LPG.LPG</t>
  </si>
  <si>
    <t>TES.ktoe.LT.Res.HH.Thermal.SH.Geo.CO.Elc.Elec</t>
  </si>
  <si>
    <t>TES.ktoe.LT.Res.HH.Thermal.SH.DistrHeat</t>
  </si>
  <si>
    <t>TES.ktoe.LT.Res.HH.Thermal.SH.DistrHeat.SH</t>
  </si>
  <si>
    <t>TES.ktoe.LT.Res.HH.Thermal.SH.DistrHeat.SH.Steam_Distr</t>
  </si>
  <si>
    <t>TES.ktoe.LT.Res.HH.Thermal.SH.DistrHeat.SH.Elec</t>
  </si>
  <si>
    <t>TES.ktoe.LT.Res.HH.Thermal.SH.DistrHeat.SC</t>
  </si>
  <si>
    <t>TES.ktoe.LT.Res.HH.Thermal.SH.DistrHeat.SC.AC.Elec</t>
  </si>
  <si>
    <t>TES.ktoe.LT.Res.HH.Thermal.SH.DistrHeat.WH</t>
  </si>
  <si>
    <t>TES.ktoe.LT.Res.HH.Thermal.SH.DistrHeat.WH.DistrHeat.NoSolar.Steam_Distr</t>
  </si>
  <si>
    <t>TES.ktoe.LT.Res.HH.Thermal.SH.DistrHeat.WH.DistrHeat.Solar</t>
  </si>
  <si>
    <t>TES.ktoe.LT.Res.HH.Thermal.SH.DistrHeat.WH.DistrHeat.Solar.Steam_Distr</t>
  </si>
  <si>
    <t>TES.ktoe.LT.Res.HH.Thermal.SH.DistrHeat.WH.DistrHeat.Solar.Solar</t>
  </si>
  <si>
    <t>TES.ktoe.LT.Res.HH.Thermal.SH.DistrHeat.WH.Elc.NoSolar.Elec</t>
  </si>
  <si>
    <t>TES.ktoe.LT.Res.HH.Thermal.SH.DistrHeat.WH.Elc.Solar</t>
  </si>
  <si>
    <t>TES.ktoe.LT.Res.HH.Thermal.SH.DistrHeat.WH.Elc.Solar.Elec</t>
  </si>
  <si>
    <t>TES.ktoe.LT.Res.HH.Thermal.SH.DistrHeat.WH.Elc.Solar.Solar</t>
  </si>
  <si>
    <t>TES.ktoe.LT.Res.HH.Thermal.SH.DistrHeat.CO</t>
  </si>
  <si>
    <t>TES.ktoe.LT.Res.HH.Thermal.SH.DistrHeat.CO.LPG.LPG</t>
  </si>
  <si>
    <t>TES.ktoe.LT.Res.HH.Thermal.SH.DistrHeat.CO.Elc.Elec</t>
  </si>
  <si>
    <t>TES.ktoe.LT.Res.HH.Thermal.SH.AdvElc</t>
  </si>
  <si>
    <t>TES.ktoe.LT.Res.HH.Thermal.SH.AdvElc.SH</t>
  </si>
  <si>
    <t>TES.ktoe.LT.Res.HH.Thermal.SH.AdvElc.SH.Elec</t>
  </si>
  <si>
    <t>TES.ktoe.LT.Res.HH.Thermal.SH.AdvElc.SC</t>
  </si>
  <si>
    <t>TES.ktoe.LT.Res.HH.Thermal.SH.AdvElc.SC.AC.Elec</t>
  </si>
  <si>
    <t>TES.ktoe.LT.Res.HH.Thermal.SH.AdvElc.WH</t>
  </si>
  <si>
    <t>TES.ktoe.LT.Res.HH.Thermal.SH.AdvElc.WH.LPG.NoSolar.LPG</t>
  </si>
  <si>
    <t>TES.ktoe.LT.Res.HH.Thermal.SH.AdvElc.WH.LPG.Solar</t>
  </si>
  <si>
    <t>TES.ktoe.LT.Res.HH.Thermal.SH.AdvElc.WH.LPG.Solar.LPG</t>
  </si>
  <si>
    <t>TES.ktoe.LT.Res.HH.Thermal.SH.AdvElc.WH.LPG.Solar.Solar</t>
  </si>
  <si>
    <t>TES.ktoe.LT.Res.HH.Thermal.SH.AdvElc.WH.Elc.NoSolar.Elec</t>
  </si>
  <si>
    <t>TES.ktoe.LT.Res.HH.Thermal.SH.AdvElc.WH.Elc.Solar</t>
  </si>
  <si>
    <t>TES.ktoe.LT.Res.HH.Thermal.SH.AdvElc.WH.Elc.Solar.Elec</t>
  </si>
  <si>
    <t>TES.ktoe.LT.Res.HH.Thermal.SH.AdvElc.WH.Elc.Solar.Solar</t>
  </si>
  <si>
    <t>TES.ktoe.LT.Res.HH.Thermal.SH.AdvElc.CO</t>
  </si>
  <si>
    <t>TES.ktoe.LT.Res.HH.Thermal.SH.AdvElc.CO.LPG.LPG</t>
  </si>
  <si>
    <t>TES.ktoe.LT.Res.HH.Thermal.SH.AdvElc.CO.Elc.Elec</t>
  </si>
  <si>
    <t>TES.ktoe.LT.Res.HH.Thermal.SH.ConvElc</t>
  </si>
  <si>
    <t>TES.ktoe.LT.Res.HH.Thermal.SH.ConvElc.SH</t>
  </si>
  <si>
    <t>TES.ktoe.LT.Res.HH.Thermal.SH.ConvElc.SH.Elec</t>
  </si>
  <si>
    <t>TES.ktoe.LT.Res.HH.Thermal.SH.ConvElc.SC</t>
  </si>
  <si>
    <t>TES.ktoe.LT.Res.HH.Thermal.SH.ConvElc.SC.AC.Elec</t>
  </si>
  <si>
    <t>TES.ktoe.LT.Res.HH.Thermal.SH.ConvElc.WH</t>
  </si>
  <si>
    <t>TES.ktoe.LT.Res.HH.Thermal.SH.ConvElc.WH.LPG.NoSolar.LPG</t>
  </si>
  <si>
    <t>TES.ktoe.LT.Res.HH.Thermal.SH.ConvElc.WH.LPG.Solar</t>
  </si>
  <si>
    <t>TES.ktoe.LT.Res.HH.Thermal.SH.ConvElc.WH.LPG.Solar.LPG</t>
  </si>
  <si>
    <t>TES.ktoe.LT.Res.HH.Thermal.SH.ConvElc.WH.LPG.Solar.Solar</t>
  </si>
  <si>
    <t>TES.ktoe.LT.Res.HH.Thermal.SH.ConvElc.WH.Elc.NoSolar.Elec</t>
  </si>
  <si>
    <t>TES.ktoe.LT.Res.HH.Thermal.SH.ConvElc.WH.Elc.Solar</t>
  </si>
  <si>
    <t>TES.ktoe.LT.Res.HH.Thermal.SH.ConvElc.WH.Elc.Solar.Elec</t>
  </si>
  <si>
    <t>TES.ktoe.LT.Res.HH.Thermal.SH.ConvElc.WH.Elc.Solar.Solar</t>
  </si>
  <si>
    <t>TES.ktoe.LT.Res.HH.Thermal.SH.ConvElc.CO</t>
  </si>
  <si>
    <t>TES.ktoe.LT.Res.HH.Thermal.SH.ConvElc.CO.LPG.LPG</t>
  </si>
  <si>
    <t>TES.ktoe.LT.Res.HH.Thermal.SH.ConvElc.CO.Elc.Elec</t>
  </si>
  <si>
    <t>LT - System efficiency indicator (detailed structure)</t>
  </si>
  <si>
    <t>Eff.ratio.LT.Res.HH.Thermal.SH.Solids</t>
  </si>
  <si>
    <t>Eff.ratio.LT.Res.HH.Thermal.SH.Solids.SH</t>
  </si>
  <si>
    <t>Eff.ratio.LT.Res.HH.Thermal.SH.Solids.SH.Solids</t>
  </si>
  <si>
    <t>Eff.ratio.LT.Res.HH.Thermal.SH.Solids.SH.Elec</t>
  </si>
  <si>
    <t>Eff.ratio.LT.Res.HH.Thermal.SH.Solids.SC</t>
  </si>
  <si>
    <t>Eff.ratio.LT.Res.HH.Thermal.SH.Solids.SC.AC.Elec</t>
  </si>
  <si>
    <t>Eff.ratio.LT.Res.HH.Thermal.SH.Solids.WH</t>
  </si>
  <si>
    <t>Eff.ratio.LT.Res.HH.Thermal.SH.Solids.WH.Solids.NoSolar.Solids</t>
  </si>
  <si>
    <t>Eff.ratio.LT.Res.HH.Thermal.SH.Solids.WH.LPG.NoSolar.LPG</t>
  </si>
  <si>
    <t>Eff.ratio.LT.Res.HH.Thermal.SH.Solids.WH.LPG.Solar</t>
  </si>
  <si>
    <t>Eff.ratio.LT.Res.HH.Thermal.SH.Solids.WH.LPG.Solar.LPG</t>
  </si>
  <si>
    <t>Eff.ratio.LT.Res.HH.Thermal.SH.Solids.WH.LPG.Solar.Solar</t>
  </si>
  <si>
    <t>Eff.ratio.LT.Res.HH.Thermal.SH.Solids.WH.Elc.NoSolar.Elec</t>
  </si>
  <si>
    <t>Eff.ratio.LT.Res.HH.Thermal.SH.Solids.WH.Elc.Solar</t>
  </si>
  <si>
    <t>Eff.ratio.LT.Res.HH.Thermal.SH.Solids.WH.Elc.Solar.Elec</t>
  </si>
  <si>
    <t>Eff.ratio.LT.Res.HH.Thermal.SH.Solids.WH.Elc.Solar.Solar</t>
  </si>
  <si>
    <t>Eff.ratio.LT.Res.HH.Thermal.SH.Solids.CO</t>
  </si>
  <si>
    <t>Eff.ratio.LT.Res.HH.Thermal.SH.Solids.CO.Solids.Solids</t>
  </si>
  <si>
    <t>Eff.ratio.LT.Res.HH.Thermal.SH.Solids.CO.LPG.LPG</t>
  </si>
  <si>
    <t>Eff.ratio.LT.Res.HH.Thermal.SH.Solids.CO.Elc.Elec</t>
  </si>
  <si>
    <t>Eff.ratio.LT.Res.HH.Thermal.SH.LPG</t>
  </si>
  <si>
    <t>Eff.ratio.LT.Res.HH.Thermal.SH.LPG.SH</t>
  </si>
  <si>
    <t>Eff.ratio.LT.Res.HH.Thermal.SH.LPG.SH.LPG</t>
  </si>
  <si>
    <t>Eff.ratio.LT.Res.HH.Thermal.SH.LPG.SH.Elec</t>
  </si>
  <si>
    <t>Eff.ratio.LT.Res.HH.Thermal.SH.LPG.SC</t>
  </si>
  <si>
    <t>Eff.ratio.LT.Res.HH.Thermal.SH.LPG.SC.AC.Elec</t>
  </si>
  <si>
    <t>Eff.ratio.LT.Res.HH.Thermal.SH.LPG.WH</t>
  </si>
  <si>
    <t>Eff.ratio.LT.Res.HH.Thermal.SH.LPG.WH.LPG.NoSolar.LPG</t>
  </si>
  <si>
    <t>Eff.ratio.LT.Res.HH.Thermal.SH.LPG.WH.LPG.Solar</t>
  </si>
  <si>
    <t>Eff.ratio.LT.Res.HH.Thermal.SH.LPG.WH.LPG.Solar.LPG</t>
  </si>
  <si>
    <t>Eff.ratio.LT.Res.HH.Thermal.SH.LPG.WH.LPG.Solar.Solar</t>
  </si>
  <si>
    <t>Eff.ratio.LT.Res.HH.Thermal.SH.LPG.WH.Elc.NoSolar.Elec</t>
  </si>
  <si>
    <t>Eff.ratio.LT.Res.HH.Thermal.SH.LPG.WH.Elc.Solar</t>
  </si>
  <si>
    <t>Eff.ratio.LT.Res.HH.Thermal.SH.LPG.WH.Elc.Solar.Elec</t>
  </si>
  <si>
    <t>Eff.ratio.LT.Res.HH.Thermal.SH.LPG.WH.Elc.Solar.Solar</t>
  </si>
  <si>
    <t>Eff.ratio.LT.Res.HH.Thermal.SH.LPG.CO</t>
  </si>
  <si>
    <t>Eff.ratio.LT.Res.HH.Thermal.SH.LPG.CO.LPG.LPG</t>
  </si>
  <si>
    <t>Eff.ratio.LT.Res.HH.Thermal.SH.LPG.CO.Elc.Elec</t>
  </si>
  <si>
    <t>Eff.ratio.LT.Res.HH.Thermal.SH.Oil</t>
  </si>
  <si>
    <t>Eff.ratio.LT.Res.HH.Thermal.SH.Oil.SH</t>
  </si>
  <si>
    <t>Eff.ratio.LT.Res.HH.Thermal.SH.Oil.SH.Oil</t>
  </si>
  <si>
    <t>Eff.ratio.LT.Res.HH.Thermal.SH.Oil.SH.Elec</t>
  </si>
  <si>
    <t>Eff.ratio.LT.Res.HH.Thermal.SH.Oil.SC</t>
  </si>
  <si>
    <t>Eff.ratio.LT.Res.HH.Thermal.SH.Oil.SC.AC.Elec</t>
  </si>
  <si>
    <t>Eff.ratio.LT.Res.HH.Thermal.SH.Oil.WH</t>
  </si>
  <si>
    <t>Eff.ratio.LT.Res.HH.Thermal.SH.Oil.WH.Oil.NoSolar.Oil</t>
  </si>
  <si>
    <t>Eff.ratio.LT.Res.HH.Thermal.SH.Oil.WH.Oil.Solar</t>
  </si>
  <si>
    <t>Eff.ratio.LT.Res.HH.Thermal.SH.Oil.WH.Oil.Solar.Oil</t>
  </si>
  <si>
    <t>Eff.ratio.LT.Res.HH.Thermal.SH.Oil.WH.Oil.Solar.Solar</t>
  </si>
  <si>
    <t>Eff.ratio.LT.Res.HH.Thermal.SH.Oil.WH.Elc.NoSolar.Elec</t>
  </si>
  <si>
    <t>Eff.ratio.LT.Res.HH.Thermal.SH.Oil.WH.Elc.Solar</t>
  </si>
  <si>
    <t>Eff.ratio.LT.Res.HH.Thermal.SH.Oil.WH.Elc.Solar.Elec</t>
  </si>
  <si>
    <t>Eff.ratio.LT.Res.HH.Thermal.SH.Oil.WH.Elc.Solar.Solar</t>
  </si>
  <si>
    <t>Eff.ratio.LT.Res.HH.Thermal.SH.Oil.CO</t>
  </si>
  <si>
    <t>Eff.ratio.LT.Res.HH.Thermal.SH.Oil.CO.LPG.LPG</t>
  </si>
  <si>
    <t>Eff.ratio.LT.Res.HH.Thermal.SH.Oil.CO.Elc.Elec</t>
  </si>
  <si>
    <t>Eff.ratio.LT.Res.HH.Thermal.SH.Gas</t>
  </si>
  <si>
    <t>Eff.ratio.LT.Res.HH.Thermal.SH.Gas.SH</t>
  </si>
  <si>
    <t>Eff.ratio.LT.Res.HH.Thermal.SH.Gas.SH.Gas</t>
  </si>
  <si>
    <t>Eff.ratio.LT.Res.HH.Thermal.SH.Gas.SH.Elec</t>
  </si>
  <si>
    <t>Eff.ratio.LT.Res.HH.Thermal.SH.Gas.SC</t>
  </si>
  <si>
    <t>Eff.ratio.LT.Res.HH.Thermal.SH.Gas.SC.AC.Elec</t>
  </si>
  <si>
    <t>Eff.ratio.LT.Res.HH.Thermal.SH.Gas.WH</t>
  </si>
  <si>
    <t>Eff.ratio.LT.Res.HH.Thermal.SH.Gas.WH.Gas.NoSolar.Gas</t>
  </si>
  <si>
    <t>Eff.ratio.LT.Res.HH.Thermal.SH.Gas.WH.Gas.Solar</t>
  </si>
  <si>
    <t>Eff.ratio.LT.Res.HH.Thermal.SH.Gas.WH.Gas.Solar.Gas</t>
  </si>
  <si>
    <t>Eff.ratio.LT.Res.HH.Thermal.SH.Gas.WH.Gas.Solar.Solar</t>
  </si>
  <si>
    <t>Eff.ratio.LT.Res.HH.Thermal.SH.Gas.WH.Elc.NoSolar.Elec</t>
  </si>
  <si>
    <t>Eff.ratio.LT.Res.HH.Thermal.SH.Gas.WH.Elc.Solar</t>
  </si>
  <si>
    <t>Eff.ratio.LT.Res.HH.Thermal.SH.Gas.WH.Elc.Solar.Elec</t>
  </si>
  <si>
    <t>Eff.ratio.LT.Res.HH.Thermal.SH.Gas.WH.Elc.Solar.Solar</t>
  </si>
  <si>
    <t>Eff.ratio.LT.Res.HH.Thermal.SH.Gas.CO</t>
  </si>
  <si>
    <t>Eff.ratio.LT.Res.HH.Thermal.SH.Gas.CO.Gas.Gas</t>
  </si>
  <si>
    <t>Eff.ratio.LT.Res.HH.Thermal.SH.Gas.CO.Elc.Elec</t>
  </si>
  <si>
    <t>Eff.ratio.LT.Res.HH.Thermal.SH.Biomass</t>
  </si>
  <si>
    <t>Eff.ratio.LT.Res.HH.Thermal.SH.Biomass.SH</t>
  </si>
  <si>
    <t>Eff.ratio.LT.Res.HH.Thermal.SH.Biomass.SH.Biomass</t>
  </si>
  <si>
    <t>Eff.ratio.LT.Res.HH.Thermal.SH.Biomass.SH.Elec</t>
  </si>
  <si>
    <t>Eff.ratio.LT.Res.HH.Thermal.SH.Biomass.SC</t>
  </si>
  <si>
    <t>Eff.ratio.LT.Res.HH.Thermal.SH.Biomass.SC.AC.Elec</t>
  </si>
  <si>
    <t>Eff.ratio.LT.Res.HH.Thermal.SH.Biomass.WH</t>
  </si>
  <si>
    <t>Eff.ratio.LT.Res.HH.Thermal.SH.Biomass.WH.Biomass.NoSolar.Biomass</t>
  </si>
  <si>
    <t>Eff.ratio.LT.Res.HH.Thermal.SH.Biomass.WH.Biomass.Solar</t>
  </si>
  <si>
    <t>Eff.ratio.LT.Res.HH.Thermal.SH.Biomass.WH.Biomass.Solar.Biomass</t>
  </si>
  <si>
    <t>Eff.ratio.LT.Res.HH.Thermal.SH.Biomass.WH.Biomass.Solar.Solar</t>
  </si>
  <si>
    <t>Eff.ratio.LT.Res.HH.Thermal.SH.Biomass.WH.LPG.NoSolar.LPG</t>
  </si>
  <si>
    <t>Eff.ratio.LT.Res.HH.Thermal.SH.Biomass.WH.LPG.Solar</t>
  </si>
  <si>
    <t>Eff.ratio.LT.Res.HH.Thermal.SH.Biomass.WH.LPG.Solar.LPG</t>
  </si>
  <si>
    <t>Eff.ratio.LT.Res.HH.Thermal.SH.Biomass.WH.LPG.Solar.Solar</t>
  </si>
  <si>
    <t>Eff.ratio.LT.Res.HH.Thermal.SH.Biomass.WH.Elc.NoSolar.Elec</t>
  </si>
  <si>
    <t>Eff.ratio.LT.Res.HH.Thermal.SH.Biomass.WH.Elc.Solar</t>
  </si>
  <si>
    <t>Eff.ratio.LT.Res.HH.Thermal.SH.Biomass.WH.Elc.Solar.Elec</t>
  </si>
  <si>
    <t>Eff.ratio.LT.Res.HH.Thermal.SH.Biomass.WH.Elc.Solar.Solar</t>
  </si>
  <si>
    <t>Eff.ratio.LT.Res.HH.Thermal.SH.Biomass.CO</t>
  </si>
  <si>
    <t>Eff.ratio.LT.Res.HH.Thermal.SH.Biomass.CO.Biomass.Biomass</t>
  </si>
  <si>
    <t>Eff.ratio.LT.Res.HH.Thermal.SH.Biomass.CO.LPG.LPG</t>
  </si>
  <si>
    <t>Eff.ratio.LT.Res.HH.Thermal.SH.Biomass.CO.Elc.Elec</t>
  </si>
  <si>
    <t>Eff.ratio.LT.Res.HH.Thermal.SH.Geo</t>
  </si>
  <si>
    <t>Eff.ratio.LT.Res.HH.Thermal.SH.Geo.SH</t>
  </si>
  <si>
    <t>Eff.ratio.LT.Res.HH.Thermal.SH.Geo.SH.Geo</t>
  </si>
  <si>
    <t>Eff.ratio.LT.Res.HH.Thermal.SH.Geo.SH.Elec</t>
  </si>
  <si>
    <t>Eff.ratio.LT.Res.HH.Thermal.SH.Geo.SC</t>
  </si>
  <si>
    <t>Eff.ratio.LT.Res.HH.Thermal.SH.Geo.SC.AC.Elec</t>
  </si>
  <si>
    <t>Eff.ratio.LT.Res.HH.Thermal.SH.Geo.WH</t>
  </si>
  <si>
    <t>Eff.ratio.LT.Res.HH.Thermal.SH.Geo.WH.Geo.NoSolar.Geo</t>
  </si>
  <si>
    <t>Eff.ratio.LT.Res.HH.Thermal.SH.Geo.WH.Geo.Solar</t>
  </si>
  <si>
    <t>Eff.ratio.LT.Res.HH.Thermal.SH.Geo.WH.Geo.Solar.Geo</t>
  </si>
  <si>
    <t>Eff.ratio.LT.Res.HH.Thermal.SH.Geo.WH.Geo.Solar.Solar</t>
  </si>
  <si>
    <t>Eff.ratio.LT.Res.HH.Thermal.SH.Geo.WH.Elc.NoSolar.Elec</t>
  </si>
  <si>
    <t>Eff.ratio.LT.Res.HH.Thermal.SH.Geo.WH.Elc.Solar</t>
  </si>
  <si>
    <t>Eff.ratio.LT.Res.HH.Thermal.SH.Geo.WH.Elc.Solar.Elec</t>
  </si>
  <si>
    <t>Eff.ratio.LT.Res.HH.Thermal.SH.Geo.WH.Elc.Solar.Solar</t>
  </si>
  <si>
    <t>Eff.ratio.LT.Res.HH.Thermal.SH.Geo.CO</t>
  </si>
  <si>
    <t>Eff.ratio.LT.Res.HH.Thermal.SH.Geo.CO.LPG.LPG</t>
  </si>
  <si>
    <t>Eff.ratio.LT.Res.HH.Thermal.SH.Geo.CO.Elc.Elec</t>
  </si>
  <si>
    <t>Eff.ratio.LT.Res.HH.Thermal.SH.DistrHeat</t>
  </si>
  <si>
    <t>Eff.ratio.LT.Res.HH.Thermal.SH.DistrHeat.SH</t>
  </si>
  <si>
    <t>Eff.ratio.LT.Res.HH.Thermal.SH.DistrHeat.SH.Steam_Distr</t>
  </si>
  <si>
    <t>Eff.ratio.LT.Res.HH.Thermal.SH.DistrHeat.SH.Elec</t>
  </si>
  <si>
    <t>Eff.ratio.LT.Res.HH.Thermal.SH.DistrHeat.SC</t>
  </si>
  <si>
    <t>Eff.ratio.LT.Res.HH.Thermal.SH.DistrHeat.SC.AC.Elec</t>
  </si>
  <si>
    <t>Eff.ratio.LT.Res.HH.Thermal.SH.DistrHeat.WH</t>
  </si>
  <si>
    <t>Eff.ratio.LT.Res.HH.Thermal.SH.DistrHeat.WH.DistrHeat.NoSolar.Steam_Distr</t>
  </si>
  <si>
    <t>Eff.ratio.LT.Res.HH.Thermal.SH.DistrHeat.WH.DistrHeat.Solar</t>
  </si>
  <si>
    <t>Eff.ratio.LT.Res.HH.Thermal.SH.DistrHeat.WH.DistrHeat.Solar.Steam_Distr</t>
  </si>
  <si>
    <t>Eff.ratio.LT.Res.HH.Thermal.SH.DistrHeat.WH.DistrHeat.Solar.Solar</t>
  </si>
  <si>
    <t>Eff.ratio.LT.Res.HH.Thermal.SH.DistrHeat.WH.Elc.NoSolar.Elec</t>
  </si>
  <si>
    <t>Eff.ratio.LT.Res.HH.Thermal.SH.DistrHeat.WH.Elc.Solar</t>
  </si>
  <si>
    <t>Eff.ratio.LT.Res.HH.Thermal.SH.DistrHeat.WH.Elc.Solar.Elec</t>
  </si>
  <si>
    <t>Eff.ratio.LT.Res.HH.Thermal.SH.DistrHeat.WH.Elc.Solar.Solar</t>
  </si>
  <si>
    <t>Eff.ratio.LT.Res.HH.Thermal.SH.DistrHeat.CO</t>
  </si>
  <si>
    <t>Eff.ratio.LT.Res.HH.Thermal.SH.DistrHeat.CO.LPG.LPG</t>
  </si>
  <si>
    <t>Eff.ratio.LT.Res.HH.Thermal.SH.DistrHeat.CO.Elc.Elec</t>
  </si>
  <si>
    <t>Eff.ratio.LT.Res.HH.Thermal.SH.AdvElc</t>
  </si>
  <si>
    <t>Eff.ratio.LT.Res.HH.Thermal.SH.AdvElc.SH</t>
  </si>
  <si>
    <t>Eff.ratio.LT.Res.HH.Thermal.SH.AdvElc.SH.Elec</t>
  </si>
  <si>
    <t>Eff.ratio.LT.Res.HH.Thermal.SH.AdvElc.SC</t>
  </si>
  <si>
    <t>Eff.ratio.LT.Res.HH.Thermal.SH.AdvElc.SC.AC.Elec</t>
  </si>
  <si>
    <t>Eff.ratio.LT.Res.HH.Thermal.SH.AdvElc.WH</t>
  </si>
  <si>
    <t>Eff.ratio.LT.Res.HH.Thermal.SH.AdvElc.WH.LPG.NoSolar.LPG</t>
  </si>
  <si>
    <t>Eff.ratio.LT.Res.HH.Thermal.SH.AdvElc.WH.LPG.Solar</t>
  </si>
  <si>
    <t>Eff.ratio.LT.Res.HH.Thermal.SH.AdvElc.WH.LPG.Solar.LPG</t>
  </si>
  <si>
    <t>Eff.ratio.LT.Res.HH.Thermal.SH.AdvElc.WH.LPG.Solar.Solar</t>
  </si>
  <si>
    <t>Eff.ratio.LT.Res.HH.Thermal.SH.AdvElc.WH.Elc.NoSolar.Elec</t>
  </si>
  <si>
    <t>Eff.ratio.LT.Res.HH.Thermal.SH.AdvElc.WH.Elc.Solar</t>
  </si>
  <si>
    <t>Eff.ratio.LT.Res.HH.Thermal.SH.AdvElc.WH.Elc.Solar.Elec</t>
  </si>
  <si>
    <t>Eff.ratio.LT.Res.HH.Thermal.SH.AdvElc.WH.Elc.Solar.Solar</t>
  </si>
  <si>
    <t>Eff.ratio.LT.Res.HH.Thermal.SH.AdvElc.CO</t>
  </si>
  <si>
    <t>Eff.ratio.LT.Res.HH.Thermal.SH.AdvElc.CO.LPG.LPG</t>
  </si>
  <si>
    <t>Eff.ratio.LT.Res.HH.Thermal.SH.AdvElc.CO.Elc.Elec</t>
  </si>
  <si>
    <t>Eff.ratio.LT.Res.HH.Thermal.SH.ConvElc</t>
  </si>
  <si>
    <t>Eff.ratio.LT.Res.HH.Thermal.SH.ConvElc.SH</t>
  </si>
  <si>
    <t>Eff.ratio.LT.Res.HH.Thermal.SH.ConvElc.SH.Elec</t>
  </si>
  <si>
    <t>Eff.ratio.LT.Res.HH.Thermal.SH.ConvElc.SC</t>
  </si>
  <si>
    <t>Eff.ratio.LT.Res.HH.Thermal.SH.ConvElc.SC.AC.Elec</t>
  </si>
  <si>
    <t>Eff.ratio.LT.Res.HH.Thermal.SH.ConvElc.WH</t>
  </si>
  <si>
    <t>Eff.ratio.LT.Res.HH.Thermal.SH.ConvElc.WH.LPG.NoSolar.LPG</t>
  </si>
  <si>
    <t>Eff.ratio.LT.Res.HH.Thermal.SH.ConvElc.WH.LPG.Solar</t>
  </si>
  <si>
    <t>Eff.ratio.LT.Res.HH.Thermal.SH.ConvElc.WH.LPG.Solar.LPG</t>
  </si>
  <si>
    <t>Eff.ratio.LT.Res.HH.Thermal.SH.ConvElc.WH.LPG.Solar.Solar</t>
  </si>
  <si>
    <t>Eff.ratio.LT.Res.HH.Thermal.SH.ConvElc.WH.Elc.NoSolar.Elec</t>
  </si>
  <si>
    <t>Eff.ratio.LT.Res.HH.Thermal.SH.ConvElc.WH.Elc.Solar</t>
  </si>
  <si>
    <t>Eff.ratio.LT.Res.HH.Thermal.SH.ConvElc.WH.Elc.Solar.Elec</t>
  </si>
  <si>
    <t>Eff.ratio.LT.Res.HH.Thermal.SH.ConvElc.WH.Elc.Solar.Solar</t>
  </si>
  <si>
    <t>Eff.ratio.LT.Res.HH.Thermal.SH.ConvElc.CO</t>
  </si>
  <si>
    <t>Eff.ratio.LT.Res.HH.Thermal.SH.ConvElc.CO.LPG.LPG</t>
  </si>
  <si>
    <t>Eff.ratio.LT.Res.HH.Thermal.SH.ConvElc.CO.Elc.Elec</t>
  </si>
  <si>
    <t>LT - CO2 emissions (detailed structure)</t>
  </si>
  <si>
    <t>EMI.ktCO2.LT.Res.HH.Thermal.SH.Solids</t>
  </si>
  <si>
    <t>EMI.ktCO2.LT.Res.HH.Thermal.SH.Solids.SH</t>
  </si>
  <si>
    <t>EMI.ktCO2.LT.Res.HH.Thermal.SH.Solids.SH.Solids</t>
  </si>
  <si>
    <t>EMI.ktCO2.LT.Res.HH.Thermal.SH.Solids.SH.Elec</t>
  </si>
  <si>
    <t>EMI.ktCO2.LT.Res.HH.Thermal.SH.Solids.SC</t>
  </si>
  <si>
    <t>EMI.ktCO2.LT.Res.HH.Thermal.SH.Solids.SC.AC.Elec</t>
  </si>
  <si>
    <t>EMI.ktCO2.LT.Res.HH.Thermal.SH.Solids.WH</t>
  </si>
  <si>
    <t>EMI.ktCO2.LT.Res.HH.Thermal.SH.Solids.WH.Solids.NoSolar.Solids</t>
  </si>
  <si>
    <t>EMI.ktCO2.LT.Res.HH.Thermal.SH.Solids.WH.LPG.NoSolar.LPG</t>
  </si>
  <si>
    <t>EMI.ktCO2.LT.Res.HH.Thermal.SH.Solids.WH.LPG.Solar</t>
  </si>
  <si>
    <t>EMI.ktCO2.LT.Res.HH.Thermal.SH.Solids.WH.LPG.Solar.LPG</t>
  </si>
  <si>
    <t>EMI.ktCO2.LT.Res.HH.Thermal.SH.Solids.WH.LPG.Solar.Solar</t>
  </si>
  <si>
    <t>EMI.ktCO2.LT.Res.HH.Thermal.SH.Solids.WH.Elc.NoSolar.Elec</t>
  </si>
  <si>
    <t>EMI.ktCO2.LT.Res.HH.Thermal.SH.Solids.WH.Elc.Solar</t>
  </si>
  <si>
    <t>EMI.ktCO2.LT.Res.HH.Thermal.SH.Solids.WH.Elc.Solar.Elec</t>
  </si>
  <si>
    <t>EMI.ktCO2.LT.Res.HH.Thermal.SH.Solids.WH.Elc.Solar.Solar</t>
  </si>
  <si>
    <t>EMI.ktCO2.LT.Res.HH.Thermal.SH.Solids.CO</t>
  </si>
  <si>
    <t>EMI.ktCO2.LT.Res.HH.Thermal.SH.Solids.CO.Solids.Solids</t>
  </si>
  <si>
    <t>EMI.ktCO2.LT.Res.HH.Thermal.SH.Solids.CO.LPG.LPG</t>
  </si>
  <si>
    <t>EMI.ktCO2.LT.Res.HH.Thermal.SH.Solids.CO.Elc.Elec</t>
  </si>
  <si>
    <t>EMI.ktCO2.LT.Res.HH.Thermal.SH.LPG</t>
  </si>
  <si>
    <t>EMI.ktCO2.LT.Res.HH.Thermal.SH.LPG.SH</t>
  </si>
  <si>
    <t>EMI.ktCO2.LT.Res.HH.Thermal.SH.LPG.SH.LPG</t>
  </si>
  <si>
    <t>EMI.ktCO2.LT.Res.HH.Thermal.SH.LPG.SH.Elec</t>
  </si>
  <si>
    <t>EMI.ktCO2.LT.Res.HH.Thermal.SH.LPG.SC</t>
  </si>
  <si>
    <t>EMI.ktCO2.LT.Res.HH.Thermal.SH.LPG.SC.AC.Elec</t>
  </si>
  <si>
    <t>EMI.ktCO2.LT.Res.HH.Thermal.SH.LPG.WH</t>
  </si>
  <si>
    <t>EMI.ktCO2.LT.Res.HH.Thermal.SH.LPG.WH.LPG.NoSolar.LPG</t>
  </si>
  <si>
    <t>EMI.ktCO2.LT.Res.HH.Thermal.SH.LPG.WH.LPG.Solar</t>
  </si>
  <si>
    <t>EMI.ktCO2.LT.Res.HH.Thermal.SH.LPG.WH.LPG.Solar.LPG</t>
  </si>
  <si>
    <t>EMI.ktCO2.LT.Res.HH.Thermal.SH.LPG.WH.LPG.Solar.Solar</t>
  </si>
  <si>
    <t>EMI.ktCO2.LT.Res.HH.Thermal.SH.LPG.WH.Elc.NoSolar.Elec</t>
  </si>
  <si>
    <t>EMI.ktCO2.LT.Res.HH.Thermal.SH.LPG.WH.Elc.Solar</t>
  </si>
  <si>
    <t>EMI.ktCO2.LT.Res.HH.Thermal.SH.LPG.WH.Elc.Solar.Elec</t>
  </si>
  <si>
    <t>EMI.ktCO2.LT.Res.HH.Thermal.SH.LPG.WH.Elc.Solar.Solar</t>
  </si>
  <si>
    <t>EMI.ktCO2.LT.Res.HH.Thermal.SH.LPG.CO</t>
  </si>
  <si>
    <t>EMI.ktCO2.LT.Res.HH.Thermal.SH.LPG.CO.LPG.LPG</t>
  </si>
  <si>
    <t>EMI.ktCO2.LT.Res.HH.Thermal.SH.LPG.CO.Elc.Elec</t>
  </si>
  <si>
    <t>EMI.ktCO2.LT.Res.HH.Thermal.SH.Oil</t>
  </si>
  <si>
    <t>EMI.ktCO2.LT.Res.HH.Thermal.SH.Oil.SH</t>
  </si>
  <si>
    <t>EMI.ktCO2.LT.Res.HH.Thermal.SH.Oil.SH.Oil</t>
  </si>
  <si>
    <t>EMI.ktCO2.LT.Res.HH.Thermal.SH.Oil.SH.Elec</t>
  </si>
  <si>
    <t>EMI.ktCO2.LT.Res.HH.Thermal.SH.Oil.SC</t>
  </si>
  <si>
    <t>EMI.ktCO2.LT.Res.HH.Thermal.SH.Oil.SC.AC.Elec</t>
  </si>
  <si>
    <t>EMI.ktCO2.LT.Res.HH.Thermal.SH.Oil.WH</t>
  </si>
  <si>
    <t>EMI.ktCO2.LT.Res.HH.Thermal.SH.Oil.WH.Oil.NoSolar.Oil</t>
  </si>
  <si>
    <t>EMI.ktCO2.LT.Res.HH.Thermal.SH.Oil.WH.Oil.Solar</t>
  </si>
  <si>
    <t>EMI.ktCO2.LT.Res.HH.Thermal.SH.Oil.WH.Oil.Solar.Oil</t>
  </si>
  <si>
    <t>EMI.ktCO2.LT.Res.HH.Thermal.SH.Oil.WH.Oil.Solar.Solar</t>
  </si>
  <si>
    <t>EMI.ktCO2.LT.Res.HH.Thermal.SH.Oil.WH.Elc.NoSolar.Elec</t>
  </si>
  <si>
    <t>EMI.ktCO2.LT.Res.HH.Thermal.SH.Oil.WH.Elc.Solar</t>
  </si>
  <si>
    <t>EMI.ktCO2.LT.Res.HH.Thermal.SH.Oil.WH.Elc.Solar.Elec</t>
  </si>
  <si>
    <t>EMI.ktCO2.LT.Res.HH.Thermal.SH.Oil.WH.Elc.Solar.Solar</t>
  </si>
  <si>
    <t>EMI.ktCO2.LT.Res.HH.Thermal.SH.Oil.CO</t>
  </si>
  <si>
    <t>EMI.ktCO2.LT.Res.HH.Thermal.SH.Oil.CO.LPG.LPG</t>
  </si>
  <si>
    <t>EMI.ktCO2.LT.Res.HH.Thermal.SH.Oil.CO.Elc.Elec</t>
  </si>
  <si>
    <t>EMI.ktCO2.LT.Res.HH.Thermal.SH.Gas</t>
  </si>
  <si>
    <t>EMI.ktCO2.LT.Res.HH.Thermal.SH.Gas.SH</t>
  </si>
  <si>
    <t>EMI.ktCO2.LT.Res.HH.Thermal.SH.Gas.SH.Gas</t>
  </si>
  <si>
    <t>EMI.ktCO2.LT.Res.HH.Thermal.SH.Gas.SH.Elec</t>
  </si>
  <si>
    <t>EMI.ktCO2.LT.Res.HH.Thermal.SH.Gas.SC</t>
  </si>
  <si>
    <t>EMI.ktCO2.LT.Res.HH.Thermal.SH.Gas.SC.AC.Elec</t>
  </si>
  <si>
    <t>EMI.ktCO2.LT.Res.HH.Thermal.SH.Gas.WH</t>
  </si>
  <si>
    <t>EMI.ktCO2.LT.Res.HH.Thermal.SH.Gas.WH.Gas.NoSolar.Gas</t>
  </si>
  <si>
    <t>EMI.ktCO2.LT.Res.HH.Thermal.SH.Gas.WH.Gas.Solar</t>
  </si>
  <si>
    <t>EMI.ktCO2.LT.Res.HH.Thermal.SH.Gas.WH.Gas.Solar.Gas</t>
  </si>
  <si>
    <t>EMI.ktCO2.LT.Res.HH.Thermal.SH.Gas.WH.Gas.Solar.Solar</t>
  </si>
  <si>
    <t>EMI.ktCO2.LT.Res.HH.Thermal.SH.Gas.WH.Elc.NoSolar.Elec</t>
  </si>
  <si>
    <t>EMI.ktCO2.LT.Res.HH.Thermal.SH.Gas.WH.Elc.Solar</t>
  </si>
  <si>
    <t>EMI.ktCO2.LT.Res.HH.Thermal.SH.Gas.WH.Elc.Solar.Elec</t>
  </si>
  <si>
    <t>EMI.ktCO2.LT.Res.HH.Thermal.SH.Gas.WH.Elc.Solar.Solar</t>
  </si>
  <si>
    <t>EMI.ktCO2.LT.Res.HH.Thermal.SH.Gas.CO</t>
  </si>
  <si>
    <t>EMI.ktCO2.LT.Res.HH.Thermal.SH.Gas.CO.Gas.Gas</t>
  </si>
  <si>
    <t>EMI.ktCO2.LT.Res.HH.Thermal.SH.Gas.CO.Elc.Elec</t>
  </si>
  <si>
    <t>EMI.ktCO2.LT.Res.HH.Thermal.SH.Biomass</t>
  </si>
  <si>
    <t>EMI.ktCO2.LT.Res.HH.Thermal.SH.Biomass.SH</t>
  </si>
  <si>
    <t>EMI.ktCO2.LT.Res.HH.Thermal.SH.Biomass.SH.Biomass</t>
  </si>
  <si>
    <t>EMI.ktCO2.LT.Res.HH.Thermal.SH.Biomass.SH.Elec</t>
  </si>
  <si>
    <t>EMI.ktCO2.LT.Res.HH.Thermal.SH.Biomass.SC</t>
  </si>
  <si>
    <t>EMI.ktCO2.LT.Res.HH.Thermal.SH.Biomass.SC.AC.Elec</t>
  </si>
  <si>
    <t>EMI.ktCO2.LT.Res.HH.Thermal.SH.Biomass.WH</t>
  </si>
  <si>
    <t>EMI.ktCO2.LT.Res.HH.Thermal.SH.Biomass.WH.Biomass.NoSolar.Biomass</t>
  </si>
  <si>
    <t>EMI.ktCO2.LT.Res.HH.Thermal.SH.Biomass.WH.Biomass.Solar</t>
  </si>
  <si>
    <t>EMI.ktCO2.LT.Res.HH.Thermal.SH.Biomass.WH.Biomass.Solar.Biomass</t>
  </si>
  <si>
    <t>EMI.ktCO2.LT.Res.HH.Thermal.SH.Biomass.WH.Biomass.Solar.Solar</t>
  </si>
  <si>
    <t>EMI.ktCO2.LT.Res.HH.Thermal.SH.Biomass.WH.LPG.NoSolar.LPG</t>
  </si>
  <si>
    <t>EMI.ktCO2.LT.Res.HH.Thermal.SH.Biomass.WH.LPG.Solar</t>
  </si>
  <si>
    <t>EMI.ktCO2.LT.Res.HH.Thermal.SH.Biomass.WH.LPG.Solar.LPG</t>
  </si>
  <si>
    <t>EMI.ktCO2.LT.Res.HH.Thermal.SH.Biomass.WH.LPG.Solar.Solar</t>
  </si>
  <si>
    <t>EMI.ktCO2.LT.Res.HH.Thermal.SH.Biomass.WH.Elc.NoSolar.Elec</t>
  </si>
  <si>
    <t>EMI.ktCO2.LT.Res.HH.Thermal.SH.Biomass.WH.Elc.Solar</t>
  </si>
  <si>
    <t>EMI.ktCO2.LT.Res.HH.Thermal.SH.Biomass.WH.Elc.Solar.Elec</t>
  </si>
  <si>
    <t>EMI.ktCO2.LT.Res.HH.Thermal.SH.Biomass.WH.Elc.Solar.Solar</t>
  </si>
  <si>
    <t>EMI.ktCO2.LT.Res.HH.Thermal.SH.Biomass.CO</t>
  </si>
  <si>
    <t>EMI.ktCO2.LT.Res.HH.Thermal.SH.Biomass.CO.Biomass.Biomass</t>
  </si>
  <si>
    <t>EMI.ktCO2.LT.Res.HH.Thermal.SH.Biomass.CO.LPG.LPG</t>
  </si>
  <si>
    <t>EMI.ktCO2.LT.Res.HH.Thermal.SH.Biomass.CO.Elc.Elec</t>
  </si>
  <si>
    <t>EMI.ktCO2.LT.Res.HH.Thermal.SH.Geo</t>
  </si>
  <si>
    <t>EMI.ktCO2.LT.Res.HH.Thermal.SH.Geo.SH</t>
  </si>
  <si>
    <t>EMI.ktCO2.LT.Res.HH.Thermal.SH.Geo.SH.Geo</t>
  </si>
  <si>
    <t>EMI.ktCO2.LT.Res.HH.Thermal.SH.Geo.SH.Elec</t>
  </si>
  <si>
    <t>EMI.ktCO2.LT.Res.HH.Thermal.SH.Geo.SC</t>
  </si>
  <si>
    <t>EMI.ktCO2.LT.Res.HH.Thermal.SH.Geo.SC.AC.Elec</t>
  </si>
  <si>
    <t>EMI.ktCO2.LT.Res.HH.Thermal.SH.Geo.WH</t>
  </si>
  <si>
    <t>EMI.ktCO2.LT.Res.HH.Thermal.SH.Geo.WH.Geo.NoSolar.Geo</t>
  </si>
  <si>
    <t>EMI.ktCO2.LT.Res.HH.Thermal.SH.Geo.WH.Geo.Solar</t>
  </si>
  <si>
    <t>EMI.ktCO2.LT.Res.HH.Thermal.SH.Geo.WH.Geo.Solar.Geo</t>
  </si>
  <si>
    <t>EMI.ktCO2.LT.Res.HH.Thermal.SH.Geo.WH.Geo.Solar.Solar</t>
  </si>
  <si>
    <t>EMI.ktCO2.LT.Res.HH.Thermal.SH.Geo.WH.Elc.NoSolar.Elec</t>
  </si>
  <si>
    <t>EMI.ktCO2.LT.Res.HH.Thermal.SH.Geo.WH.Elc.Solar</t>
  </si>
  <si>
    <t>EMI.ktCO2.LT.Res.HH.Thermal.SH.Geo.WH.Elc.Solar.Elec</t>
  </si>
  <si>
    <t>EMI.ktCO2.LT.Res.HH.Thermal.SH.Geo.WH.Elc.Solar.Solar</t>
  </si>
  <si>
    <t>EMI.ktCO2.LT.Res.HH.Thermal.SH.Geo.CO</t>
  </si>
  <si>
    <t>EMI.ktCO2.LT.Res.HH.Thermal.SH.Geo.CO.LPG.LPG</t>
  </si>
  <si>
    <t>EMI.ktCO2.LT.Res.HH.Thermal.SH.Geo.CO.Elc.Elec</t>
  </si>
  <si>
    <t>EMI.ktCO2.LT.Res.HH.Thermal.SH.DistrHeat</t>
  </si>
  <si>
    <t>EMI.ktCO2.LT.Res.HH.Thermal.SH.DistrHeat.SH</t>
  </si>
  <si>
    <t>EMI.ktCO2.LT.Res.HH.Thermal.SH.DistrHeat.SH.Steam_Distr</t>
  </si>
  <si>
    <t>EMI.ktCO2.LT.Res.HH.Thermal.SH.DistrHeat.SH.Elec</t>
  </si>
  <si>
    <t>EMI.ktCO2.LT.Res.HH.Thermal.SH.DistrHeat.SC</t>
  </si>
  <si>
    <t>EMI.ktCO2.LT.Res.HH.Thermal.SH.DistrHeat.SC.AC.Elec</t>
  </si>
  <si>
    <t>EMI.ktCO2.LT.Res.HH.Thermal.SH.DistrHeat.WH</t>
  </si>
  <si>
    <t>EMI.ktCO2.LT.Res.HH.Thermal.SH.DistrHeat.WH.DistrHeat.NoSolar.Steam_Distr</t>
  </si>
  <si>
    <t>EMI.ktCO2.LT.Res.HH.Thermal.SH.DistrHeat.WH.DistrHeat.Solar</t>
  </si>
  <si>
    <t>EMI.ktCO2.LT.Res.HH.Thermal.SH.DistrHeat.WH.DistrHeat.Solar.Steam_Distr</t>
  </si>
  <si>
    <t>EMI.ktCO2.LT.Res.HH.Thermal.SH.DistrHeat.WH.DistrHeat.Solar.Solar</t>
  </si>
  <si>
    <t>EMI.ktCO2.LT.Res.HH.Thermal.SH.DistrHeat.WH.Elc.NoSolar.Elec</t>
  </si>
  <si>
    <t>EMI.ktCO2.LT.Res.HH.Thermal.SH.DistrHeat.WH.Elc.Solar</t>
  </si>
  <si>
    <t>EMI.ktCO2.LT.Res.HH.Thermal.SH.DistrHeat.WH.Elc.Solar.Elec</t>
  </si>
  <si>
    <t>EMI.ktCO2.LT.Res.HH.Thermal.SH.DistrHeat.WH.Elc.Solar.Solar</t>
  </si>
  <si>
    <t>EMI.ktCO2.LT.Res.HH.Thermal.SH.DistrHeat.CO</t>
  </si>
  <si>
    <t>EMI.ktCO2.LT.Res.HH.Thermal.SH.DistrHeat.CO.LPG.LPG</t>
  </si>
  <si>
    <t>EMI.ktCO2.LT.Res.HH.Thermal.SH.DistrHeat.CO.Elc.Elec</t>
  </si>
  <si>
    <t>EMI.ktCO2.LT.Res.HH.Thermal.SH.AdvElc</t>
  </si>
  <si>
    <t>EMI.ktCO2.LT.Res.HH.Thermal.SH.AdvElc.SH</t>
  </si>
  <si>
    <t>EMI.ktCO2.LT.Res.HH.Thermal.SH.AdvElc.SH.Elec</t>
  </si>
  <si>
    <t>EMI.ktCO2.LT.Res.HH.Thermal.SH.AdvElc.SC</t>
  </si>
  <si>
    <t>EMI.ktCO2.LT.Res.HH.Thermal.SH.AdvElc.SC.AC.Elec</t>
  </si>
  <si>
    <t>EMI.ktCO2.LT.Res.HH.Thermal.SH.AdvElc.WH</t>
  </si>
  <si>
    <t>EMI.ktCO2.LT.Res.HH.Thermal.SH.AdvElc.WH.LPG.NoSolar.LPG</t>
  </si>
  <si>
    <t>EMI.ktCO2.LT.Res.HH.Thermal.SH.AdvElc.WH.LPG.Solar</t>
  </si>
  <si>
    <t>EMI.ktCO2.LT.Res.HH.Thermal.SH.AdvElc.WH.LPG.Solar.LPG</t>
  </si>
  <si>
    <t>EMI.ktCO2.LT.Res.HH.Thermal.SH.AdvElc.WH.LPG.Solar.Solar</t>
  </si>
  <si>
    <t>EMI.ktCO2.LT.Res.HH.Thermal.SH.AdvElc.WH.Elc.NoSolar.Elec</t>
  </si>
  <si>
    <t>EMI.ktCO2.LT.Res.HH.Thermal.SH.AdvElc.WH.Elc.Solar</t>
  </si>
  <si>
    <t>EMI.ktCO2.LT.Res.HH.Thermal.SH.AdvElc.WH.Elc.Solar.Elec</t>
  </si>
  <si>
    <t>EMI.ktCO2.LT.Res.HH.Thermal.SH.AdvElc.WH.Elc.Solar.Solar</t>
  </si>
  <si>
    <t>EMI.ktCO2.LT.Res.HH.Thermal.SH.AdvElc.CO</t>
  </si>
  <si>
    <t>EMI.ktCO2.LT.Res.HH.Thermal.SH.AdvElc.CO.LPG.LPG</t>
  </si>
  <si>
    <t>EMI.ktCO2.LT.Res.HH.Thermal.SH.AdvElc.CO.Elc.Elec</t>
  </si>
  <si>
    <t>EMI.ktCO2.LT.Res.HH.Thermal.SH.ConvElc</t>
  </si>
  <si>
    <t>EMI.ktCO2.LT.Res.HH.Thermal.SH.ConvElc.SH</t>
  </si>
  <si>
    <t>EMI.ktCO2.LT.Res.HH.Thermal.SH.ConvElc.SH.Elec</t>
  </si>
  <si>
    <t>EMI.ktCO2.LT.Res.HH.Thermal.SH.ConvElc.SC</t>
  </si>
  <si>
    <t>EMI.ktCO2.LT.Res.HH.Thermal.SH.ConvElc.SC.AC.Elec</t>
  </si>
  <si>
    <t>EMI.ktCO2.LT.Res.HH.Thermal.SH.ConvElc.WH</t>
  </si>
  <si>
    <t>EMI.ktCO2.LT.Res.HH.Thermal.SH.ConvElc.WH.LPG.NoSolar.LPG</t>
  </si>
  <si>
    <t>EMI.ktCO2.LT.Res.HH.Thermal.SH.ConvElc.WH.LPG.Solar</t>
  </si>
  <si>
    <t>EMI.ktCO2.LT.Res.HH.Thermal.SH.ConvElc.WH.LPG.Solar.LPG</t>
  </si>
  <si>
    <t>EMI.ktCO2.LT.Res.HH.Thermal.SH.ConvElc.WH.LPG.Solar.Solar</t>
  </si>
  <si>
    <t>EMI.ktCO2.LT.Res.HH.Thermal.SH.ConvElc.WH.Elc.NoSolar.Elec</t>
  </si>
  <si>
    <t>EMI.ktCO2.LT.Res.HH.Thermal.SH.ConvElc.WH.Elc.Solar</t>
  </si>
  <si>
    <t>EMI.ktCO2.LT.Res.HH.Thermal.SH.ConvElc.WH.Elc.Solar.Elec</t>
  </si>
  <si>
    <t>EMI.ktCO2.LT.Res.HH.Thermal.SH.ConvElc.WH.Elc.Solar.Solar</t>
  </si>
  <si>
    <t>EMI.ktCO2.LT.Res.HH.Thermal.SH.ConvElc.CO</t>
  </si>
  <si>
    <t>EMI.ktCO2.LT.Res.HH.Thermal.SH.ConvElc.CO.LPG.LPG</t>
  </si>
  <si>
    <t>EMI.ktCO2.LT.Res.HH.Thermal.SH.ConvElc.CO.Elc.Elec</t>
  </si>
  <si>
    <t>LT - Final energy consumption per household (detailed structure)</t>
  </si>
  <si>
    <t>FEC_per_household.kWh.LT.Res.HH.Thermal.SH.Solids</t>
  </si>
  <si>
    <t>FEC_per_household.kWh.LT.Res.HH.Thermal.SH.Solids.SH</t>
  </si>
  <si>
    <t>FEC_per_household.kWh.LT.Res.HH.Thermal.SH.Solids.SH.Solids</t>
  </si>
  <si>
    <t>FEC_per_household.kWh.LT.Res.HH.Thermal.SH.Solids.SH.Elec</t>
  </si>
  <si>
    <t>FEC_per_household.kWh.LT.Res.HH.Thermal.SH.Solids.SC</t>
  </si>
  <si>
    <t>FEC_per_household.kWh.LT.Res.HH.Thermal.SH.Solids.SC.AC.Elec</t>
  </si>
  <si>
    <t>FEC_per_household.kWh.LT.Res.HH.Thermal.SH.Solids.WH</t>
  </si>
  <si>
    <t>FEC_per_household.kWh.LT.Res.HH.Thermal.SH.Solids.WH.Solids.NoSolar.Solids</t>
  </si>
  <si>
    <t>FEC_per_household.kWh.LT.Res.HH.Thermal.SH.Solids.WH.LPG.NoSolar.LPG</t>
  </si>
  <si>
    <t>FEC_per_household.kWh.LT.Res.HH.Thermal.SH.Solids.WH.LPG.Solar</t>
  </si>
  <si>
    <t>FEC_per_household.kWh.LT.Res.HH.Thermal.SH.Solids.WH.LPG.Solar.LPG</t>
  </si>
  <si>
    <t>FEC_per_household.kWh.LT.Res.HH.Thermal.SH.Solids.WH.LPG.Solar.Solar</t>
  </si>
  <si>
    <t>FEC_per_household.kWh.LT.Res.HH.Thermal.SH.Solids.WH.Elc.NoSolar.Elec</t>
  </si>
  <si>
    <t>FEC_per_household.kWh.LT.Res.HH.Thermal.SH.Solids.WH.Elc.Solar</t>
  </si>
  <si>
    <t>FEC_per_household.kWh.LT.Res.HH.Thermal.SH.Solids.WH.Elc.Solar.Elec</t>
  </si>
  <si>
    <t>FEC_per_household.kWh.LT.Res.HH.Thermal.SH.Solids.WH.Elc.Solar.Solar</t>
  </si>
  <si>
    <t>FEC_per_household.kWh.LT.Res.HH.Thermal.SH.Solids.CO</t>
  </si>
  <si>
    <t>FEC_per_household.kWh.LT.Res.HH.Thermal.SH.Solids.CO.Solids.Solids</t>
  </si>
  <si>
    <t>FEC_per_household.kWh.LT.Res.HH.Thermal.SH.Solids.CO.LPG.LPG</t>
  </si>
  <si>
    <t>FEC_per_household.kWh.LT.Res.HH.Thermal.SH.Solids.CO.Elc.Elec</t>
  </si>
  <si>
    <t>FEC_per_household.kWh.LT.Res.HH.Thermal.SH.LPG</t>
  </si>
  <si>
    <t>FEC_per_household.kWh.LT.Res.HH.Thermal.SH.LPG.SH</t>
  </si>
  <si>
    <t>FEC_per_household.kWh.LT.Res.HH.Thermal.SH.LPG.SH.LPG</t>
  </si>
  <si>
    <t>FEC_per_household.kWh.LT.Res.HH.Thermal.SH.LPG.SH.Elec</t>
  </si>
  <si>
    <t>FEC_per_household.kWh.LT.Res.HH.Thermal.SH.LPG.SC</t>
  </si>
  <si>
    <t>FEC_per_household.kWh.LT.Res.HH.Thermal.SH.LPG.SC.AC.Elec</t>
  </si>
  <si>
    <t>FEC_per_household.kWh.LT.Res.HH.Thermal.SH.LPG.WH</t>
  </si>
  <si>
    <t>FEC_per_household.kWh.LT.Res.HH.Thermal.SH.LPG.WH.LPG.NoSolar.LPG</t>
  </si>
  <si>
    <t>FEC_per_household.kWh.LT.Res.HH.Thermal.SH.LPG.WH.LPG.Solar</t>
  </si>
  <si>
    <t>FEC_per_household.kWh.LT.Res.HH.Thermal.SH.LPG.WH.LPG.Solar.LPG</t>
  </si>
  <si>
    <t>FEC_per_household.kWh.LT.Res.HH.Thermal.SH.LPG.WH.LPG.Solar.Solar</t>
  </si>
  <si>
    <t>FEC_per_household.kWh.LT.Res.HH.Thermal.SH.LPG.WH.Elc.NoSolar.Elec</t>
  </si>
  <si>
    <t>FEC_per_household.kWh.LT.Res.HH.Thermal.SH.LPG.WH.Elc.Solar</t>
  </si>
  <si>
    <t>FEC_per_household.kWh.LT.Res.HH.Thermal.SH.LPG.WH.Elc.Solar.Elec</t>
  </si>
  <si>
    <t>FEC_per_household.kWh.LT.Res.HH.Thermal.SH.LPG.WH.Elc.Solar.Solar</t>
  </si>
  <si>
    <t>FEC_per_household.kWh.LT.Res.HH.Thermal.SH.LPG.CO</t>
  </si>
  <si>
    <t>FEC_per_household.kWh.LT.Res.HH.Thermal.SH.LPG.CO.LPG.LPG</t>
  </si>
  <si>
    <t>FEC_per_household.kWh.LT.Res.HH.Thermal.SH.LPG.CO.Elc.Elec</t>
  </si>
  <si>
    <t>FEC_per_household.kWh.LT.Res.HH.Thermal.SH.Oil</t>
  </si>
  <si>
    <t>FEC_per_household.kWh.LT.Res.HH.Thermal.SH.Oil.SH</t>
  </si>
  <si>
    <t>FEC_per_household.kWh.LT.Res.HH.Thermal.SH.Oil.SH.Oil</t>
  </si>
  <si>
    <t>FEC_per_household.kWh.LT.Res.HH.Thermal.SH.Oil.SH.Elec</t>
  </si>
  <si>
    <t>FEC_per_household.kWh.LT.Res.HH.Thermal.SH.Oil.SC</t>
  </si>
  <si>
    <t>FEC_per_household.kWh.LT.Res.HH.Thermal.SH.Oil.SC.AC.Elec</t>
  </si>
  <si>
    <t>FEC_per_household.kWh.LT.Res.HH.Thermal.SH.Oil.WH</t>
  </si>
  <si>
    <t>FEC_per_household.kWh.LT.Res.HH.Thermal.SH.Oil.WH.Oil.NoSolar.Oil</t>
  </si>
  <si>
    <t>FEC_per_household.kWh.LT.Res.HH.Thermal.SH.Oil.WH.Oil.Solar</t>
  </si>
  <si>
    <t>FEC_per_household.kWh.LT.Res.HH.Thermal.SH.Oil.WH.Oil.Solar.Oil</t>
  </si>
  <si>
    <t>FEC_per_household.kWh.LT.Res.HH.Thermal.SH.Oil.WH.Oil.Solar.Solar</t>
  </si>
  <si>
    <t>FEC_per_household.kWh.LT.Res.HH.Thermal.SH.Oil.WH.Elc.NoSolar.Elec</t>
  </si>
  <si>
    <t>FEC_per_household.kWh.LT.Res.HH.Thermal.SH.Oil.WH.Elc.Solar</t>
  </si>
  <si>
    <t>FEC_per_household.kWh.LT.Res.HH.Thermal.SH.Oil.WH.Elc.Solar.Elec</t>
  </si>
  <si>
    <t>FEC_per_household.kWh.LT.Res.HH.Thermal.SH.Oil.WH.Elc.Solar.Solar</t>
  </si>
  <si>
    <t>FEC_per_household.kWh.LT.Res.HH.Thermal.SH.Oil.CO</t>
  </si>
  <si>
    <t>FEC_per_household.kWh.LT.Res.HH.Thermal.SH.Oil.CO.LPG.LPG</t>
  </si>
  <si>
    <t>FEC_per_household.kWh.LT.Res.HH.Thermal.SH.Oil.CO.Elc.Elec</t>
  </si>
  <si>
    <t>FEC_per_household.kWh.LT.Res.HH.Thermal.SH.Gas</t>
  </si>
  <si>
    <t>FEC_per_household.kWh.LT.Res.HH.Thermal.SH.Gas.SH</t>
  </si>
  <si>
    <t>FEC_per_household.kWh.LT.Res.HH.Thermal.SH.Gas.SH.Gas</t>
  </si>
  <si>
    <t>FEC_per_household.kWh.LT.Res.HH.Thermal.SH.Gas.SH.Elec</t>
  </si>
  <si>
    <t>FEC_per_household.kWh.LT.Res.HH.Thermal.SH.Gas.SC</t>
  </si>
  <si>
    <t>FEC_per_household.kWh.LT.Res.HH.Thermal.SH.Gas.SC.AC.Elec</t>
  </si>
  <si>
    <t>FEC_per_household.kWh.LT.Res.HH.Thermal.SH.Gas.WH</t>
  </si>
  <si>
    <t>FEC_per_household.kWh.LT.Res.HH.Thermal.SH.Gas.WH.Gas.NoSolar.Gas</t>
  </si>
  <si>
    <t>FEC_per_household.kWh.LT.Res.HH.Thermal.SH.Gas.WH.Gas.Solar</t>
  </si>
  <si>
    <t>FEC_per_household.kWh.LT.Res.HH.Thermal.SH.Gas.WH.Gas.Solar.Gas</t>
  </si>
  <si>
    <t>FEC_per_household.kWh.LT.Res.HH.Thermal.SH.Gas.WH.Gas.Solar.Solar</t>
  </si>
  <si>
    <t>FEC_per_household.kWh.LT.Res.HH.Thermal.SH.Gas.WH.Elc.NoSolar.Elec</t>
  </si>
  <si>
    <t>FEC_per_household.kWh.LT.Res.HH.Thermal.SH.Gas.WH.Elc.Solar</t>
  </si>
  <si>
    <t>FEC_per_household.kWh.LT.Res.HH.Thermal.SH.Gas.WH.Elc.Solar.Elec</t>
  </si>
  <si>
    <t>FEC_per_household.kWh.LT.Res.HH.Thermal.SH.Gas.WH.Elc.Solar.Solar</t>
  </si>
  <si>
    <t>FEC_per_household.kWh.LT.Res.HH.Thermal.SH.Gas.CO</t>
  </si>
  <si>
    <t>FEC_per_household.kWh.LT.Res.HH.Thermal.SH.Gas.CO.Gas.Gas</t>
  </si>
  <si>
    <t>FEC_per_household.kWh.LT.Res.HH.Thermal.SH.Gas.CO.Elc.Elec</t>
  </si>
  <si>
    <t>FEC_per_household.kWh.LT.Res.HH.Thermal.SH.Biomass</t>
  </si>
  <si>
    <t>FEC_per_household.kWh.LT.Res.HH.Thermal.SH.Biomass.SH</t>
  </si>
  <si>
    <t>FEC_per_household.kWh.LT.Res.HH.Thermal.SH.Biomass.SH.Biomass</t>
  </si>
  <si>
    <t>FEC_per_household.kWh.LT.Res.HH.Thermal.SH.Biomass.SH.Elec</t>
  </si>
  <si>
    <t>FEC_per_household.kWh.LT.Res.HH.Thermal.SH.Biomass.SC</t>
  </si>
  <si>
    <t>FEC_per_household.kWh.LT.Res.HH.Thermal.SH.Biomass.SC.AC.Elec</t>
  </si>
  <si>
    <t>FEC_per_household.kWh.LT.Res.HH.Thermal.SH.Biomass.WH</t>
  </si>
  <si>
    <t>FEC_per_household.kWh.LT.Res.HH.Thermal.SH.Biomass.WH.Biomass.NoSolar.Biomass</t>
  </si>
  <si>
    <t>FEC_per_household.kWh.LT.Res.HH.Thermal.SH.Biomass.WH.Biomass.Solar</t>
  </si>
  <si>
    <t>FEC_per_household.kWh.LT.Res.HH.Thermal.SH.Biomass.WH.Biomass.Solar.Biomass</t>
  </si>
  <si>
    <t>FEC_per_household.kWh.LT.Res.HH.Thermal.SH.Biomass.WH.Biomass.Solar.Solar</t>
  </si>
  <si>
    <t>FEC_per_household.kWh.LT.Res.HH.Thermal.SH.Biomass.WH.LPG.NoSolar.LPG</t>
  </si>
  <si>
    <t>FEC_per_household.kWh.LT.Res.HH.Thermal.SH.Biomass.WH.LPG.Solar</t>
  </si>
  <si>
    <t>FEC_per_household.kWh.LT.Res.HH.Thermal.SH.Biomass.WH.LPG.Solar.LPG</t>
  </si>
  <si>
    <t>FEC_per_household.kWh.LT.Res.HH.Thermal.SH.Biomass.WH.LPG.Solar.Solar</t>
  </si>
  <si>
    <t>FEC_per_household.kWh.LT.Res.HH.Thermal.SH.Biomass.WH.Elc.NoSolar.Elec</t>
  </si>
  <si>
    <t>FEC_per_household.kWh.LT.Res.HH.Thermal.SH.Biomass.WH.Elc.Solar</t>
  </si>
  <si>
    <t>FEC_per_household.kWh.LT.Res.HH.Thermal.SH.Biomass.WH.Elc.Solar.Elec</t>
  </si>
  <si>
    <t>FEC_per_household.kWh.LT.Res.HH.Thermal.SH.Biomass.WH.Elc.Solar.Solar</t>
  </si>
  <si>
    <t>FEC_per_household.kWh.LT.Res.HH.Thermal.SH.Biomass.CO</t>
  </si>
  <si>
    <t>FEC_per_household.kWh.LT.Res.HH.Thermal.SH.Biomass.CO.Biomass.Biomass</t>
  </si>
  <si>
    <t>FEC_per_household.kWh.LT.Res.HH.Thermal.SH.Biomass.CO.LPG.LPG</t>
  </si>
  <si>
    <t>FEC_per_household.kWh.LT.Res.HH.Thermal.SH.Biomass.CO.Elc.Elec</t>
  </si>
  <si>
    <t>FEC_per_household.kWh.LT.Res.HH.Thermal.SH.Geo</t>
  </si>
  <si>
    <t>FEC_per_household.kWh.LT.Res.HH.Thermal.SH.Geo.SH</t>
  </si>
  <si>
    <t>FEC_per_household.kWh.LT.Res.HH.Thermal.SH.Geo.SH.Geo</t>
  </si>
  <si>
    <t>FEC_per_household.kWh.LT.Res.HH.Thermal.SH.Geo.SH.Elec</t>
  </si>
  <si>
    <t>FEC_per_household.kWh.LT.Res.HH.Thermal.SH.Geo.SC</t>
  </si>
  <si>
    <t>FEC_per_household.kWh.LT.Res.HH.Thermal.SH.Geo.SC.AC.Elec</t>
  </si>
  <si>
    <t>FEC_per_household.kWh.LT.Res.HH.Thermal.SH.Geo.WH</t>
  </si>
  <si>
    <t>FEC_per_household.kWh.LT.Res.HH.Thermal.SH.Geo.WH.Geo.NoSolar.Geo</t>
  </si>
  <si>
    <t>FEC_per_household.kWh.LT.Res.HH.Thermal.SH.Geo.WH.Geo.Solar</t>
  </si>
  <si>
    <t>FEC_per_household.kWh.LT.Res.HH.Thermal.SH.Geo.WH.Geo.Solar.Geo</t>
  </si>
  <si>
    <t>FEC_per_household.kWh.LT.Res.HH.Thermal.SH.Geo.WH.Geo.Solar.Solar</t>
  </si>
  <si>
    <t>FEC_per_household.kWh.LT.Res.HH.Thermal.SH.Geo.WH.Elc.NoSolar.Elec</t>
  </si>
  <si>
    <t>FEC_per_household.kWh.LT.Res.HH.Thermal.SH.Geo.WH.Elc.Solar</t>
  </si>
  <si>
    <t>FEC_per_household.kWh.LT.Res.HH.Thermal.SH.Geo.WH.Elc.Solar.Elec</t>
  </si>
  <si>
    <t>FEC_per_household.kWh.LT.Res.HH.Thermal.SH.Geo.WH.Elc.Solar.Solar</t>
  </si>
  <si>
    <t>FEC_per_household.kWh.LT.Res.HH.Thermal.SH.Geo.CO</t>
  </si>
  <si>
    <t>FEC_per_household.kWh.LT.Res.HH.Thermal.SH.Geo.CO.LPG.LPG</t>
  </si>
  <si>
    <t>FEC_per_household.kWh.LT.Res.HH.Thermal.SH.Geo.CO.Elc.Elec</t>
  </si>
  <si>
    <t>FEC_per_household.kWh.LT.Res.HH.Thermal.SH.DistrHeat</t>
  </si>
  <si>
    <t>FEC_per_household.kWh.LT.Res.HH.Thermal.SH.DistrHeat.SH</t>
  </si>
  <si>
    <t>FEC_per_household.kWh.LT.Res.HH.Thermal.SH.DistrHeat.SH.Steam_Distr</t>
  </si>
  <si>
    <t>FEC_per_household.kWh.LT.Res.HH.Thermal.SH.DistrHeat.SH.Elec</t>
  </si>
  <si>
    <t>FEC_per_household.kWh.LT.Res.HH.Thermal.SH.DistrHeat.SC</t>
  </si>
  <si>
    <t>FEC_per_household.kWh.LT.Res.HH.Thermal.SH.DistrHeat.SC.AC.Elec</t>
  </si>
  <si>
    <t>FEC_per_household.kWh.LT.Res.HH.Thermal.SH.DistrHeat.WH</t>
  </si>
  <si>
    <t>FEC_per_household.kWh.LT.Res.HH.Thermal.SH.DistrHeat.WH.DistrHeat.NoSolar.Steam_Distr</t>
  </si>
  <si>
    <t>FEC_per_household.kWh.LT.Res.HH.Thermal.SH.DistrHeat.WH.DistrHeat.Solar</t>
  </si>
  <si>
    <t>FEC_per_household.kWh.LT.Res.HH.Thermal.SH.DistrHeat.WH.DistrHeat.Solar.Steam_Distr</t>
  </si>
  <si>
    <t>FEC_per_household.kWh.LT.Res.HH.Thermal.SH.DistrHeat.WH.DistrHeat.Solar.Solar</t>
  </si>
  <si>
    <t>FEC_per_household.kWh.LT.Res.HH.Thermal.SH.DistrHeat.WH.Elc.NoSolar.Elec</t>
  </si>
  <si>
    <t>FEC_per_household.kWh.LT.Res.HH.Thermal.SH.DistrHeat.WH.Elc.Solar</t>
  </si>
  <si>
    <t>FEC_per_household.kWh.LT.Res.HH.Thermal.SH.DistrHeat.WH.Elc.Solar.Elec</t>
  </si>
  <si>
    <t>FEC_per_household.kWh.LT.Res.HH.Thermal.SH.DistrHeat.WH.Elc.Solar.Solar</t>
  </si>
  <si>
    <t>FEC_per_household.kWh.LT.Res.HH.Thermal.SH.DistrHeat.CO</t>
  </si>
  <si>
    <t>FEC_per_household.kWh.LT.Res.HH.Thermal.SH.DistrHeat.CO.LPG.LPG</t>
  </si>
  <si>
    <t>FEC_per_household.kWh.LT.Res.HH.Thermal.SH.DistrHeat.CO.Elc.Elec</t>
  </si>
  <si>
    <t>FEC_per_household.kWh.LT.Res.HH.Thermal.SH.AdvElc</t>
  </si>
  <si>
    <t>FEC_per_household.kWh.LT.Res.HH.Thermal.SH.AdvElc.SH</t>
  </si>
  <si>
    <t>FEC_per_household.kWh.LT.Res.HH.Thermal.SH.AdvElc.SH.Elec</t>
  </si>
  <si>
    <t>FEC_per_household.kWh.LT.Res.HH.Thermal.SH.AdvElc.SC</t>
  </si>
  <si>
    <t>FEC_per_household.kWh.LT.Res.HH.Thermal.SH.AdvElc.SC.AC.Elec</t>
  </si>
  <si>
    <t>FEC_per_household.kWh.LT.Res.HH.Thermal.SH.AdvElc.WH</t>
  </si>
  <si>
    <t>FEC_per_household.kWh.LT.Res.HH.Thermal.SH.AdvElc.WH.LPG.NoSolar.LPG</t>
  </si>
  <si>
    <t>FEC_per_household.kWh.LT.Res.HH.Thermal.SH.AdvElc.WH.LPG.Solar</t>
  </si>
  <si>
    <t>FEC_per_household.kWh.LT.Res.HH.Thermal.SH.AdvElc.WH.LPG.Solar.LPG</t>
  </si>
  <si>
    <t>FEC_per_household.kWh.LT.Res.HH.Thermal.SH.AdvElc.WH.LPG.Solar.Solar</t>
  </si>
  <si>
    <t>FEC_per_household.kWh.LT.Res.HH.Thermal.SH.AdvElc.WH.Elc.NoSolar.Elec</t>
  </si>
  <si>
    <t>FEC_per_household.kWh.LT.Res.HH.Thermal.SH.AdvElc.WH.Elc.Solar</t>
  </si>
  <si>
    <t>FEC_per_household.kWh.LT.Res.HH.Thermal.SH.AdvElc.WH.Elc.Solar.Elec</t>
  </si>
  <si>
    <t>FEC_per_household.kWh.LT.Res.HH.Thermal.SH.AdvElc.WH.Elc.Solar.Solar</t>
  </si>
  <si>
    <t>FEC_per_household.kWh.LT.Res.HH.Thermal.SH.AdvElc.CO</t>
  </si>
  <si>
    <t>FEC_per_household.kWh.LT.Res.HH.Thermal.SH.AdvElc.CO.LPG.LPG</t>
  </si>
  <si>
    <t>FEC_per_household.kWh.LT.Res.HH.Thermal.SH.AdvElc.CO.Elc.Elec</t>
  </si>
  <si>
    <t>FEC_per_household.kWh.LT.Res.HH.Thermal.SH.ConvElc</t>
  </si>
  <si>
    <t>FEC_per_household.kWh.LT.Res.HH.Thermal.SH.ConvElc.SH</t>
  </si>
  <si>
    <t>FEC_per_household.kWh.LT.Res.HH.Thermal.SH.ConvElc.SH.Elec</t>
  </si>
  <si>
    <t>FEC_per_household.kWh.LT.Res.HH.Thermal.SH.ConvElc.SC</t>
  </si>
  <si>
    <t>FEC_per_household.kWh.LT.Res.HH.Thermal.SH.ConvElc.SC.AC.Elec</t>
  </si>
  <si>
    <t>FEC_per_household.kWh.LT.Res.HH.Thermal.SH.ConvElc.WH</t>
  </si>
  <si>
    <t>FEC_per_household.kWh.LT.Res.HH.Thermal.SH.ConvElc.WH.LPG.NoSolar.LPG</t>
  </si>
  <si>
    <t>FEC_per_household.kWh.LT.Res.HH.Thermal.SH.ConvElc.WH.LPG.Solar</t>
  </si>
  <si>
    <t>FEC_per_household.kWh.LT.Res.HH.Thermal.SH.ConvElc.WH.LPG.Solar.LPG</t>
  </si>
  <si>
    <t>FEC_per_household.kWh.LT.Res.HH.Thermal.SH.ConvElc.WH.LPG.Solar.Solar</t>
  </si>
  <si>
    <t>FEC_per_household.kWh.LT.Res.HH.Thermal.SH.ConvElc.WH.Elc.NoSolar.Elec</t>
  </si>
  <si>
    <t>FEC_per_household.kWh.LT.Res.HH.Thermal.SH.ConvElc.WH.Elc.Solar</t>
  </si>
  <si>
    <t>FEC_per_household.kWh.LT.Res.HH.Thermal.SH.ConvElc.WH.Elc.Solar.Elec</t>
  </si>
  <si>
    <t>FEC_per_household.kWh.LT.Res.HH.Thermal.SH.ConvElc.WH.Elc.Solar.Solar</t>
  </si>
  <si>
    <t>FEC_per_household.kWh.LT.Res.HH.Thermal.SH.ConvElc.CO</t>
  </si>
  <si>
    <t>FEC_per_household.kWh.LT.Res.HH.Thermal.SH.ConvElc.CO.LPG.LPG</t>
  </si>
  <si>
    <t>FEC_per_household.kWh.LT.Res.HH.Thermal.SH.ConvElc.CO.Elc.Elec</t>
  </si>
  <si>
    <t>LT - Thermal energy service per household (detailed structure)</t>
  </si>
  <si>
    <t>TES_per_household.kWh.LT.Res.HH.Thermal.SH.Solids</t>
  </si>
  <si>
    <t>TES_per_household.kWh.LT.Res.HH.Thermal.SH.Solids.SH</t>
  </si>
  <si>
    <t>TES_per_household.kWh.LT.Res.HH.Thermal.SH.Solids.SH.Solids</t>
  </si>
  <si>
    <t>TES_per_household.kWh.LT.Res.HH.Thermal.SH.Solids.SH.Elec</t>
  </si>
  <si>
    <t>TES_per_household.kWh.LT.Res.HH.Thermal.SH.Solids.SC</t>
  </si>
  <si>
    <t>TES_per_household.kWh.LT.Res.HH.Thermal.SH.Solids.SC.AC.Elec</t>
  </si>
  <si>
    <t>TES_per_household.kWh.LT.Res.HH.Thermal.SH.Solids.WH</t>
  </si>
  <si>
    <t>TES_per_household.kWh.LT.Res.HH.Thermal.SH.Solids.WH.Solids.NoSolar.Solids</t>
  </si>
  <si>
    <t>TES_per_household.kWh.LT.Res.HH.Thermal.SH.Solids.WH.LPG.NoSolar.LPG</t>
  </si>
  <si>
    <t>TES_per_household.kWh.LT.Res.HH.Thermal.SH.Solids.WH.LPG.Solar</t>
  </si>
  <si>
    <t>TES_per_household.kWh.LT.Res.HH.Thermal.SH.Solids.WH.LPG.Solar.LPG</t>
  </si>
  <si>
    <t>TES_per_household.kWh.LT.Res.HH.Thermal.SH.Solids.WH.LPG.Solar.Solar</t>
  </si>
  <si>
    <t>TES_per_household.kWh.LT.Res.HH.Thermal.SH.Solids.WH.Elc.NoSolar.Elec</t>
  </si>
  <si>
    <t>TES_per_household.kWh.LT.Res.HH.Thermal.SH.Solids.WH.Elc.Solar</t>
  </si>
  <si>
    <t>TES_per_household.kWh.LT.Res.HH.Thermal.SH.Solids.WH.Elc.Solar.Elec</t>
  </si>
  <si>
    <t>TES_per_household.kWh.LT.Res.HH.Thermal.SH.Solids.WH.Elc.Solar.Solar</t>
  </si>
  <si>
    <t>TES_per_household.kWh.LT.Res.HH.Thermal.SH.Solids.CO</t>
  </si>
  <si>
    <t>TES_per_household.kWh.LT.Res.HH.Thermal.SH.Solids.CO.Solids.Solids</t>
  </si>
  <si>
    <t>TES_per_household.kWh.LT.Res.HH.Thermal.SH.Solids.CO.LPG.LPG</t>
  </si>
  <si>
    <t>TES_per_household.kWh.LT.Res.HH.Thermal.SH.Solids.CO.Elc.Elec</t>
  </si>
  <si>
    <t>TES_per_household.kWh.LT.Res.HH.Thermal.SH.LPG</t>
  </si>
  <si>
    <t>TES_per_household.kWh.LT.Res.HH.Thermal.SH.LPG.SH</t>
  </si>
  <si>
    <t>TES_per_household.kWh.LT.Res.HH.Thermal.SH.LPG.SH.LPG</t>
  </si>
  <si>
    <t>TES_per_household.kWh.LT.Res.HH.Thermal.SH.LPG.SH.Elec</t>
  </si>
  <si>
    <t>TES_per_household.kWh.LT.Res.HH.Thermal.SH.LPG.SC</t>
  </si>
  <si>
    <t>TES_per_household.kWh.LT.Res.HH.Thermal.SH.LPG.SC.AC.Elec</t>
  </si>
  <si>
    <t>TES_per_household.kWh.LT.Res.HH.Thermal.SH.LPG.WH</t>
  </si>
  <si>
    <t>TES_per_household.kWh.LT.Res.HH.Thermal.SH.LPG.WH.LPG.NoSolar.LPG</t>
  </si>
  <si>
    <t>TES_per_household.kWh.LT.Res.HH.Thermal.SH.LPG.WH.LPG.Solar</t>
  </si>
  <si>
    <t>TES_per_household.kWh.LT.Res.HH.Thermal.SH.LPG.WH.LPG.Solar.LPG</t>
  </si>
  <si>
    <t>TES_per_household.kWh.LT.Res.HH.Thermal.SH.LPG.WH.LPG.Solar.Solar</t>
  </si>
  <si>
    <t>TES_per_household.kWh.LT.Res.HH.Thermal.SH.LPG.WH.Elc.NoSolar.Elec</t>
  </si>
  <si>
    <t>TES_per_household.kWh.LT.Res.HH.Thermal.SH.LPG.WH.Elc.Solar</t>
  </si>
  <si>
    <t>TES_per_household.kWh.LT.Res.HH.Thermal.SH.LPG.WH.Elc.Solar.Elec</t>
  </si>
  <si>
    <t>TES_per_household.kWh.LT.Res.HH.Thermal.SH.LPG.WH.Elc.Solar.Solar</t>
  </si>
  <si>
    <t>TES_per_household.kWh.LT.Res.HH.Thermal.SH.LPG.CO</t>
  </si>
  <si>
    <t>TES_per_household.kWh.LT.Res.HH.Thermal.SH.LPG.CO.LPG.LPG</t>
  </si>
  <si>
    <t>TES_per_household.kWh.LT.Res.HH.Thermal.SH.LPG.CO.Elc.Elec</t>
  </si>
  <si>
    <t>TES_per_household.kWh.LT.Res.HH.Thermal.SH.Oil</t>
  </si>
  <si>
    <t>TES_per_household.kWh.LT.Res.HH.Thermal.SH.Oil.SH</t>
  </si>
  <si>
    <t>TES_per_household.kWh.LT.Res.HH.Thermal.SH.Oil.SH.Oil</t>
  </si>
  <si>
    <t>TES_per_household.kWh.LT.Res.HH.Thermal.SH.Oil.SH.Elec</t>
  </si>
  <si>
    <t>TES_per_household.kWh.LT.Res.HH.Thermal.SH.Oil.SC</t>
  </si>
  <si>
    <t>TES_per_household.kWh.LT.Res.HH.Thermal.SH.Oil.SC.AC.Elec</t>
  </si>
  <si>
    <t>TES_per_household.kWh.LT.Res.HH.Thermal.SH.Oil.WH</t>
  </si>
  <si>
    <t>TES_per_household.kWh.LT.Res.HH.Thermal.SH.Oil.WH.Oil.NoSolar.Oil</t>
  </si>
  <si>
    <t>TES_per_household.kWh.LT.Res.HH.Thermal.SH.Oil.WH.Oil.Solar</t>
  </si>
  <si>
    <t>TES_per_household.kWh.LT.Res.HH.Thermal.SH.Oil.WH.Oil.Solar.Oil</t>
  </si>
  <si>
    <t>TES_per_household.kWh.LT.Res.HH.Thermal.SH.Oil.WH.Oil.Solar.Solar</t>
  </si>
  <si>
    <t>TES_per_household.kWh.LT.Res.HH.Thermal.SH.Oil.WH.Elc.NoSolar.Elec</t>
  </si>
  <si>
    <t>TES_per_household.kWh.LT.Res.HH.Thermal.SH.Oil.WH.Elc.Solar</t>
  </si>
  <si>
    <t>TES_per_household.kWh.LT.Res.HH.Thermal.SH.Oil.WH.Elc.Solar.Elec</t>
  </si>
  <si>
    <t>TES_per_household.kWh.LT.Res.HH.Thermal.SH.Oil.WH.Elc.Solar.Solar</t>
  </si>
  <si>
    <t>TES_per_household.kWh.LT.Res.HH.Thermal.SH.Oil.CO</t>
  </si>
  <si>
    <t>TES_per_household.kWh.LT.Res.HH.Thermal.SH.Oil.CO.LPG.LPG</t>
  </si>
  <si>
    <t>TES_per_household.kWh.LT.Res.HH.Thermal.SH.Oil.CO.Elc.Elec</t>
  </si>
  <si>
    <t>TES_per_household.kWh.LT.Res.HH.Thermal.SH.Gas</t>
  </si>
  <si>
    <t>TES_per_household.kWh.LT.Res.HH.Thermal.SH.Gas.SH</t>
  </si>
  <si>
    <t>TES_per_household.kWh.LT.Res.HH.Thermal.SH.Gas.SH.Gas</t>
  </si>
  <si>
    <t>TES_per_household.kWh.LT.Res.HH.Thermal.SH.Gas.SH.Elec</t>
  </si>
  <si>
    <t>TES_per_household.kWh.LT.Res.HH.Thermal.SH.Gas.SC</t>
  </si>
  <si>
    <t>TES_per_household.kWh.LT.Res.HH.Thermal.SH.Gas.SC.AC.Elec</t>
  </si>
  <si>
    <t>TES_per_household.kWh.LT.Res.HH.Thermal.SH.Gas.WH</t>
  </si>
  <si>
    <t>TES_per_household.kWh.LT.Res.HH.Thermal.SH.Gas.WH.Gas.NoSolar.Gas</t>
  </si>
  <si>
    <t>TES_per_household.kWh.LT.Res.HH.Thermal.SH.Gas.WH.Gas.Solar</t>
  </si>
  <si>
    <t>TES_per_household.kWh.LT.Res.HH.Thermal.SH.Gas.WH.Gas.Solar.Gas</t>
  </si>
  <si>
    <t>TES_per_household.kWh.LT.Res.HH.Thermal.SH.Gas.WH.Gas.Solar.Solar</t>
  </si>
  <si>
    <t>TES_per_household.kWh.LT.Res.HH.Thermal.SH.Gas.WH.Elc.NoSolar.Elec</t>
  </si>
  <si>
    <t>TES_per_household.kWh.LT.Res.HH.Thermal.SH.Gas.WH.Elc.Solar</t>
  </si>
  <si>
    <t>TES_per_household.kWh.LT.Res.HH.Thermal.SH.Gas.WH.Elc.Solar.Elec</t>
  </si>
  <si>
    <t>TES_per_household.kWh.LT.Res.HH.Thermal.SH.Gas.WH.Elc.Solar.Solar</t>
  </si>
  <si>
    <t>TES_per_household.kWh.LT.Res.HH.Thermal.SH.Gas.CO</t>
  </si>
  <si>
    <t>TES_per_household.kWh.LT.Res.HH.Thermal.SH.Gas.CO.Gas.Gas</t>
  </si>
  <si>
    <t>TES_per_household.kWh.LT.Res.HH.Thermal.SH.Gas.CO.Elc.Elec</t>
  </si>
  <si>
    <t>TES_per_household.kWh.LT.Res.HH.Thermal.SH.Biomass</t>
  </si>
  <si>
    <t>TES_per_household.kWh.LT.Res.HH.Thermal.SH.Biomass.SH</t>
  </si>
  <si>
    <t>TES_per_household.kWh.LT.Res.HH.Thermal.SH.Biomass.SH.Biomass</t>
  </si>
  <si>
    <t>TES_per_household.kWh.LT.Res.HH.Thermal.SH.Biomass.SH.Elec</t>
  </si>
  <si>
    <t>TES_per_household.kWh.LT.Res.HH.Thermal.SH.Biomass.SC</t>
  </si>
  <si>
    <t>TES_per_household.kWh.LT.Res.HH.Thermal.SH.Biomass.SC.AC.Elec</t>
  </si>
  <si>
    <t>TES_per_household.kWh.LT.Res.HH.Thermal.SH.Biomass.WH</t>
  </si>
  <si>
    <t>TES_per_household.kWh.LT.Res.HH.Thermal.SH.Biomass.WH.Biomass.NoSolar.Biomass</t>
  </si>
  <si>
    <t>TES_per_household.kWh.LT.Res.HH.Thermal.SH.Biomass.WH.Biomass.Solar</t>
  </si>
  <si>
    <t>TES_per_household.kWh.LT.Res.HH.Thermal.SH.Biomass.WH.Biomass.Solar.Biomass</t>
  </si>
  <si>
    <t>TES_per_household.kWh.LT.Res.HH.Thermal.SH.Biomass.WH.Biomass.Solar.Solar</t>
  </si>
  <si>
    <t>TES_per_household.kWh.LT.Res.HH.Thermal.SH.Biomass.WH.LPG.NoSolar.LPG</t>
  </si>
  <si>
    <t>TES_per_household.kWh.LT.Res.HH.Thermal.SH.Biomass.WH.LPG.Solar</t>
  </si>
  <si>
    <t>TES_per_household.kWh.LT.Res.HH.Thermal.SH.Biomass.WH.LPG.Solar.LPG</t>
  </si>
  <si>
    <t>TES_per_household.kWh.LT.Res.HH.Thermal.SH.Biomass.WH.LPG.Solar.Solar</t>
  </si>
  <si>
    <t>TES_per_household.kWh.LT.Res.HH.Thermal.SH.Biomass.WH.Elc.NoSolar.Elec</t>
  </si>
  <si>
    <t>TES_per_household.kWh.LT.Res.HH.Thermal.SH.Biomass.WH.Elc.Solar</t>
  </si>
  <si>
    <t>TES_per_household.kWh.LT.Res.HH.Thermal.SH.Biomass.WH.Elc.Solar.Elec</t>
  </si>
  <si>
    <t>TES_per_household.kWh.LT.Res.HH.Thermal.SH.Biomass.WH.Elc.Solar.Solar</t>
  </si>
  <si>
    <t>TES_per_household.kWh.LT.Res.HH.Thermal.SH.Biomass.CO</t>
  </si>
  <si>
    <t>TES_per_household.kWh.LT.Res.HH.Thermal.SH.Biomass.CO.Biomass.Biomass</t>
  </si>
  <si>
    <t>TES_per_household.kWh.LT.Res.HH.Thermal.SH.Biomass.CO.LPG.LPG</t>
  </si>
  <si>
    <t>TES_per_household.kWh.LT.Res.HH.Thermal.SH.Biomass.CO.Elc.Elec</t>
  </si>
  <si>
    <t>TES_per_household.kWh.LT.Res.HH.Thermal.SH.Geo</t>
  </si>
  <si>
    <t>TES_per_household.kWh.LT.Res.HH.Thermal.SH.Geo.SH</t>
  </si>
  <si>
    <t>TES_per_household.kWh.LT.Res.HH.Thermal.SH.Geo.SH.Geo</t>
  </si>
  <si>
    <t>TES_per_household.kWh.LT.Res.HH.Thermal.SH.Geo.SH.Elec</t>
  </si>
  <si>
    <t>TES_per_household.kWh.LT.Res.HH.Thermal.SH.Geo.SC</t>
  </si>
  <si>
    <t>TES_per_household.kWh.LT.Res.HH.Thermal.SH.Geo.SC.AC.Elec</t>
  </si>
  <si>
    <t>TES_per_household.kWh.LT.Res.HH.Thermal.SH.Geo.WH</t>
  </si>
  <si>
    <t>TES_per_household.kWh.LT.Res.HH.Thermal.SH.Geo.WH.Geo.NoSolar.Geo</t>
  </si>
  <si>
    <t>TES_per_household.kWh.LT.Res.HH.Thermal.SH.Geo.WH.Geo.Solar</t>
  </si>
  <si>
    <t>TES_per_household.kWh.LT.Res.HH.Thermal.SH.Geo.WH.Geo.Solar.Geo</t>
  </si>
  <si>
    <t>TES_per_household.kWh.LT.Res.HH.Thermal.SH.Geo.WH.Geo.Solar.Solar</t>
  </si>
  <si>
    <t>TES_per_household.kWh.LT.Res.HH.Thermal.SH.Geo.WH.Elc.NoSolar.Elec</t>
  </si>
  <si>
    <t>TES_per_household.kWh.LT.Res.HH.Thermal.SH.Geo.WH.Elc.Solar</t>
  </si>
  <si>
    <t>TES_per_household.kWh.LT.Res.HH.Thermal.SH.Geo.WH.Elc.Solar.Elec</t>
  </si>
  <si>
    <t>TES_per_household.kWh.LT.Res.HH.Thermal.SH.Geo.WH.Elc.Solar.Solar</t>
  </si>
  <si>
    <t>TES_per_household.kWh.LT.Res.HH.Thermal.SH.Geo.CO</t>
  </si>
  <si>
    <t>TES_per_household.kWh.LT.Res.HH.Thermal.SH.Geo.CO.LPG.LPG</t>
  </si>
  <si>
    <t>TES_per_household.kWh.LT.Res.HH.Thermal.SH.Geo.CO.Elc.Elec</t>
  </si>
  <si>
    <t>TES_per_household.kWh.LT.Res.HH.Thermal.SH.DistrHeat</t>
  </si>
  <si>
    <t>TES_per_household.kWh.LT.Res.HH.Thermal.SH.DistrHeat.SH</t>
  </si>
  <si>
    <t>TES_per_household.kWh.LT.Res.HH.Thermal.SH.DistrHeat.SH.Steam_Distr</t>
  </si>
  <si>
    <t>TES_per_household.kWh.LT.Res.HH.Thermal.SH.DistrHeat.SH.Elec</t>
  </si>
  <si>
    <t>TES_per_household.kWh.LT.Res.HH.Thermal.SH.DistrHeat.SC</t>
  </si>
  <si>
    <t>TES_per_household.kWh.LT.Res.HH.Thermal.SH.DistrHeat.SC.AC.Elec</t>
  </si>
  <si>
    <t>TES_per_household.kWh.LT.Res.HH.Thermal.SH.DistrHeat.WH</t>
  </si>
  <si>
    <t>TES_per_household.kWh.LT.Res.HH.Thermal.SH.DistrHeat.WH.DistrHeat.NoSolar.Steam_Distr</t>
  </si>
  <si>
    <t>TES_per_household.kWh.LT.Res.HH.Thermal.SH.DistrHeat.WH.DistrHeat.Solar</t>
  </si>
  <si>
    <t>TES_per_household.kWh.LT.Res.HH.Thermal.SH.DistrHeat.WH.DistrHeat.Solar.Steam_Distr</t>
  </si>
  <si>
    <t>TES_per_household.kWh.LT.Res.HH.Thermal.SH.DistrHeat.WH.DistrHeat.Solar.Solar</t>
  </si>
  <si>
    <t>TES_per_household.kWh.LT.Res.HH.Thermal.SH.DistrHeat.WH.Elc.NoSolar.Elec</t>
  </si>
  <si>
    <t>TES_per_household.kWh.LT.Res.HH.Thermal.SH.DistrHeat.WH.Elc.Solar</t>
  </si>
  <si>
    <t>TES_per_household.kWh.LT.Res.HH.Thermal.SH.DistrHeat.WH.Elc.Solar.Elec</t>
  </si>
  <si>
    <t>TES_per_household.kWh.LT.Res.HH.Thermal.SH.DistrHeat.WH.Elc.Solar.Solar</t>
  </si>
  <si>
    <t>TES_per_household.kWh.LT.Res.HH.Thermal.SH.DistrHeat.CO</t>
  </si>
  <si>
    <t>TES_per_household.kWh.LT.Res.HH.Thermal.SH.DistrHeat.CO.LPG.LPG</t>
  </si>
  <si>
    <t>TES_per_household.kWh.LT.Res.HH.Thermal.SH.DistrHeat.CO.Elc.Elec</t>
  </si>
  <si>
    <t>TES_per_household.kWh.LT.Res.HH.Thermal.SH.AdvElc</t>
  </si>
  <si>
    <t>TES_per_household.kWh.LT.Res.HH.Thermal.SH.AdvElc.SH</t>
  </si>
  <si>
    <t>TES_per_household.kWh.LT.Res.HH.Thermal.SH.AdvElc.SH.Elec</t>
  </si>
  <si>
    <t>TES_per_household.kWh.LT.Res.HH.Thermal.SH.AdvElc.SC</t>
  </si>
  <si>
    <t>TES_per_household.kWh.LT.Res.HH.Thermal.SH.AdvElc.SC.AC.Elec</t>
  </si>
  <si>
    <t>TES_per_household.kWh.LT.Res.HH.Thermal.SH.AdvElc.WH</t>
  </si>
  <si>
    <t>TES_per_household.kWh.LT.Res.HH.Thermal.SH.AdvElc.WH.LPG.NoSolar.LPG</t>
  </si>
  <si>
    <t>TES_per_household.kWh.LT.Res.HH.Thermal.SH.AdvElc.WH.LPG.Solar</t>
  </si>
  <si>
    <t>TES_per_household.kWh.LT.Res.HH.Thermal.SH.AdvElc.WH.LPG.Solar.LPG</t>
  </si>
  <si>
    <t>TES_per_household.kWh.LT.Res.HH.Thermal.SH.AdvElc.WH.LPG.Solar.Solar</t>
  </si>
  <si>
    <t>TES_per_household.kWh.LT.Res.HH.Thermal.SH.AdvElc.WH.Elc.NoSolar.Elec</t>
  </si>
  <si>
    <t>TES_per_household.kWh.LT.Res.HH.Thermal.SH.AdvElc.WH.Elc.Solar</t>
  </si>
  <si>
    <t>TES_per_household.kWh.LT.Res.HH.Thermal.SH.AdvElc.WH.Elc.Solar.Elec</t>
  </si>
  <si>
    <t>TES_per_household.kWh.LT.Res.HH.Thermal.SH.AdvElc.WH.Elc.Solar.Solar</t>
  </si>
  <si>
    <t>TES_per_household.kWh.LT.Res.HH.Thermal.SH.AdvElc.CO</t>
  </si>
  <si>
    <t>TES_per_household.kWh.LT.Res.HH.Thermal.SH.AdvElc.CO.LPG.LPG</t>
  </si>
  <si>
    <t>TES_per_household.kWh.LT.Res.HH.Thermal.SH.AdvElc.CO.Elc.Elec</t>
  </si>
  <si>
    <t>TES_per_household.kWh.LT.Res.HH.Thermal.SH.ConvElc</t>
  </si>
  <si>
    <t>TES_per_household.kWh.LT.Res.HH.Thermal.SH.ConvElc.SH</t>
  </si>
  <si>
    <t>TES_per_household.kWh.LT.Res.HH.Thermal.SH.ConvElc.SH.Elec</t>
  </si>
  <si>
    <t>TES_per_household.kWh.LT.Res.HH.Thermal.SH.ConvElc.SC</t>
  </si>
  <si>
    <t>TES_per_household.kWh.LT.Res.HH.Thermal.SH.ConvElc.SC.AC.Elec</t>
  </si>
  <si>
    <t>TES_per_household.kWh.LT.Res.HH.Thermal.SH.ConvElc.WH</t>
  </si>
  <si>
    <t>TES_per_household.kWh.LT.Res.HH.Thermal.SH.ConvElc.WH.LPG.NoSolar.LPG</t>
  </si>
  <si>
    <t>TES_per_household.kWh.LT.Res.HH.Thermal.SH.ConvElc.WH.LPG.Solar</t>
  </si>
  <si>
    <t>TES_per_household.kWh.LT.Res.HH.Thermal.SH.ConvElc.WH.LPG.Solar.LPG</t>
  </si>
  <si>
    <t>TES_per_household.kWh.LT.Res.HH.Thermal.SH.ConvElc.WH.LPG.Solar.Solar</t>
  </si>
  <si>
    <t>TES_per_household.kWh.LT.Res.HH.Thermal.SH.ConvElc.WH.Elc.NoSolar.Elec</t>
  </si>
  <si>
    <t>TES_per_household.kWh.LT.Res.HH.Thermal.SH.ConvElc.WH.Elc.Solar</t>
  </si>
  <si>
    <t>TES_per_household.kWh.LT.Res.HH.Thermal.SH.ConvElc.WH.Elc.Solar.Elec</t>
  </si>
  <si>
    <t>TES_per_household.kWh.LT.Res.HH.Thermal.SH.ConvElc.WH.Elc.Solar.Solar</t>
  </si>
  <si>
    <t>TES_per_household.kWh.LT.Res.HH.Thermal.SH.ConvElc.CO</t>
  </si>
  <si>
    <t>TES_per_household.kWh.LT.Res.HH.Thermal.SH.ConvElc.CO.LPG.LPG</t>
  </si>
  <si>
    <t>TES_per_household.kWh.LT.Res.HH.Thermal.SH.ConvElc.CO.Elc.Elec</t>
  </si>
  <si>
    <t>LT - CO2 emissions per household (detailed structure)</t>
  </si>
  <si>
    <t>EMI_per_household.kgCO2.LT.Res.HH.Thermal.SH.Solids</t>
  </si>
  <si>
    <t>EMI_per_household.kgCO2.LT.Res.HH.Thermal.SH.Solids.SH</t>
  </si>
  <si>
    <t>EMI_per_household.kgCO2.LT.Res.HH.Thermal.SH.Solids.SH.Solids</t>
  </si>
  <si>
    <t>EMI_per_household.kgCO2.LT.Res.HH.Thermal.SH.Solids.SH.Elec</t>
  </si>
  <si>
    <t>EMI_per_household.kgCO2.LT.Res.HH.Thermal.SH.Solids.SC</t>
  </si>
  <si>
    <t>EMI_per_household.kgCO2.LT.Res.HH.Thermal.SH.Solids.SC.AC.Elec</t>
  </si>
  <si>
    <t>EMI_per_household.kgCO2.LT.Res.HH.Thermal.SH.Solids.WH</t>
  </si>
  <si>
    <t>EMI_per_household.kgCO2.LT.Res.HH.Thermal.SH.Solids.WH.Solids.NoSolar.Solids</t>
  </si>
  <si>
    <t>EMI_per_household.kgCO2.LT.Res.HH.Thermal.SH.Solids.WH.LPG.NoSolar.LPG</t>
  </si>
  <si>
    <t>EMI_per_household.kgCO2.LT.Res.HH.Thermal.SH.Solids.WH.LPG.Solar</t>
  </si>
  <si>
    <t>EMI_per_household.kgCO2.LT.Res.HH.Thermal.SH.Solids.WH.LPG.Solar.LPG</t>
  </si>
  <si>
    <t>EMI_per_household.kgCO2.LT.Res.HH.Thermal.SH.Solids.WH.LPG.Solar.Solar</t>
  </si>
  <si>
    <t>EMI_per_household.kgCO2.LT.Res.HH.Thermal.SH.Solids.WH.Elc.NoSolar.Elec</t>
  </si>
  <si>
    <t>EMI_per_household.kgCO2.LT.Res.HH.Thermal.SH.Solids.WH.Elc.Solar</t>
  </si>
  <si>
    <t>EMI_per_household.kgCO2.LT.Res.HH.Thermal.SH.Solids.WH.Elc.Solar.Elec</t>
  </si>
  <si>
    <t>EMI_per_household.kgCO2.LT.Res.HH.Thermal.SH.Solids.WH.Elc.Solar.Solar</t>
  </si>
  <si>
    <t>EMI_per_household.kgCO2.LT.Res.HH.Thermal.SH.Solids.CO</t>
  </si>
  <si>
    <t>EMI_per_household.kgCO2.LT.Res.HH.Thermal.SH.Solids.CO.Solids.Solids</t>
  </si>
  <si>
    <t>EMI_per_household.kgCO2.LT.Res.HH.Thermal.SH.Solids.CO.LPG.LPG</t>
  </si>
  <si>
    <t>EMI_per_household.kgCO2.LT.Res.HH.Thermal.SH.Solids.CO.Elc.Elec</t>
  </si>
  <si>
    <t>EMI_per_household.kgCO2.LT.Res.HH.Thermal.SH.LPG</t>
  </si>
  <si>
    <t>EMI_per_household.kgCO2.LT.Res.HH.Thermal.SH.LPG.SH</t>
  </si>
  <si>
    <t>EMI_per_household.kgCO2.LT.Res.HH.Thermal.SH.LPG.SH.LPG</t>
  </si>
  <si>
    <t>EMI_per_household.kgCO2.LT.Res.HH.Thermal.SH.LPG.SH.Elec</t>
  </si>
  <si>
    <t>EMI_per_household.kgCO2.LT.Res.HH.Thermal.SH.LPG.SC</t>
  </si>
  <si>
    <t>EMI_per_household.kgCO2.LT.Res.HH.Thermal.SH.LPG.SC.AC.Elec</t>
  </si>
  <si>
    <t>EMI_per_household.kgCO2.LT.Res.HH.Thermal.SH.LPG.WH</t>
  </si>
  <si>
    <t>EMI_per_household.kgCO2.LT.Res.HH.Thermal.SH.LPG.WH.LPG.NoSolar.LPG</t>
  </si>
  <si>
    <t>EMI_per_household.kgCO2.LT.Res.HH.Thermal.SH.LPG.WH.LPG.Solar</t>
  </si>
  <si>
    <t>EMI_per_household.kgCO2.LT.Res.HH.Thermal.SH.LPG.WH.LPG.Solar.LPG</t>
  </si>
  <si>
    <t>EMI_per_household.kgCO2.LT.Res.HH.Thermal.SH.LPG.WH.LPG.Solar.Solar</t>
  </si>
  <si>
    <t>EMI_per_household.kgCO2.LT.Res.HH.Thermal.SH.LPG.WH.Elc.NoSolar.Elec</t>
  </si>
  <si>
    <t>EMI_per_household.kgCO2.LT.Res.HH.Thermal.SH.LPG.WH.Elc.Solar</t>
  </si>
  <si>
    <t>EMI_per_household.kgCO2.LT.Res.HH.Thermal.SH.LPG.WH.Elc.Solar.Elec</t>
  </si>
  <si>
    <t>EMI_per_household.kgCO2.LT.Res.HH.Thermal.SH.LPG.WH.Elc.Solar.Solar</t>
  </si>
  <si>
    <t>EMI_per_household.kgCO2.LT.Res.HH.Thermal.SH.LPG.CO</t>
  </si>
  <si>
    <t>EMI_per_household.kgCO2.LT.Res.HH.Thermal.SH.LPG.CO.LPG.LPG</t>
  </si>
  <si>
    <t>EMI_per_household.kgCO2.LT.Res.HH.Thermal.SH.LPG.CO.Elc.Elec</t>
  </si>
  <si>
    <t>EMI_per_household.kgCO2.LT.Res.HH.Thermal.SH.Oil</t>
  </si>
  <si>
    <t>EMI_per_household.kgCO2.LT.Res.HH.Thermal.SH.Oil.SH</t>
  </si>
  <si>
    <t>EMI_per_household.kgCO2.LT.Res.HH.Thermal.SH.Oil.SH.Oil</t>
  </si>
  <si>
    <t>EMI_per_household.kgCO2.LT.Res.HH.Thermal.SH.Oil.SH.Elec</t>
  </si>
  <si>
    <t>EMI_per_household.kgCO2.LT.Res.HH.Thermal.SH.Oil.SC</t>
  </si>
  <si>
    <t>EMI_per_household.kgCO2.LT.Res.HH.Thermal.SH.Oil.SC.AC.Elec</t>
  </si>
  <si>
    <t>EMI_per_household.kgCO2.LT.Res.HH.Thermal.SH.Oil.WH</t>
  </si>
  <si>
    <t>EMI_per_household.kgCO2.LT.Res.HH.Thermal.SH.Oil.WH.Oil.NoSolar.Oil</t>
  </si>
  <si>
    <t>EMI_per_household.kgCO2.LT.Res.HH.Thermal.SH.Oil.WH.Oil.Solar</t>
  </si>
  <si>
    <t>EMI_per_household.kgCO2.LT.Res.HH.Thermal.SH.Oil.WH.Oil.Solar.Oil</t>
  </si>
  <si>
    <t>EMI_per_household.kgCO2.LT.Res.HH.Thermal.SH.Oil.WH.Oil.Solar.Solar</t>
  </si>
  <si>
    <t>EMI_per_household.kgCO2.LT.Res.HH.Thermal.SH.Oil.WH.Elc.NoSolar.Elec</t>
  </si>
  <si>
    <t>EMI_per_household.kgCO2.LT.Res.HH.Thermal.SH.Oil.WH.Elc.Solar</t>
  </si>
  <si>
    <t>EMI_per_household.kgCO2.LT.Res.HH.Thermal.SH.Oil.WH.Elc.Solar.Elec</t>
  </si>
  <si>
    <t>EMI_per_household.kgCO2.LT.Res.HH.Thermal.SH.Oil.WH.Elc.Solar.Solar</t>
  </si>
  <si>
    <t>EMI_per_household.kgCO2.LT.Res.HH.Thermal.SH.Oil.CO</t>
  </si>
  <si>
    <t>EMI_per_household.kgCO2.LT.Res.HH.Thermal.SH.Oil.CO.LPG.LPG</t>
  </si>
  <si>
    <t>EMI_per_household.kgCO2.LT.Res.HH.Thermal.SH.Oil.CO.Elc.Elec</t>
  </si>
  <si>
    <t>EMI_per_household.kgCO2.LT.Res.HH.Thermal.SH.Gas</t>
  </si>
  <si>
    <t>EMI_per_household.kgCO2.LT.Res.HH.Thermal.SH.Gas.SH</t>
  </si>
  <si>
    <t>EMI_per_household.kgCO2.LT.Res.HH.Thermal.SH.Gas.SH.Gas</t>
  </si>
  <si>
    <t>EMI_per_household.kgCO2.LT.Res.HH.Thermal.SH.Gas.SH.Elec</t>
  </si>
  <si>
    <t>EMI_per_household.kgCO2.LT.Res.HH.Thermal.SH.Gas.SC</t>
  </si>
  <si>
    <t>EMI_per_household.kgCO2.LT.Res.HH.Thermal.SH.Gas.SC.AC.Elec</t>
  </si>
  <si>
    <t>EMI_per_household.kgCO2.LT.Res.HH.Thermal.SH.Gas.WH</t>
  </si>
  <si>
    <t>EMI_per_household.kgCO2.LT.Res.HH.Thermal.SH.Gas.WH.Gas.NoSolar.Gas</t>
  </si>
  <si>
    <t>EMI_per_household.kgCO2.LT.Res.HH.Thermal.SH.Gas.WH.Gas.Solar</t>
  </si>
  <si>
    <t>EMI_per_household.kgCO2.LT.Res.HH.Thermal.SH.Gas.WH.Gas.Solar.Gas</t>
  </si>
  <si>
    <t>EMI_per_household.kgCO2.LT.Res.HH.Thermal.SH.Gas.WH.Gas.Solar.Solar</t>
  </si>
  <si>
    <t>EMI_per_household.kgCO2.LT.Res.HH.Thermal.SH.Gas.WH.Elc.NoSolar.Elec</t>
  </si>
  <si>
    <t>EMI_per_household.kgCO2.LT.Res.HH.Thermal.SH.Gas.WH.Elc.Solar</t>
  </si>
  <si>
    <t>EMI_per_household.kgCO2.LT.Res.HH.Thermal.SH.Gas.WH.Elc.Solar.Elec</t>
  </si>
  <si>
    <t>EMI_per_household.kgCO2.LT.Res.HH.Thermal.SH.Gas.WH.Elc.Solar.Solar</t>
  </si>
  <si>
    <t>EMI_per_household.kgCO2.LT.Res.HH.Thermal.SH.Gas.CO</t>
  </si>
  <si>
    <t>EMI_per_household.kgCO2.LT.Res.HH.Thermal.SH.Gas.CO.Gas.Gas</t>
  </si>
  <si>
    <t>EMI_per_household.kgCO2.LT.Res.HH.Thermal.SH.Gas.CO.Elc.Elec</t>
  </si>
  <si>
    <t>EMI_per_household.kgCO2.LT.Res.HH.Thermal.SH.Biomass</t>
  </si>
  <si>
    <t>EMI_per_household.kgCO2.LT.Res.HH.Thermal.SH.Biomass.SH</t>
  </si>
  <si>
    <t>EMI_per_household.kgCO2.LT.Res.HH.Thermal.SH.Biomass.SH.Biomass</t>
  </si>
  <si>
    <t>EMI_per_household.kgCO2.LT.Res.HH.Thermal.SH.Biomass.SH.Elec</t>
  </si>
  <si>
    <t>EMI_per_household.kgCO2.LT.Res.HH.Thermal.SH.Biomass.SC</t>
  </si>
  <si>
    <t>EMI_per_household.kgCO2.LT.Res.HH.Thermal.SH.Biomass.SC.AC.Elec</t>
  </si>
  <si>
    <t>EMI_per_household.kgCO2.LT.Res.HH.Thermal.SH.Biomass.WH</t>
  </si>
  <si>
    <t>EMI_per_household.kgCO2.LT.Res.HH.Thermal.SH.Biomass.WH.Biomass.NoSolar.Biomass</t>
  </si>
  <si>
    <t>EMI_per_household.kgCO2.LT.Res.HH.Thermal.SH.Biomass.WH.Biomass.Solar</t>
  </si>
  <si>
    <t>EMI_per_household.kgCO2.LT.Res.HH.Thermal.SH.Biomass.WH.Biomass.Solar.Biomass</t>
  </si>
  <si>
    <t>EMI_per_household.kgCO2.LT.Res.HH.Thermal.SH.Biomass.WH.Biomass.Solar.Solar</t>
  </si>
  <si>
    <t>EMI_per_household.kgCO2.LT.Res.HH.Thermal.SH.Biomass.WH.LPG.NoSolar.LPG</t>
  </si>
  <si>
    <t>EMI_per_household.kgCO2.LT.Res.HH.Thermal.SH.Biomass.WH.LPG.Solar</t>
  </si>
  <si>
    <t>EMI_per_household.kgCO2.LT.Res.HH.Thermal.SH.Biomass.WH.LPG.Solar.LPG</t>
  </si>
  <si>
    <t>EMI_per_household.kgCO2.LT.Res.HH.Thermal.SH.Biomass.WH.LPG.Solar.Solar</t>
  </si>
  <si>
    <t>EMI_per_household.kgCO2.LT.Res.HH.Thermal.SH.Biomass.WH.Elc.NoSolar.Elec</t>
  </si>
  <si>
    <t>EMI_per_household.kgCO2.LT.Res.HH.Thermal.SH.Biomass.WH.Elc.Solar</t>
  </si>
  <si>
    <t>EMI_per_household.kgCO2.LT.Res.HH.Thermal.SH.Biomass.WH.Elc.Solar.Elec</t>
  </si>
  <si>
    <t>EMI_per_household.kgCO2.LT.Res.HH.Thermal.SH.Biomass.WH.Elc.Solar.Solar</t>
  </si>
  <si>
    <t>EMI_per_household.kgCO2.LT.Res.HH.Thermal.SH.Biomass.CO</t>
  </si>
  <si>
    <t>EMI_per_household.kgCO2.LT.Res.HH.Thermal.SH.Biomass.CO.Biomass.Biomass</t>
  </si>
  <si>
    <t>EMI_per_household.kgCO2.LT.Res.HH.Thermal.SH.Biomass.CO.LPG.LPG</t>
  </si>
  <si>
    <t>EMI_per_household.kgCO2.LT.Res.HH.Thermal.SH.Biomass.CO.Elc.Elec</t>
  </si>
  <si>
    <t>EMI_per_household.kgCO2.LT.Res.HH.Thermal.SH.Geo</t>
  </si>
  <si>
    <t>EMI_per_household.kgCO2.LT.Res.HH.Thermal.SH.Geo.SH</t>
  </si>
  <si>
    <t>EMI_per_household.kgCO2.LT.Res.HH.Thermal.SH.Geo.SH.Geo</t>
  </si>
  <si>
    <t>EMI_per_household.kgCO2.LT.Res.HH.Thermal.SH.Geo.SH.Elec</t>
  </si>
  <si>
    <t>EMI_per_household.kgCO2.LT.Res.HH.Thermal.SH.Geo.SC</t>
  </si>
  <si>
    <t>EMI_per_household.kgCO2.LT.Res.HH.Thermal.SH.Geo.SC.AC.Elec</t>
  </si>
  <si>
    <t>EMI_per_household.kgCO2.LT.Res.HH.Thermal.SH.Geo.WH</t>
  </si>
  <si>
    <t>EMI_per_household.kgCO2.LT.Res.HH.Thermal.SH.Geo.WH.Geo.NoSolar.Geo</t>
  </si>
  <si>
    <t>EMI_per_household.kgCO2.LT.Res.HH.Thermal.SH.Geo.WH.Geo.Solar</t>
  </si>
  <si>
    <t>EMI_per_household.kgCO2.LT.Res.HH.Thermal.SH.Geo.WH.Geo.Solar.Geo</t>
  </si>
  <si>
    <t>EMI_per_household.kgCO2.LT.Res.HH.Thermal.SH.Geo.WH.Geo.Solar.Solar</t>
  </si>
  <si>
    <t>EMI_per_household.kgCO2.LT.Res.HH.Thermal.SH.Geo.WH.Elc.NoSolar.Elec</t>
  </si>
  <si>
    <t>EMI_per_household.kgCO2.LT.Res.HH.Thermal.SH.Geo.WH.Elc.Solar</t>
  </si>
  <si>
    <t>EMI_per_household.kgCO2.LT.Res.HH.Thermal.SH.Geo.WH.Elc.Solar.Elec</t>
  </si>
  <si>
    <t>EMI_per_household.kgCO2.LT.Res.HH.Thermal.SH.Geo.WH.Elc.Solar.Solar</t>
  </si>
  <si>
    <t>EMI_per_household.kgCO2.LT.Res.HH.Thermal.SH.Geo.CO</t>
  </si>
  <si>
    <t>EMI_per_household.kgCO2.LT.Res.HH.Thermal.SH.Geo.CO.LPG.LPG</t>
  </si>
  <si>
    <t>EMI_per_household.kgCO2.LT.Res.HH.Thermal.SH.Geo.CO.Elc.Elec</t>
  </si>
  <si>
    <t>EMI_per_household.kgCO2.LT.Res.HH.Thermal.SH.DistrHeat</t>
  </si>
  <si>
    <t>EMI_per_household.kgCO2.LT.Res.HH.Thermal.SH.DistrHeat.SH</t>
  </si>
  <si>
    <t>EMI_per_household.kgCO2.LT.Res.HH.Thermal.SH.DistrHeat.SH.Steam_Distr</t>
  </si>
  <si>
    <t>EMI_per_household.kgCO2.LT.Res.HH.Thermal.SH.DistrHeat.SH.Elec</t>
  </si>
  <si>
    <t>EMI_per_household.kgCO2.LT.Res.HH.Thermal.SH.DistrHeat.SC</t>
  </si>
  <si>
    <t>EMI_per_household.kgCO2.LT.Res.HH.Thermal.SH.DistrHeat.SC.AC.Elec</t>
  </si>
  <si>
    <t>EMI_per_household.kgCO2.LT.Res.HH.Thermal.SH.DistrHeat.WH</t>
  </si>
  <si>
    <t>EMI_per_household.kgCO2.LT.Res.HH.Thermal.SH.DistrHeat.WH.DistrHeat.NoSolar.Steam_Distr</t>
  </si>
  <si>
    <t>EMI_per_household.kgCO2.LT.Res.HH.Thermal.SH.DistrHeat.WH.DistrHeat.Solar</t>
  </si>
  <si>
    <t>EMI_per_household.kgCO2.LT.Res.HH.Thermal.SH.DistrHeat.WH.DistrHeat.Solar.Steam_Distr</t>
  </si>
  <si>
    <t>EMI_per_household.kgCO2.LT.Res.HH.Thermal.SH.DistrHeat.WH.DistrHeat.Solar.Solar</t>
  </si>
  <si>
    <t>EMI_per_household.kgCO2.LT.Res.HH.Thermal.SH.DistrHeat.WH.Elc.NoSolar.Elec</t>
  </si>
  <si>
    <t>EMI_per_household.kgCO2.LT.Res.HH.Thermal.SH.DistrHeat.WH.Elc.Solar</t>
  </si>
  <si>
    <t>EMI_per_household.kgCO2.LT.Res.HH.Thermal.SH.DistrHeat.WH.Elc.Solar.Elec</t>
  </si>
  <si>
    <t>EMI_per_household.kgCO2.LT.Res.HH.Thermal.SH.DistrHeat.WH.Elc.Solar.Solar</t>
  </si>
  <si>
    <t>EMI_per_household.kgCO2.LT.Res.HH.Thermal.SH.DistrHeat.CO</t>
  </si>
  <si>
    <t>EMI_per_household.kgCO2.LT.Res.HH.Thermal.SH.DistrHeat.CO.LPG.LPG</t>
  </si>
  <si>
    <t>EMI_per_household.kgCO2.LT.Res.HH.Thermal.SH.DistrHeat.CO.Elc.Elec</t>
  </si>
  <si>
    <t>EMI_per_household.kgCO2.LT.Res.HH.Thermal.SH.AdvElc</t>
  </si>
  <si>
    <t>EMI_per_household.kgCO2.LT.Res.HH.Thermal.SH.AdvElc.SH</t>
  </si>
  <si>
    <t>EMI_per_household.kgCO2.LT.Res.HH.Thermal.SH.AdvElc.SH.Elec</t>
  </si>
  <si>
    <t>EMI_per_household.kgCO2.LT.Res.HH.Thermal.SH.AdvElc.SC</t>
  </si>
  <si>
    <t>EMI_per_household.kgCO2.LT.Res.HH.Thermal.SH.AdvElc.SC.AC.Elec</t>
  </si>
  <si>
    <t>EMI_per_household.kgCO2.LT.Res.HH.Thermal.SH.AdvElc.WH</t>
  </si>
  <si>
    <t>EMI_per_household.kgCO2.LT.Res.HH.Thermal.SH.AdvElc.WH.LPG.NoSolar.LPG</t>
  </si>
  <si>
    <t>EMI_per_household.kgCO2.LT.Res.HH.Thermal.SH.AdvElc.WH.LPG.Solar</t>
  </si>
  <si>
    <t>EMI_per_household.kgCO2.LT.Res.HH.Thermal.SH.AdvElc.WH.LPG.Solar.LPG</t>
  </si>
  <si>
    <t>EMI_per_household.kgCO2.LT.Res.HH.Thermal.SH.AdvElc.WH.LPG.Solar.Solar</t>
  </si>
  <si>
    <t>EMI_per_household.kgCO2.LT.Res.HH.Thermal.SH.AdvElc.WH.Elc.NoSolar.Elec</t>
  </si>
  <si>
    <t>EMI_per_household.kgCO2.LT.Res.HH.Thermal.SH.AdvElc.WH.Elc.Solar</t>
  </si>
  <si>
    <t>EMI_per_household.kgCO2.LT.Res.HH.Thermal.SH.AdvElc.WH.Elc.Solar.Elec</t>
  </si>
  <si>
    <t>EMI_per_household.kgCO2.LT.Res.HH.Thermal.SH.AdvElc.WH.Elc.Solar.Solar</t>
  </si>
  <si>
    <t>EMI_per_household.kgCO2.LT.Res.HH.Thermal.SH.AdvElc.CO</t>
  </si>
  <si>
    <t>EMI_per_household.kgCO2.LT.Res.HH.Thermal.SH.AdvElc.CO.LPG.LPG</t>
  </si>
  <si>
    <t>EMI_per_household.kgCO2.LT.Res.HH.Thermal.SH.AdvElc.CO.Elc.Elec</t>
  </si>
  <si>
    <t>EMI_per_household.kgCO2.LT.Res.HH.Thermal.SH.ConvElc</t>
  </si>
  <si>
    <t>EMI_per_household.kgCO2.LT.Res.HH.Thermal.SH.ConvElc.SH</t>
  </si>
  <si>
    <t>EMI_per_household.kgCO2.LT.Res.HH.Thermal.SH.ConvElc.SH.Elec</t>
  </si>
  <si>
    <t>EMI_per_household.kgCO2.LT.Res.HH.Thermal.SH.ConvElc.SC</t>
  </si>
  <si>
    <t>EMI_per_household.kgCO2.LT.Res.HH.Thermal.SH.ConvElc.SC.AC.Elec</t>
  </si>
  <si>
    <t>EMI_per_household.kgCO2.LT.Res.HH.Thermal.SH.ConvElc.WH</t>
  </si>
  <si>
    <t>EMI_per_household.kgCO2.LT.Res.HH.Thermal.SH.ConvElc.WH.LPG.NoSolar.LPG</t>
  </si>
  <si>
    <t>EMI_per_household.kgCO2.LT.Res.HH.Thermal.SH.ConvElc.WH.LPG.Solar</t>
  </si>
  <si>
    <t>EMI_per_household.kgCO2.LT.Res.HH.Thermal.SH.ConvElc.WH.LPG.Solar.LPG</t>
  </si>
  <si>
    <t>EMI_per_household.kgCO2.LT.Res.HH.Thermal.SH.ConvElc.WH.LPG.Solar.Solar</t>
  </si>
  <si>
    <t>EMI_per_household.kgCO2.LT.Res.HH.Thermal.SH.ConvElc.WH.Elc.NoSolar.Elec</t>
  </si>
  <si>
    <t>EMI_per_household.kgCO2.LT.Res.HH.Thermal.SH.ConvElc.WH.Elc.Solar</t>
  </si>
  <si>
    <t>EMI_per_household.kgCO2.LT.Res.HH.Thermal.SH.ConvElc.WH.Elc.Solar.Elec</t>
  </si>
  <si>
    <t>EMI_per_household.kgCO2.LT.Res.HH.Thermal.SH.ConvElc.WH.Elc.Solar.Solar</t>
  </si>
  <si>
    <t>EMI_per_household.kgCO2.LT.Res.HH.Thermal.SH.ConvElc.CO</t>
  </si>
  <si>
    <t>EMI_per_household.kgCO2.LT.Res.HH.Thermal.SH.ConvElc.CO.LPG.LPG</t>
  </si>
  <si>
    <t>EMI_per_household.kgCO2.LT.Res.HH.Thermal.SH.ConvElc.CO.Elc.Elec</t>
  </si>
  <si>
    <t>LT - Final energy consumption per surface area (detailed structure)</t>
  </si>
  <si>
    <t>FEC_per_sqm.kWh.LT.Res.HH.Thermal.SH.Solids</t>
  </si>
  <si>
    <t>FEC_per_sqm.kWh.LT.Res.HH.Thermal.SH.Solids.SH</t>
  </si>
  <si>
    <t>FEC_per_sqm.kWh.LT.Res.HH.Thermal.SH.Solids.SH.Solids</t>
  </si>
  <si>
    <t>FEC_per_sqm.kWh.LT.Res.HH.Thermal.SH.Solids.SH.Elec</t>
  </si>
  <si>
    <t>FEC_per_sqm.kWh.LT.Res.HH.Thermal.SH.Solids.SC</t>
  </si>
  <si>
    <t>FEC_per_sqm.kWh.LT.Res.HH.Thermal.SH.Solids.SC.AC.Elec</t>
  </si>
  <si>
    <t>FEC_per_sqm.kWh.LT.Res.HH.Thermal.SH.Solids.WH</t>
  </si>
  <si>
    <t>FEC_per_sqm.kWh.LT.Res.HH.Thermal.SH.Solids.WH.Solids.NoSolar.Solids</t>
  </si>
  <si>
    <t>FEC_per_sqm.kWh.LT.Res.HH.Thermal.SH.Solids.WH.LPG.NoSolar.LPG</t>
  </si>
  <si>
    <t>FEC_per_sqm.kWh.LT.Res.HH.Thermal.SH.Solids.WH.LPG.Solar</t>
  </si>
  <si>
    <t>FEC_per_sqm.kWh.LT.Res.HH.Thermal.SH.Solids.WH.LPG.Solar.LPG</t>
  </si>
  <si>
    <t>FEC_per_sqm.kWh.LT.Res.HH.Thermal.SH.Solids.WH.LPG.Solar.Solar</t>
  </si>
  <si>
    <t>FEC_per_sqm.kWh.LT.Res.HH.Thermal.SH.Solids.WH.Elc.NoSolar.Elec</t>
  </si>
  <si>
    <t>FEC_per_sqm.kWh.LT.Res.HH.Thermal.SH.Solids.WH.Elc.Solar</t>
  </si>
  <si>
    <t>FEC_per_sqm.kWh.LT.Res.HH.Thermal.SH.Solids.WH.Elc.Solar.Elec</t>
  </si>
  <si>
    <t>FEC_per_sqm.kWh.LT.Res.HH.Thermal.SH.Solids.WH.Elc.Solar.Solar</t>
  </si>
  <si>
    <t>FEC_per_sqm.kWh.LT.Res.HH.Thermal.SH.Solids.CO</t>
  </si>
  <si>
    <t>FEC_per_sqm.kWh.LT.Res.HH.Thermal.SH.Solids.CO.Solids.Solids</t>
  </si>
  <si>
    <t>FEC_per_sqm.kWh.LT.Res.HH.Thermal.SH.Solids.CO.LPG.LPG</t>
  </si>
  <si>
    <t>FEC_per_sqm.kWh.LT.Res.HH.Thermal.SH.Solids.CO.Elc.Elec</t>
  </si>
  <si>
    <t>FEC_per_sqm.kWh.LT.Res.HH.Thermal.SH.LPG</t>
  </si>
  <si>
    <t>FEC_per_sqm.kWh.LT.Res.HH.Thermal.SH.LPG.SH</t>
  </si>
  <si>
    <t>FEC_per_sqm.kWh.LT.Res.HH.Thermal.SH.LPG.SH.LPG</t>
  </si>
  <si>
    <t>FEC_per_sqm.kWh.LT.Res.HH.Thermal.SH.LPG.SH.Elec</t>
  </si>
  <si>
    <t>FEC_per_sqm.kWh.LT.Res.HH.Thermal.SH.LPG.SC</t>
  </si>
  <si>
    <t>FEC_per_sqm.kWh.LT.Res.HH.Thermal.SH.LPG.SC.AC.Elec</t>
  </si>
  <si>
    <t>FEC_per_sqm.kWh.LT.Res.HH.Thermal.SH.LPG.WH</t>
  </si>
  <si>
    <t>FEC_per_sqm.kWh.LT.Res.HH.Thermal.SH.LPG.WH.LPG.NoSolar.LPG</t>
  </si>
  <si>
    <t>FEC_per_sqm.kWh.LT.Res.HH.Thermal.SH.LPG.WH.LPG.Solar</t>
  </si>
  <si>
    <t>FEC_per_sqm.kWh.LT.Res.HH.Thermal.SH.LPG.WH.LPG.Solar.LPG</t>
  </si>
  <si>
    <t>FEC_per_sqm.kWh.LT.Res.HH.Thermal.SH.LPG.WH.LPG.Solar.Solar</t>
  </si>
  <si>
    <t>FEC_per_sqm.kWh.LT.Res.HH.Thermal.SH.LPG.WH.Elc.NoSolar.Elec</t>
  </si>
  <si>
    <t>FEC_per_sqm.kWh.LT.Res.HH.Thermal.SH.LPG.WH.Elc.Solar</t>
  </si>
  <si>
    <t>FEC_per_sqm.kWh.LT.Res.HH.Thermal.SH.LPG.WH.Elc.Solar.Elec</t>
  </si>
  <si>
    <t>FEC_per_sqm.kWh.LT.Res.HH.Thermal.SH.LPG.WH.Elc.Solar.Solar</t>
  </si>
  <si>
    <t>FEC_per_sqm.kWh.LT.Res.HH.Thermal.SH.LPG.CO</t>
  </si>
  <si>
    <t>FEC_per_sqm.kWh.LT.Res.HH.Thermal.SH.LPG.CO.LPG.LPG</t>
  </si>
  <si>
    <t>FEC_per_sqm.kWh.LT.Res.HH.Thermal.SH.LPG.CO.Elc.Elec</t>
  </si>
  <si>
    <t>FEC_per_sqm.kWh.LT.Res.HH.Thermal.SH.Oil</t>
  </si>
  <si>
    <t>FEC_per_sqm.kWh.LT.Res.HH.Thermal.SH.Oil.SH</t>
  </si>
  <si>
    <t>FEC_per_sqm.kWh.LT.Res.HH.Thermal.SH.Oil.SH.Oil</t>
  </si>
  <si>
    <t>FEC_per_sqm.kWh.LT.Res.HH.Thermal.SH.Oil.SH.Elec</t>
  </si>
  <si>
    <t>FEC_per_sqm.kWh.LT.Res.HH.Thermal.SH.Oil.SC</t>
  </si>
  <si>
    <t>FEC_per_sqm.kWh.LT.Res.HH.Thermal.SH.Oil.SC.AC.Elec</t>
  </si>
  <si>
    <t>FEC_per_sqm.kWh.LT.Res.HH.Thermal.SH.Oil.WH</t>
  </si>
  <si>
    <t>FEC_per_sqm.kWh.LT.Res.HH.Thermal.SH.Oil.WH.Oil.NoSolar.Oil</t>
  </si>
  <si>
    <t>FEC_per_sqm.kWh.LT.Res.HH.Thermal.SH.Oil.WH.Oil.Solar</t>
  </si>
  <si>
    <t>FEC_per_sqm.kWh.LT.Res.HH.Thermal.SH.Oil.WH.Oil.Solar.Oil</t>
  </si>
  <si>
    <t>FEC_per_sqm.kWh.LT.Res.HH.Thermal.SH.Oil.WH.Oil.Solar.Solar</t>
  </si>
  <si>
    <t>FEC_per_sqm.kWh.LT.Res.HH.Thermal.SH.Oil.WH.Elc.NoSolar.Elec</t>
  </si>
  <si>
    <t>FEC_per_sqm.kWh.LT.Res.HH.Thermal.SH.Oil.WH.Elc.Solar</t>
  </si>
  <si>
    <t>FEC_per_sqm.kWh.LT.Res.HH.Thermal.SH.Oil.WH.Elc.Solar.Elec</t>
  </si>
  <si>
    <t>FEC_per_sqm.kWh.LT.Res.HH.Thermal.SH.Oil.WH.Elc.Solar.Solar</t>
  </si>
  <si>
    <t>FEC_per_sqm.kWh.LT.Res.HH.Thermal.SH.Oil.CO</t>
  </si>
  <si>
    <t>FEC_per_sqm.kWh.LT.Res.HH.Thermal.SH.Oil.CO.LPG.LPG</t>
  </si>
  <si>
    <t>FEC_per_sqm.kWh.LT.Res.HH.Thermal.SH.Oil.CO.Elc.Elec</t>
  </si>
  <si>
    <t>FEC_per_sqm.kWh.LT.Res.HH.Thermal.SH.Gas</t>
  </si>
  <si>
    <t>FEC_per_sqm.kWh.LT.Res.HH.Thermal.SH.Gas.SH</t>
  </si>
  <si>
    <t>FEC_per_sqm.kWh.LT.Res.HH.Thermal.SH.Gas.SH.Gas</t>
  </si>
  <si>
    <t>FEC_per_sqm.kWh.LT.Res.HH.Thermal.SH.Gas.SH.Elec</t>
  </si>
  <si>
    <t>FEC_per_sqm.kWh.LT.Res.HH.Thermal.SH.Gas.SC</t>
  </si>
  <si>
    <t>FEC_per_sqm.kWh.LT.Res.HH.Thermal.SH.Gas.SC.AC.Elec</t>
  </si>
  <si>
    <t>FEC_per_sqm.kWh.LT.Res.HH.Thermal.SH.Gas.WH</t>
  </si>
  <si>
    <t>FEC_per_sqm.kWh.LT.Res.HH.Thermal.SH.Gas.WH.Gas.NoSolar.Gas</t>
  </si>
  <si>
    <t>FEC_per_sqm.kWh.LT.Res.HH.Thermal.SH.Gas.WH.Gas.Solar</t>
  </si>
  <si>
    <t>FEC_per_sqm.kWh.LT.Res.HH.Thermal.SH.Gas.WH.Gas.Solar.Gas</t>
  </si>
  <si>
    <t>FEC_per_sqm.kWh.LT.Res.HH.Thermal.SH.Gas.WH.Gas.Solar.Solar</t>
  </si>
  <si>
    <t>FEC_per_sqm.kWh.LT.Res.HH.Thermal.SH.Gas.WH.Elc.NoSolar.Elec</t>
  </si>
  <si>
    <t>FEC_per_sqm.kWh.LT.Res.HH.Thermal.SH.Gas.WH.Elc.Solar</t>
  </si>
  <si>
    <t>FEC_per_sqm.kWh.LT.Res.HH.Thermal.SH.Gas.WH.Elc.Solar.Elec</t>
  </si>
  <si>
    <t>FEC_per_sqm.kWh.LT.Res.HH.Thermal.SH.Gas.WH.Elc.Solar.Solar</t>
  </si>
  <si>
    <t>FEC_per_sqm.kWh.LT.Res.HH.Thermal.SH.Gas.CO</t>
  </si>
  <si>
    <t>FEC_per_sqm.kWh.LT.Res.HH.Thermal.SH.Gas.CO.Gas.Gas</t>
  </si>
  <si>
    <t>FEC_per_sqm.kWh.LT.Res.HH.Thermal.SH.Gas.CO.Elc.Elec</t>
  </si>
  <si>
    <t>FEC_per_sqm.kWh.LT.Res.HH.Thermal.SH.Biomass</t>
  </si>
  <si>
    <t>FEC_per_sqm.kWh.LT.Res.HH.Thermal.SH.Biomass.SH</t>
  </si>
  <si>
    <t>FEC_per_sqm.kWh.LT.Res.HH.Thermal.SH.Biomass.SH.Biomass</t>
  </si>
  <si>
    <t>FEC_per_sqm.kWh.LT.Res.HH.Thermal.SH.Biomass.SH.Elec</t>
  </si>
  <si>
    <t>FEC_per_sqm.kWh.LT.Res.HH.Thermal.SH.Biomass.SC</t>
  </si>
  <si>
    <t>FEC_per_sqm.kWh.LT.Res.HH.Thermal.SH.Biomass.SC.AC.Elec</t>
  </si>
  <si>
    <t>FEC_per_sqm.kWh.LT.Res.HH.Thermal.SH.Biomass.WH</t>
  </si>
  <si>
    <t>FEC_per_sqm.kWh.LT.Res.HH.Thermal.SH.Biomass.WH.Biomass.NoSolar.Biomass</t>
  </si>
  <si>
    <t>FEC_per_sqm.kWh.LT.Res.HH.Thermal.SH.Biomass.WH.Biomass.Solar</t>
  </si>
  <si>
    <t>FEC_per_sqm.kWh.LT.Res.HH.Thermal.SH.Biomass.WH.Biomass.Solar.Biomass</t>
  </si>
  <si>
    <t>FEC_per_sqm.kWh.LT.Res.HH.Thermal.SH.Biomass.WH.Biomass.Solar.Solar</t>
  </si>
  <si>
    <t>FEC_per_sqm.kWh.LT.Res.HH.Thermal.SH.Biomass.WH.LPG.NoSolar.LPG</t>
  </si>
  <si>
    <t>FEC_per_sqm.kWh.LT.Res.HH.Thermal.SH.Biomass.WH.LPG.Solar</t>
  </si>
  <si>
    <t>FEC_per_sqm.kWh.LT.Res.HH.Thermal.SH.Biomass.WH.LPG.Solar.LPG</t>
  </si>
  <si>
    <t>FEC_per_sqm.kWh.LT.Res.HH.Thermal.SH.Biomass.WH.LPG.Solar.Solar</t>
  </si>
  <si>
    <t>FEC_per_sqm.kWh.LT.Res.HH.Thermal.SH.Biomass.WH.Elc.NoSolar.Elec</t>
  </si>
  <si>
    <t>FEC_per_sqm.kWh.LT.Res.HH.Thermal.SH.Biomass.WH.Elc.Solar</t>
  </si>
  <si>
    <t>FEC_per_sqm.kWh.LT.Res.HH.Thermal.SH.Biomass.WH.Elc.Solar.Elec</t>
  </si>
  <si>
    <t>FEC_per_sqm.kWh.LT.Res.HH.Thermal.SH.Biomass.WH.Elc.Solar.Solar</t>
  </si>
  <si>
    <t>FEC_per_sqm.kWh.LT.Res.HH.Thermal.SH.Biomass.CO</t>
  </si>
  <si>
    <t>FEC_per_sqm.kWh.LT.Res.HH.Thermal.SH.Biomass.CO.Biomass.Biomass</t>
  </si>
  <si>
    <t>FEC_per_sqm.kWh.LT.Res.HH.Thermal.SH.Biomass.CO.LPG.LPG</t>
  </si>
  <si>
    <t>FEC_per_sqm.kWh.LT.Res.HH.Thermal.SH.Biomass.CO.Elc.Elec</t>
  </si>
  <si>
    <t>FEC_per_sqm.kWh.LT.Res.HH.Thermal.SH.Geo</t>
  </si>
  <si>
    <t>FEC_per_sqm.kWh.LT.Res.HH.Thermal.SH.Geo.SH</t>
  </si>
  <si>
    <t>FEC_per_sqm.kWh.LT.Res.HH.Thermal.SH.Geo.SH.Geo</t>
  </si>
  <si>
    <t>FEC_per_sqm.kWh.LT.Res.HH.Thermal.SH.Geo.SH.Elec</t>
  </si>
  <si>
    <t>FEC_per_sqm.kWh.LT.Res.HH.Thermal.SH.Geo.SC</t>
  </si>
  <si>
    <t>FEC_per_sqm.kWh.LT.Res.HH.Thermal.SH.Geo.SC.AC.Elec</t>
  </si>
  <si>
    <t>FEC_per_sqm.kWh.LT.Res.HH.Thermal.SH.Geo.WH</t>
  </si>
  <si>
    <t>FEC_per_sqm.kWh.LT.Res.HH.Thermal.SH.Geo.WH.Geo.NoSolar.Geo</t>
  </si>
  <si>
    <t>FEC_per_sqm.kWh.LT.Res.HH.Thermal.SH.Geo.WH.Geo.Solar</t>
  </si>
  <si>
    <t>FEC_per_sqm.kWh.LT.Res.HH.Thermal.SH.Geo.WH.Geo.Solar.Geo</t>
  </si>
  <si>
    <t>FEC_per_sqm.kWh.LT.Res.HH.Thermal.SH.Geo.WH.Geo.Solar.Solar</t>
  </si>
  <si>
    <t>FEC_per_sqm.kWh.LT.Res.HH.Thermal.SH.Geo.WH.Elc.NoSolar.Elec</t>
  </si>
  <si>
    <t>FEC_per_sqm.kWh.LT.Res.HH.Thermal.SH.Geo.WH.Elc.Solar</t>
  </si>
  <si>
    <t>FEC_per_sqm.kWh.LT.Res.HH.Thermal.SH.Geo.WH.Elc.Solar.Elec</t>
  </si>
  <si>
    <t>FEC_per_sqm.kWh.LT.Res.HH.Thermal.SH.Geo.WH.Elc.Solar.Solar</t>
  </si>
  <si>
    <t>FEC_per_sqm.kWh.LT.Res.HH.Thermal.SH.Geo.CO</t>
  </si>
  <si>
    <t>FEC_per_sqm.kWh.LT.Res.HH.Thermal.SH.Geo.CO.LPG.LPG</t>
  </si>
  <si>
    <t>FEC_per_sqm.kWh.LT.Res.HH.Thermal.SH.Geo.CO.Elc.Elec</t>
  </si>
  <si>
    <t>FEC_per_sqm.kWh.LT.Res.HH.Thermal.SH.DistrHeat</t>
  </si>
  <si>
    <t>FEC_per_sqm.kWh.LT.Res.HH.Thermal.SH.DistrHeat.SH</t>
  </si>
  <si>
    <t>FEC_per_sqm.kWh.LT.Res.HH.Thermal.SH.DistrHeat.SH.Steam_Distr</t>
  </si>
  <si>
    <t>FEC_per_sqm.kWh.LT.Res.HH.Thermal.SH.DistrHeat.SH.Elec</t>
  </si>
  <si>
    <t>FEC_per_sqm.kWh.LT.Res.HH.Thermal.SH.DistrHeat.SC</t>
  </si>
  <si>
    <t>FEC_per_sqm.kWh.LT.Res.HH.Thermal.SH.DistrHeat.SC.AC.Elec</t>
  </si>
  <si>
    <t>FEC_per_sqm.kWh.LT.Res.HH.Thermal.SH.DistrHeat.WH</t>
  </si>
  <si>
    <t>FEC_per_sqm.kWh.LT.Res.HH.Thermal.SH.DistrHeat.WH.DistrHeat.NoSolar.Steam_Distr</t>
  </si>
  <si>
    <t>FEC_per_sqm.kWh.LT.Res.HH.Thermal.SH.DistrHeat.WH.DistrHeat.Solar</t>
  </si>
  <si>
    <t>FEC_per_sqm.kWh.LT.Res.HH.Thermal.SH.DistrHeat.WH.DistrHeat.Solar.Steam_Distr</t>
  </si>
  <si>
    <t>FEC_per_sqm.kWh.LT.Res.HH.Thermal.SH.DistrHeat.WH.DistrHeat.Solar.Solar</t>
  </si>
  <si>
    <t>FEC_per_sqm.kWh.LT.Res.HH.Thermal.SH.DistrHeat.WH.Elc.NoSolar.Elec</t>
  </si>
  <si>
    <t>FEC_per_sqm.kWh.LT.Res.HH.Thermal.SH.DistrHeat.WH.Elc.Solar</t>
  </si>
  <si>
    <t>FEC_per_sqm.kWh.LT.Res.HH.Thermal.SH.DistrHeat.WH.Elc.Solar.Elec</t>
  </si>
  <si>
    <t>FEC_per_sqm.kWh.LT.Res.HH.Thermal.SH.DistrHeat.WH.Elc.Solar.Solar</t>
  </si>
  <si>
    <t>FEC_per_sqm.kWh.LT.Res.HH.Thermal.SH.DistrHeat.CO</t>
  </si>
  <si>
    <t>FEC_per_sqm.kWh.LT.Res.HH.Thermal.SH.DistrHeat.CO.LPG.LPG</t>
  </si>
  <si>
    <t>FEC_per_sqm.kWh.LT.Res.HH.Thermal.SH.DistrHeat.CO.Elc.Elec</t>
  </si>
  <si>
    <t>FEC_per_sqm.kWh.LT.Res.HH.Thermal.SH.AdvElc</t>
  </si>
  <si>
    <t>FEC_per_sqm.kWh.LT.Res.HH.Thermal.SH.AdvElc.SH</t>
  </si>
  <si>
    <t>FEC_per_sqm.kWh.LT.Res.HH.Thermal.SH.AdvElc.SH.Elec</t>
  </si>
  <si>
    <t>FEC_per_sqm.kWh.LT.Res.HH.Thermal.SH.AdvElc.SC</t>
  </si>
  <si>
    <t>FEC_per_sqm.kWh.LT.Res.HH.Thermal.SH.AdvElc.SC.AC.Elec</t>
  </si>
  <si>
    <t>FEC_per_sqm.kWh.LT.Res.HH.Thermal.SH.AdvElc.WH</t>
  </si>
  <si>
    <t>FEC_per_sqm.kWh.LT.Res.HH.Thermal.SH.AdvElc.WH.LPG.NoSolar.LPG</t>
  </si>
  <si>
    <t>FEC_per_sqm.kWh.LT.Res.HH.Thermal.SH.AdvElc.WH.LPG.Solar</t>
  </si>
  <si>
    <t>FEC_per_sqm.kWh.LT.Res.HH.Thermal.SH.AdvElc.WH.LPG.Solar.LPG</t>
  </si>
  <si>
    <t>FEC_per_sqm.kWh.LT.Res.HH.Thermal.SH.AdvElc.WH.LPG.Solar.Solar</t>
  </si>
  <si>
    <t>FEC_per_sqm.kWh.LT.Res.HH.Thermal.SH.AdvElc.WH.Elc.NoSolar.Elec</t>
  </si>
  <si>
    <t>FEC_per_sqm.kWh.LT.Res.HH.Thermal.SH.AdvElc.WH.Elc.Solar</t>
  </si>
  <si>
    <t>FEC_per_sqm.kWh.LT.Res.HH.Thermal.SH.AdvElc.WH.Elc.Solar.Elec</t>
  </si>
  <si>
    <t>FEC_per_sqm.kWh.LT.Res.HH.Thermal.SH.AdvElc.WH.Elc.Solar.Solar</t>
  </si>
  <si>
    <t>FEC_per_sqm.kWh.LT.Res.HH.Thermal.SH.AdvElc.CO</t>
  </si>
  <si>
    <t>FEC_per_sqm.kWh.LT.Res.HH.Thermal.SH.AdvElc.CO.LPG.LPG</t>
  </si>
  <si>
    <t>FEC_per_sqm.kWh.LT.Res.HH.Thermal.SH.AdvElc.CO.Elc.Elec</t>
  </si>
  <si>
    <t>FEC_per_sqm.kWh.LT.Res.HH.Thermal.SH.ConvElc</t>
  </si>
  <si>
    <t>FEC_per_sqm.kWh.LT.Res.HH.Thermal.SH.ConvElc.SH</t>
  </si>
  <si>
    <t>FEC_per_sqm.kWh.LT.Res.HH.Thermal.SH.ConvElc.SH.Elec</t>
  </si>
  <si>
    <t>FEC_per_sqm.kWh.LT.Res.HH.Thermal.SH.ConvElc.SC</t>
  </si>
  <si>
    <t>FEC_per_sqm.kWh.LT.Res.HH.Thermal.SH.ConvElc.SC.AC.Elec</t>
  </si>
  <si>
    <t>FEC_per_sqm.kWh.LT.Res.HH.Thermal.SH.ConvElc.WH</t>
  </si>
  <si>
    <t>FEC_per_sqm.kWh.LT.Res.HH.Thermal.SH.ConvElc.WH.LPG.NoSolar.LPG</t>
  </si>
  <si>
    <t>FEC_per_sqm.kWh.LT.Res.HH.Thermal.SH.ConvElc.WH.LPG.Solar</t>
  </si>
  <si>
    <t>FEC_per_sqm.kWh.LT.Res.HH.Thermal.SH.ConvElc.WH.LPG.Solar.LPG</t>
  </si>
  <si>
    <t>FEC_per_sqm.kWh.LT.Res.HH.Thermal.SH.ConvElc.WH.LPG.Solar.Solar</t>
  </si>
  <si>
    <t>FEC_per_sqm.kWh.LT.Res.HH.Thermal.SH.ConvElc.WH.Elc.NoSolar.Elec</t>
  </si>
  <si>
    <t>FEC_per_sqm.kWh.LT.Res.HH.Thermal.SH.ConvElc.WH.Elc.Solar</t>
  </si>
  <si>
    <t>FEC_per_sqm.kWh.LT.Res.HH.Thermal.SH.ConvElc.WH.Elc.Solar.Elec</t>
  </si>
  <si>
    <t>FEC_per_sqm.kWh.LT.Res.HH.Thermal.SH.ConvElc.WH.Elc.Solar.Solar</t>
  </si>
  <si>
    <t>FEC_per_sqm.kWh.LT.Res.HH.Thermal.SH.ConvElc.CO</t>
  </si>
  <si>
    <t>FEC_per_sqm.kWh.LT.Res.HH.Thermal.SH.ConvElc.CO.LPG.LPG</t>
  </si>
  <si>
    <t>FEC_per_sqm.kWh.LT.Res.HH.Thermal.SH.ConvElc.CO.Elc.Elec</t>
  </si>
  <si>
    <t>LT - Thermal energy service per surface area (detailed structure)</t>
  </si>
  <si>
    <t>TES_per_sqm.kWh.LT.Res.HH.Thermal.SH.Solids</t>
  </si>
  <si>
    <t>TES_per_sqm.kWh.LT.Res.HH.Thermal.SH.Solids.SH</t>
  </si>
  <si>
    <t>TES_per_sqm.kWh.LT.Res.HH.Thermal.SH.Solids.SH.Solids</t>
  </si>
  <si>
    <t>TES_per_sqm.kWh.LT.Res.HH.Thermal.SH.Solids.SH.Elec</t>
  </si>
  <si>
    <t>TES_per_sqm.kWh.LT.Res.HH.Thermal.SH.Solids.SC</t>
  </si>
  <si>
    <t>TES_per_sqm.kWh.LT.Res.HH.Thermal.SH.Solids.SC.AC.Elec</t>
  </si>
  <si>
    <t>TES_per_sqm.kWh.LT.Res.HH.Thermal.SH.Solids.WH</t>
  </si>
  <si>
    <t>TES_per_sqm.kWh.LT.Res.HH.Thermal.SH.Solids.WH.Solids.NoSolar.Solids</t>
  </si>
  <si>
    <t>TES_per_sqm.kWh.LT.Res.HH.Thermal.SH.Solids.WH.LPG.NoSolar.LPG</t>
  </si>
  <si>
    <t>TES_per_sqm.kWh.LT.Res.HH.Thermal.SH.Solids.WH.LPG.Solar</t>
  </si>
  <si>
    <t>TES_per_sqm.kWh.LT.Res.HH.Thermal.SH.Solids.WH.LPG.Solar.LPG</t>
  </si>
  <si>
    <t>TES_per_sqm.kWh.LT.Res.HH.Thermal.SH.Solids.WH.LPG.Solar.Solar</t>
  </si>
  <si>
    <t>TES_per_sqm.kWh.LT.Res.HH.Thermal.SH.Solids.WH.Elc.NoSolar.Elec</t>
  </si>
  <si>
    <t>TES_per_sqm.kWh.LT.Res.HH.Thermal.SH.Solids.WH.Elc.Solar</t>
  </si>
  <si>
    <t>TES_per_sqm.kWh.LT.Res.HH.Thermal.SH.Solids.WH.Elc.Solar.Elec</t>
  </si>
  <si>
    <t>TES_per_sqm.kWh.LT.Res.HH.Thermal.SH.Solids.WH.Elc.Solar.Solar</t>
  </si>
  <si>
    <t>TES_per_sqm.kWh.LT.Res.HH.Thermal.SH.Solids.CO</t>
  </si>
  <si>
    <t>TES_per_sqm.kWh.LT.Res.HH.Thermal.SH.Solids.CO.Solids.Solids</t>
  </si>
  <si>
    <t>TES_per_sqm.kWh.LT.Res.HH.Thermal.SH.Solids.CO.LPG.LPG</t>
  </si>
  <si>
    <t>TES_per_sqm.kWh.LT.Res.HH.Thermal.SH.Solids.CO.Elc.Elec</t>
  </si>
  <si>
    <t>TES_per_sqm.kWh.LT.Res.HH.Thermal.SH.LPG</t>
  </si>
  <si>
    <t>TES_per_sqm.kWh.LT.Res.HH.Thermal.SH.LPG.SH</t>
  </si>
  <si>
    <t>TES_per_sqm.kWh.LT.Res.HH.Thermal.SH.LPG.SH.LPG</t>
  </si>
  <si>
    <t>TES_per_sqm.kWh.LT.Res.HH.Thermal.SH.LPG.SH.Elec</t>
  </si>
  <si>
    <t>TES_per_sqm.kWh.LT.Res.HH.Thermal.SH.LPG.SC</t>
  </si>
  <si>
    <t>TES_per_sqm.kWh.LT.Res.HH.Thermal.SH.LPG.SC.AC.Elec</t>
  </si>
  <si>
    <t>TES_per_sqm.kWh.LT.Res.HH.Thermal.SH.LPG.WH</t>
  </si>
  <si>
    <t>TES_per_sqm.kWh.LT.Res.HH.Thermal.SH.LPG.WH.LPG.NoSolar.LPG</t>
  </si>
  <si>
    <t>TES_per_sqm.kWh.LT.Res.HH.Thermal.SH.LPG.WH.LPG.Solar</t>
  </si>
  <si>
    <t>TES_per_sqm.kWh.LT.Res.HH.Thermal.SH.LPG.WH.LPG.Solar.LPG</t>
  </si>
  <si>
    <t>TES_per_sqm.kWh.LT.Res.HH.Thermal.SH.LPG.WH.LPG.Solar.Solar</t>
  </si>
  <si>
    <t>TES_per_sqm.kWh.LT.Res.HH.Thermal.SH.LPG.WH.Elc.NoSolar.Elec</t>
  </si>
  <si>
    <t>TES_per_sqm.kWh.LT.Res.HH.Thermal.SH.LPG.WH.Elc.Solar</t>
  </si>
  <si>
    <t>TES_per_sqm.kWh.LT.Res.HH.Thermal.SH.LPG.WH.Elc.Solar.Elec</t>
  </si>
  <si>
    <t>TES_per_sqm.kWh.LT.Res.HH.Thermal.SH.LPG.WH.Elc.Solar.Solar</t>
  </si>
  <si>
    <t>TES_per_sqm.kWh.LT.Res.HH.Thermal.SH.LPG.CO</t>
  </si>
  <si>
    <t>TES_per_sqm.kWh.LT.Res.HH.Thermal.SH.LPG.CO.LPG.LPG</t>
  </si>
  <si>
    <t>TES_per_sqm.kWh.LT.Res.HH.Thermal.SH.LPG.CO.Elc.Elec</t>
  </si>
  <si>
    <t>TES_per_sqm.kWh.LT.Res.HH.Thermal.SH.Oil</t>
  </si>
  <si>
    <t>TES_per_sqm.kWh.LT.Res.HH.Thermal.SH.Oil.SH</t>
  </si>
  <si>
    <t>TES_per_sqm.kWh.LT.Res.HH.Thermal.SH.Oil.SH.Oil</t>
  </si>
  <si>
    <t>TES_per_sqm.kWh.LT.Res.HH.Thermal.SH.Oil.SH.Elec</t>
  </si>
  <si>
    <t>TES_per_sqm.kWh.LT.Res.HH.Thermal.SH.Oil.SC</t>
  </si>
  <si>
    <t>TES_per_sqm.kWh.LT.Res.HH.Thermal.SH.Oil.SC.AC.Elec</t>
  </si>
  <si>
    <t>TES_per_sqm.kWh.LT.Res.HH.Thermal.SH.Oil.WH</t>
  </si>
  <si>
    <t>TES_per_sqm.kWh.LT.Res.HH.Thermal.SH.Oil.WH.Oil.NoSolar.Oil</t>
  </si>
  <si>
    <t>TES_per_sqm.kWh.LT.Res.HH.Thermal.SH.Oil.WH.Oil.Solar</t>
  </si>
  <si>
    <t>TES_per_sqm.kWh.LT.Res.HH.Thermal.SH.Oil.WH.Oil.Solar.Oil</t>
  </si>
  <si>
    <t>TES_per_sqm.kWh.LT.Res.HH.Thermal.SH.Oil.WH.Oil.Solar.Solar</t>
  </si>
  <si>
    <t>TES_per_sqm.kWh.LT.Res.HH.Thermal.SH.Oil.WH.Elc.NoSolar.Elec</t>
  </si>
  <si>
    <t>TES_per_sqm.kWh.LT.Res.HH.Thermal.SH.Oil.WH.Elc.Solar</t>
  </si>
  <si>
    <t>TES_per_sqm.kWh.LT.Res.HH.Thermal.SH.Oil.WH.Elc.Solar.Elec</t>
  </si>
  <si>
    <t>TES_per_sqm.kWh.LT.Res.HH.Thermal.SH.Oil.WH.Elc.Solar.Solar</t>
  </si>
  <si>
    <t>TES_per_sqm.kWh.LT.Res.HH.Thermal.SH.Oil.CO</t>
  </si>
  <si>
    <t>TES_per_sqm.kWh.LT.Res.HH.Thermal.SH.Oil.CO.LPG.LPG</t>
  </si>
  <si>
    <t>TES_per_sqm.kWh.LT.Res.HH.Thermal.SH.Oil.CO.Elc.Elec</t>
  </si>
  <si>
    <t>TES_per_sqm.kWh.LT.Res.HH.Thermal.SH.Gas</t>
  </si>
  <si>
    <t>TES_per_sqm.kWh.LT.Res.HH.Thermal.SH.Gas.SH</t>
  </si>
  <si>
    <t>TES_per_sqm.kWh.LT.Res.HH.Thermal.SH.Gas.SH.Gas</t>
  </si>
  <si>
    <t>TES_per_sqm.kWh.LT.Res.HH.Thermal.SH.Gas.SH.Elec</t>
  </si>
  <si>
    <t>TES_per_sqm.kWh.LT.Res.HH.Thermal.SH.Gas.SC</t>
  </si>
  <si>
    <t>TES_per_sqm.kWh.LT.Res.HH.Thermal.SH.Gas.SC.AC.Elec</t>
  </si>
  <si>
    <t>TES_per_sqm.kWh.LT.Res.HH.Thermal.SH.Gas.WH</t>
  </si>
  <si>
    <t>TES_per_sqm.kWh.LT.Res.HH.Thermal.SH.Gas.WH.Gas.NoSolar.Gas</t>
  </si>
  <si>
    <t>TES_per_sqm.kWh.LT.Res.HH.Thermal.SH.Gas.WH.Gas.Solar</t>
  </si>
  <si>
    <t>TES_per_sqm.kWh.LT.Res.HH.Thermal.SH.Gas.WH.Gas.Solar.Gas</t>
  </si>
  <si>
    <t>TES_per_sqm.kWh.LT.Res.HH.Thermal.SH.Gas.WH.Gas.Solar.Solar</t>
  </si>
  <si>
    <t>TES_per_sqm.kWh.LT.Res.HH.Thermal.SH.Gas.WH.Elc.NoSolar.Elec</t>
  </si>
  <si>
    <t>TES_per_sqm.kWh.LT.Res.HH.Thermal.SH.Gas.WH.Elc.Solar</t>
  </si>
  <si>
    <t>TES_per_sqm.kWh.LT.Res.HH.Thermal.SH.Gas.WH.Elc.Solar.Elec</t>
  </si>
  <si>
    <t>TES_per_sqm.kWh.LT.Res.HH.Thermal.SH.Gas.WH.Elc.Solar.Solar</t>
  </si>
  <si>
    <t>TES_per_sqm.kWh.LT.Res.HH.Thermal.SH.Gas.CO</t>
  </si>
  <si>
    <t>TES_per_sqm.kWh.LT.Res.HH.Thermal.SH.Gas.CO.Gas.Gas</t>
  </si>
  <si>
    <t>TES_per_sqm.kWh.LT.Res.HH.Thermal.SH.Gas.CO.Elc.Elec</t>
  </si>
  <si>
    <t>TES_per_sqm.kWh.LT.Res.HH.Thermal.SH.Biomass</t>
  </si>
  <si>
    <t>TES_per_sqm.kWh.LT.Res.HH.Thermal.SH.Biomass.SH</t>
  </si>
  <si>
    <t>TES_per_sqm.kWh.LT.Res.HH.Thermal.SH.Biomass.SH.Biomass</t>
  </si>
  <si>
    <t>TES_per_sqm.kWh.LT.Res.HH.Thermal.SH.Biomass.SH.Elec</t>
  </si>
  <si>
    <t>TES_per_sqm.kWh.LT.Res.HH.Thermal.SH.Biomass.SC</t>
  </si>
  <si>
    <t>TES_per_sqm.kWh.LT.Res.HH.Thermal.SH.Biomass.SC.AC.Elec</t>
  </si>
  <si>
    <t>TES_per_sqm.kWh.LT.Res.HH.Thermal.SH.Biomass.WH</t>
  </si>
  <si>
    <t>TES_per_sqm.kWh.LT.Res.HH.Thermal.SH.Biomass.WH.Biomass.NoSolar.Biomass</t>
  </si>
  <si>
    <t>TES_per_sqm.kWh.LT.Res.HH.Thermal.SH.Biomass.WH.Biomass.Solar</t>
  </si>
  <si>
    <t>TES_per_sqm.kWh.LT.Res.HH.Thermal.SH.Biomass.WH.Biomass.Solar.Biomass</t>
  </si>
  <si>
    <t>TES_per_sqm.kWh.LT.Res.HH.Thermal.SH.Biomass.WH.Biomass.Solar.Solar</t>
  </si>
  <si>
    <t>TES_per_sqm.kWh.LT.Res.HH.Thermal.SH.Biomass.WH.LPG.NoSolar.LPG</t>
  </si>
  <si>
    <t>TES_per_sqm.kWh.LT.Res.HH.Thermal.SH.Biomass.WH.LPG.Solar</t>
  </si>
  <si>
    <t>TES_per_sqm.kWh.LT.Res.HH.Thermal.SH.Biomass.WH.LPG.Solar.LPG</t>
  </si>
  <si>
    <t>TES_per_sqm.kWh.LT.Res.HH.Thermal.SH.Biomass.WH.LPG.Solar.Solar</t>
  </si>
  <si>
    <t>TES_per_sqm.kWh.LT.Res.HH.Thermal.SH.Biomass.WH.Elc.NoSolar.Elec</t>
  </si>
  <si>
    <t>TES_per_sqm.kWh.LT.Res.HH.Thermal.SH.Biomass.WH.Elc.Solar</t>
  </si>
  <si>
    <t>TES_per_sqm.kWh.LT.Res.HH.Thermal.SH.Biomass.WH.Elc.Solar.Elec</t>
  </si>
  <si>
    <t>TES_per_sqm.kWh.LT.Res.HH.Thermal.SH.Biomass.WH.Elc.Solar.Solar</t>
  </si>
  <si>
    <t>TES_per_sqm.kWh.LT.Res.HH.Thermal.SH.Biomass.CO</t>
  </si>
  <si>
    <t>TES_per_sqm.kWh.LT.Res.HH.Thermal.SH.Biomass.CO.Biomass.Biomass</t>
  </si>
  <si>
    <t>TES_per_sqm.kWh.LT.Res.HH.Thermal.SH.Biomass.CO.LPG.LPG</t>
  </si>
  <si>
    <t>TES_per_sqm.kWh.LT.Res.HH.Thermal.SH.Biomass.CO.Elc.Elec</t>
  </si>
  <si>
    <t>TES_per_sqm.kWh.LT.Res.HH.Thermal.SH.Geo</t>
  </si>
  <si>
    <t>TES_per_sqm.kWh.LT.Res.HH.Thermal.SH.Geo.SH</t>
  </si>
  <si>
    <t>TES_per_sqm.kWh.LT.Res.HH.Thermal.SH.Geo.SH.Geo</t>
  </si>
  <si>
    <t>TES_per_sqm.kWh.LT.Res.HH.Thermal.SH.Geo.SH.Elec</t>
  </si>
  <si>
    <t>TES_per_sqm.kWh.LT.Res.HH.Thermal.SH.Geo.SC</t>
  </si>
  <si>
    <t>TES_per_sqm.kWh.LT.Res.HH.Thermal.SH.Geo.SC.AC.Elec</t>
  </si>
  <si>
    <t>TES_per_sqm.kWh.LT.Res.HH.Thermal.SH.Geo.WH</t>
  </si>
  <si>
    <t>TES_per_sqm.kWh.LT.Res.HH.Thermal.SH.Geo.WH.Geo.NoSolar.Geo</t>
  </si>
  <si>
    <t>TES_per_sqm.kWh.LT.Res.HH.Thermal.SH.Geo.WH.Geo.Solar</t>
  </si>
  <si>
    <t>TES_per_sqm.kWh.LT.Res.HH.Thermal.SH.Geo.WH.Geo.Solar.Geo</t>
  </si>
  <si>
    <t>TES_per_sqm.kWh.LT.Res.HH.Thermal.SH.Geo.WH.Geo.Solar.Solar</t>
  </si>
  <si>
    <t>TES_per_sqm.kWh.LT.Res.HH.Thermal.SH.Geo.WH.Elc.NoSolar.Elec</t>
  </si>
  <si>
    <t>TES_per_sqm.kWh.LT.Res.HH.Thermal.SH.Geo.WH.Elc.Solar</t>
  </si>
  <si>
    <t>TES_per_sqm.kWh.LT.Res.HH.Thermal.SH.Geo.WH.Elc.Solar.Elec</t>
  </si>
  <si>
    <t>TES_per_sqm.kWh.LT.Res.HH.Thermal.SH.Geo.WH.Elc.Solar.Solar</t>
  </si>
  <si>
    <t>TES_per_sqm.kWh.LT.Res.HH.Thermal.SH.Geo.CO</t>
  </si>
  <si>
    <t>TES_per_sqm.kWh.LT.Res.HH.Thermal.SH.Geo.CO.LPG.LPG</t>
  </si>
  <si>
    <t>TES_per_sqm.kWh.LT.Res.HH.Thermal.SH.Geo.CO.Elc.Elec</t>
  </si>
  <si>
    <t>TES_per_sqm.kWh.LT.Res.HH.Thermal.SH.DistrHeat</t>
  </si>
  <si>
    <t>TES_per_sqm.kWh.LT.Res.HH.Thermal.SH.DistrHeat.SH</t>
  </si>
  <si>
    <t>TES_per_sqm.kWh.LT.Res.HH.Thermal.SH.DistrHeat.SH.Steam_Distr</t>
  </si>
  <si>
    <t>TES_per_sqm.kWh.LT.Res.HH.Thermal.SH.DistrHeat.SH.Elec</t>
  </si>
  <si>
    <t>TES_per_sqm.kWh.LT.Res.HH.Thermal.SH.DistrHeat.SC</t>
  </si>
  <si>
    <t>TES_per_sqm.kWh.LT.Res.HH.Thermal.SH.DistrHeat.SC.AC.Elec</t>
  </si>
  <si>
    <t>TES_per_sqm.kWh.LT.Res.HH.Thermal.SH.DistrHeat.WH</t>
  </si>
  <si>
    <t>TES_per_sqm.kWh.LT.Res.HH.Thermal.SH.DistrHeat.WH.DistrHeat.NoSolar.Steam_Distr</t>
  </si>
  <si>
    <t>TES_per_sqm.kWh.LT.Res.HH.Thermal.SH.DistrHeat.WH.DistrHeat.Solar</t>
  </si>
  <si>
    <t>TES_per_sqm.kWh.LT.Res.HH.Thermal.SH.DistrHeat.WH.DistrHeat.Solar.Steam_Distr</t>
  </si>
  <si>
    <t>TES_per_sqm.kWh.LT.Res.HH.Thermal.SH.DistrHeat.WH.DistrHeat.Solar.Solar</t>
  </si>
  <si>
    <t>TES_per_sqm.kWh.LT.Res.HH.Thermal.SH.DistrHeat.WH.Elc.NoSolar.Elec</t>
  </si>
  <si>
    <t>TES_per_sqm.kWh.LT.Res.HH.Thermal.SH.DistrHeat.WH.Elc.Solar</t>
  </si>
  <si>
    <t>TES_per_sqm.kWh.LT.Res.HH.Thermal.SH.DistrHeat.WH.Elc.Solar.Elec</t>
  </si>
  <si>
    <t>TES_per_sqm.kWh.LT.Res.HH.Thermal.SH.DistrHeat.WH.Elc.Solar.Solar</t>
  </si>
  <si>
    <t>TES_per_sqm.kWh.LT.Res.HH.Thermal.SH.DistrHeat.CO</t>
  </si>
  <si>
    <t>TES_per_sqm.kWh.LT.Res.HH.Thermal.SH.DistrHeat.CO.LPG.LPG</t>
  </si>
  <si>
    <t>TES_per_sqm.kWh.LT.Res.HH.Thermal.SH.DistrHeat.CO.Elc.Elec</t>
  </si>
  <si>
    <t>TES_per_sqm.kWh.LT.Res.HH.Thermal.SH.AdvElc</t>
  </si>
  <si>
    <t>TES_per_sqm.kWh.LT.Res.HH.Thermal.SH.AdvElc.SH</t>
  </si>
  <si>
    <t>TES_per_sqm.kWh.LT.Res.HH.Thermal.SH.AdvElc.SH.Elec</t>
  </si>
  <si>
    <t>TES_per_sqm.kWh.LT.Res.HH.Thermal.SH.AdvElc.SC</t>
  </si>
  <si>
    <t>TES_per_sqm.kWh.LT.Res.HH.Thermal.SH.AdvElc.SC.AC.Elec</t>
  </si>
  <si>
    <t>TES_per_sqm.kWh.LT.Res.HH.Thermal.SH.AdvElc.WH</t>
  </si>
  <si>
    <t>TES_per_sqm.kWh.LT.Res.HH.Thermal.SH.AdvElc.WH.LPG.NoSolar.LPG</t>
  </si>
  <si>
    <t>TES_per_sqm.kWh.LT.Res.HH.Thermal.SH.AdvElc.WH.LPG.Solar</t>
  </si>
  <si>
    <t>TES_per_sqm.kWh.LT.Res.HH.Thermal.SH.AdvElc.WH.LPG.Solar.LPG</t>
  </si>
  <si>
    <t>TES_per_sqm.kWh.LT.Res.HH.Thermal.SH.AdvElc.WH.LPG.Solar.Solar</t>
  </si>
  <si>
    <t>TES_per_sqm.kWh.LT.Res.HH.Thermal.SH.AdvElc.WH.Elc.NoSolar.Elec</t>
  </si>
  <si>
    <t>TES_per_sqm.kWh.LT.Res.HH.Thermal.SH.AdvElc.WH.Elc.Solar</t>
  </si>
  <si>
    <t>TES_per_sqm.kWh.LT.Res.HH.Thermal.SH.AdvElc.WH.Elc.Solar.Elec</t>
  </si>
  <si>
    <t>TES_per_sqm.kWh.LT.Res.HH.Thermal.SH.AdvElc.WH.Elc.Solar.Solar</t>
  </si>
  <si>
    <t>TES_per_sqm.kWh.LT.Res.HH.Thermal.SH.AdvElc.CO</t>
  </si>
  <si>
    <t>TES_per_sqm.kWh.LT.Res.HH.Thermal.SH.AdvElc.CO.LPG.LPG</t>
  </si>
  <si>
    <t>TES_per_sqm.kWh.LT.Res.HH.Thermal.SH.AdvElc.CO.Elc.Elec</t>
  </si>
  <si>
    <t>TES_per_sqm.kWh.LT.Res.HH.Thermal.SH.ConvElc</t>
  </si>
  <si>
    <t>TES_per_sqm.kWh.LT.Res.HH.Thermal.SH.ConvElc.SH</t>
  </si>
  <si>
    <t>TES_per_sqm.kWh.LT.Res.HH.Thermal.SH.ConvElc.SH.Elec</t>
  </si>
  <si>
    <t>TES_per_sqm.kWh.LT.Res.HH.Thermal.SH.ConvElc.SC</t>
  </si>
  <si>
    <t>TES_per_sqm.kWh.LT.Res.HH.Thermal.SH.ConvElc.SC.AC.Elec</t>
  </si>
  <si>
    <t>TES_per_sqm.kWh.LT.Res.HH.Thermal.SH.ConvElc.WH</t>
  </si>
  <si>
    <t>TES_per_sqm.kWh.LT.Res.HH.Thermal.SH.ConvElc.WH.LPG.NoSolar.LPG</t>
  </si>
  <si>
    <t>TES_per_sqm.kWh.LT.Res.HH.Thermal.SH.ConvElc.WH.LPG.Solar</t>
  </si>
  <si>
    <t>TES_per_sqm.kWh.LT.Res.HH.Thermal.SH.ConvElc.WH.LPG.Solar.LPG</t>
  </si>
  <si>
    <t>TES_per_sqm.kWh.LT.Res.HH.Thermal.SH.ConvElc.WH.LPG.Solar.Solar</t>
  </si>
  <si>
    <t>TES_per_sqm.kWh.LT.Res.HH.Thermal.SH.ConvElc.WH.Elc.NoSolar.Elec</t>
  </si>
  <si>
    <t>TES_per_sqm.kWh.LT.Res.HH.Thermal.SH.ConvElc.WH.Elc.Solar</t>
  </si>
  <si>
    <t>TES_per_sqm.kWh.LT.Res.HH.Thermal.SH.ConvElc.WH.Elc.Solar.Elec</t>
  </si>
  <si>
    <t>TES_per_sqm.kWh.LT.Res.HH.Thermal.SH.ConvElc.WH.Elc.Solar.Solar</t>
  </si>
  <si>
    <t>TES_per_sqm.kWh.LT.Res.HH.Thermal.SH.ConvElc.CO</t>
  </si>
  <si>
    <t>TES_per_sqm.kWh.LT.Res.HH.Thermal.SH.ConvElc.CO.LPG.LPG</t>
  </si>
  <si>
    <t>TES_per_sqm.kWh.LT.Res.HH.Thermal.SH.ConvElc.CO.Elc.Elec</t>
  </si>
  <si>
    <t>LT - CO2 emissions per surface area (detailed structure)</t>
  </si>
  <si>
    <t>EMI_per_sqm.kgCO2.LT.Res.HH.Thermal.SH.Solids</t>
  </si>
  <si>
    <t>EMI_per_sqm.kgCO2.LT.Res.HH.Thermal.SH.Solids.SH</t>
  </si>
  <si>
    <t>EMI_per_sqm.kgCO2.LT.Res.HH.Thermal.SH.Solids.SH.Solids</t>
  </si>
  <si>
    <t>EMI_per_sqm.kgCO2.LT.Res.HH.Thermal.SH.Solids.SH.Elec</t>
  </si>
  <si>
    <t>EMI_per_sqm.kgCO2.LT.Res.HH.Thermal.SH.Solids.SC</t>
  </si>
  <si>
    <t>EMI_per_sqm.kgCO2.LT.Res.HH.Thermal.SH.Solids.SC.AC.Elec</t>
  </si>
  <si>
    <t>EMI_per_sqm.kgCO2.LT.Res.HH.Thermal.SH.Solids.WH</t>
  </si>
  <si>
    <t>EMI_per_sqm.kgCO2.LT.Res.HH.Thermal.SH.Solids.WH.Solids.NoSolar.Solids</t>
  </si>
  <si>
    <t>EMI_per_sqm.kgCO2.LT.Res.HH.Thermal.SH.Solids.WH.LPG.NoSolar.LPG</t>
  </si>
  <si>
    <t>EMI_per_sqm.kgCO2.LT.Res.HH.Thermal.SH.Solids.WH.LPG.Solar</t>
  </si>
  <si>
    <t>EMI_per_sqm.kgCO2.LT.Res.HH.Thermal.SH.Solids.WH.LPG.Solar.LPG</t>
  </si>
  <si>
    <t>EMI_per_sqm.kgCO2.LT.Res.HH.Thermal.SH.Solids.WH.LPG.Solar.Solar</t>
  </si>
  <si>
    <t>EMI_per_sqm.kgCO2.LT.Res.HH.Thermal.SH.Solids.WH.Elc.NoSolar.Elec</t>
  </si>
  <si>
    <t>EMI_per_sqm.kgCO2.LT.Res.HH.Thermal.SH.Solids.WH.Elc.Solar</t>
  </si>
  <si>
    <t>EMI_per_sqm.kgCO2.LT.Res.HH.Thermal.SH.Solids.WH.Elc.Solar.Elec</t>
  </si>
  <si>
    <t>EMI_per_sqm.kgCO2.LT.Res.HH.Thermal.SH.Solids.WH.Elc.Solar.Solar</t>
  </si>
  <si>
    <t>EMI_per_sqm.kgCO2.LT.Res.HH.Thermal.SH.Solids.CO</t>
  </si>
  <si>
    <t>EMI_per_sqm.kgCO2.LT.Res.HH.Thermal.SH.Solids.CO.Solids.Solids</t>
  </si>
  <si>
    <t>EMI_per_sqm.kgCO2.LT.Res.HH.Thermal.SH.Solids.CO.LPG.LPG</t>
  </si>
  <si>
    <t>EMI_per_sqm.kgCO2.LT.Res.HH.Thermal.SH.Solids.CO.Elc.Elec</t>
  </si>
  <si>
    <t>EMI_per_sqm.kgCO2.LT.Res.HH.Thermal.SH.LPG</t>
  </si>
  <si>
    <t>EMI_per_sqm.kgCO2.LT.Res.HH.Thermal.SH.LPG.SH</t>
  </si>
  <si>
    <t>EMI_per_sqm.kgCO2.LT.Res.HH.Thermal.SH.LPG.SH.LPG</t>
  </si>
  <si>
    <t>EMI_per_sqm.kgCO2.LT.Res.HH.Thermal.SH.LPG.SH.Elec</t>
  </si>
  <si>
    <t>EMI_per_sqm.kgCO2.LT.Res.HH.Thermal.SH.LPG.SC</t>
  </si>
  <si>
    <t>EMI_per_sqm.kgCO2.LT.Res.HH.Thermal.SH.LPG.SC.AC.Elec</t>
  </si>
  <si>
    <t>EMI_per_sqm.kgCO2.LT.Res.HH.Thermal.SH.LPG.WH</t>
  </si>
  <si>
    <t>EMI_per_sqm.kgCO2.LT.Res.HH.Thermal.SH.LPG.WH.LPG.NoSolar.LPG</t>
  </si>
  <si>
    <t>EMI_per_sqm.kgCO2.LT.Res.HH.Thermal.SH.LPG.WH.LPG.Solar</t>
  </si>
  <si>
    <t>EMI_per_sqm.kgCO2.LT.Res.HH.Thermal.SH.LPG.WH.LPG.Solar.LPG</t>
  </si>
  <si>
    <t>EMI_per_sqm.kgCO2.LT.Res.HH.Thermal.SH.LPG.WH.LPG.Solar.Solar</t>
  </si>
  <si>
    <t>EMI_per_sqm.kgCO2.LT.Res.HH.Thermal.SH.LPG.WH.Elc.NoSolar.Elec</t>
  </si>
  <si>
    <t>EMI_per_sqm.kgCO2.LT.Res.HH.Thermal.SH.LPG.WH.Elc.Solar</t>
  </si>
  <si>
    <t>EMI_per_sqm.kgCO2.LT.Res.HH.Thermal.SH.LPG.WH.Elc.Solar.Elec</t>
  </si>
  <si>
    <t>EMI_per_sqm.kgCO2.LT.Res.HH.Thermal.SH.LPG.WH.Elc.Solar.Solar</t>
  </si>
  <si>
    <t>EMI_per_sqm.kgCO2.LT.Res.HH.Thermal.SH.LPG.CO</t>
  </si>
  <si>
    <t>EMI_per_sqm.kgCO2.LT.Res.HH.Thermal.SH.LPG.CO.LPG.LPG</t>
  </si>
  <si>
    <t>EMI_per_sqm.kgCO2.LT.Res.HH.Thermal.SH.LPG.CO.Elc.Elec</t>
  </si>
  <si>
    <t>EMI_per_sqm.kgCO2.LT.Res.HH.Thermal.SH.Oil</t>
  </si>
  <si>
    <t>EMI_per_sqm.kgCO2.LT.Res.HH.Thermal.SH.Oil.SH</t>
  </si>
  <si>
    <t>EMI_per_sqm.kgCO2.LT.Res.HH.Thermal.SH.Oil.SH.Oil</t>
  </si>
  <si>
    <t>EMI_per_sqm.kgCO2.LT.Res.HH.Thermal.SH.Oil.SH.Elec</t>
  </si>
  <si>
    <t>EMI_per_sqm.kgCO2.LT.Res.HH.Thermal.SH.Oil.SC</t>
  </si>
  <si>
    <t>EMI_per_sqm.kgCO2.LT.Res.HH.Thermal.SH.Oil.SC.AC.Elec</t>
  </si>
  <si>
    <t>EMI_per_sqm.kgCO2.LT.Res.HH.Thermal.SH.Oil.WH</t>
  </si>
  <si>
    <t>EMI_per_sqm.kgCO2.LT.Res.HH.Thermal.SH.Oil.WH.Oil.NoSolar.Oil</t>
  </si>
  <si>
    <t>EMI_per_sqm.kgCO2.LT.Res.HH.Thermal.SH.Oil.WH.Oil.Solar</t>
  </si>
  <si>
    <t>EMI_per_sqm.kgCO2.LT.Res.HH.Thermal.SH.Oil.WH.Oil.Solar.Oil</t>
  </si>
  <si>
    <t>EMI_per_sqm.kgCO2.LT.Res.HH.Thermal.SH.Oil.WH.Oil.Solar.Solar</t>
  </si>
  <si>
    <t>EMI_per_sqm.kgCO2.LT.Res.HH.Thermal.SH.Oil.WH.Elc.NoSolar.Elec</t>
  </si>
  <si>
    <t>EMI_per_sqm.kgCO2.LT.Res.HH.Thermal.SH.Oil.WH.Elc.Solar</t>
  </si>
  <si>
    <t>EMI_per_sqm.kgCO2.LT.Res.HH.Thermal.SH.Oil.WH.Elc.Solar.Elec</t>
  </si>
  <si>
    <t>EMI_per_sqm.kgCO2.LT.Res.HH.Thermal.SH.Oil.WH.Elc.Solar.Solar</t>
  </si>
  <si>
    <t>EMI_per_sqm.kgCO2.LT.Res.HH.Thermal.SH.Oil.CO</t>
  </si>
  <si>
    <t>EMI_per_sqm.kgCO2.LT.Res.HH.Thermal.SH.Oil.CO.LPG.LPG</t>
  </si>
  <si>
    <t>EMI_per_sqm.kgCO2.LT.Res.HH.Thermal.SH.Oil.CO.Elc.Elec</t>
  </si>
  <si>
    <t>EMI_per_sqm.kgCO2.LT.Res.HH.Thermal.SH.Gas</t>
  </si>
  <si>
    <t>EMI_per_sqm.kgCO2.LT.Res.HH.Thermal.SH.Gas.SH</t>
  </si>
  <si>
    <t>EMI_per_sqm.kgCO2.LT.Res.HH.Thermal.SH.Gas.SH.Gas</t>
  </si>
  <si>
    <t>EMI_per_sqm.kgCO2.LT.Res.HH.Thermal.SH.Gas.SH.Elec</t>
  </si>
  <si>
    <t>EMI_per_sqm.kgCO2.LT.Res.HH.Thermal.SH.Gas.SC</t>
  </si>
  <si>
    <t>EMI_per_sqm.kgCO2.LT.Res.HH.Thermal.SH.Gas.SC.AC.Elec</t>
  </si>
  <si>
    <t>EMI_per_sqm.kgCO2.LT.Res.HH.Thermal.SH.Gas.WH</t>
  </si>
  <si>
    <t>EMI_per_sqm.kgCO2.LT.Res.HH.Thermal.SH.Gas.WH.Gas.NoSolar.Gas</t>
  </si>
  <si>
    <t>EMI_per_sqm.kgCO2.LT.Res.HH.Thermal.SH.Gas.WH.Gas.Solar</t>
  </si>
  <si>
    <t>EMI_per_sqm.kgCO2.LT.Res.HH.Thermal.SH.Gas.WH.Gas.Solar.Gas</t>
  </si>
  <si>
    <t>EMI_per_sqm.kgCO2.LT.Res.HH.Thermal.SH.Gas.WH.Gas.Solar.Solar</t>
  </si>
  <si>
    <t>EMI_per_sqm.kgCO2.LT.Res.HH.Thermal.SH.Gas.WH.Elc.NoSolar.Elec</t>
  </si>
  <si>
    <t>EMI_per_sqm.kgCO2.LT.Res.HH.Thermal.SH.Gas.WH.Elc.Solar</t>
  </si>
  <si>
    <t>EMI_per_sqm.kgCO2.LT.Res.HH.Thermal.SH.Gas.WH.Elc.Solar.Elec</t>
  </si>
  <si>
    <t>EMI_per_sqm.kgCO2.LT.Res.HH.Thermal.SH.Gas.WH.Elc.Solar.Solar</t>
  </si>
  <si>
    <t>EMI_per_sqm.kgCO2.LT.Res.HH.Thermal.SH.Gas.CO</t>
  </si>
  <si>
    <t>EMI_per_sqm.kgCO2.LT.Res.HH.Thermal.SH.Gas.CO.Gas.Gas</t>
  </si>
  <si>
    <t>EMI_per_sqm.kgCO2.LT.Res.HH.Thermal.SH.Gas.CO.Elc.Elec</t>
  </si>
  <si>
    <t>EMI_per_sqm.kgCO2.LT.Res.HH.Thermal.SH.Biomass</t>
  </si>
  <si>
    <t>EMI_per_sqm.kgCO2.LT.Res.HH.Thermal.SH.Biomass.SH</t>
  </si>
  <si>
    <t>EMI_per_sqm.kgCO2.LT.Res.HH.Thermal.SH.Biomass.SH.Biomass</t>
  </si>
  <si>
    <t>EMI_per_sqm.kgCO2.LT.Res.HH.Thermal.SH.Biomass.SH.Elec</t>
  </si>
  <si>
    <t>EMI_per_sqm.kgCO2.LT.Res.HH.Thermal.SH.Biomass.SC</t>
  </si>
  <si>
    <t>EMI_per_sqm.kgCO2.LT.Res.HH.Thermal.SH.Biomass.SC.AC.Elec</t>
  </si>
  <si>
    <t>EMI_per_sqm.kgCO2.LT.Res.HH.Thermal.SH.Biomass.WH</t>
  </si>
  <si>
    <t>EMI_per_sqm.kgCO2.LT.Res.HH.Thermal.SH.Biomass.WH.Biomass.NoSolar.Biomass</t>
  </si>
  <si>
    <t>EMI_per_sqm.kgCO2.LT.Res.HH.Thermal.SH.Biomass.WH.Biomass.Solar</t>
  </si>
  <si>
    <t>EMI_per_sqm.kgCO2.LT.Res.HH.Thermal.SH.Biomass.WH.Biomass.Solar.Biomass</t>
  </si>
  <si>
    <t>EMI_per_sqm.kgCO2.LT.Res.HH.Thermal.SH.Biomass.WH.Biomass.Solar.Solar</t>
  </si>
  <si>
    <t>EMI_per_sqm.kgCO2.LT.Res.HH.Thermal.SH.Biomass.WH.LPG.NoSolar.LPG</t>
  </si>
  <si>
    <t>EMI_per_sqm.kgCO2.LT.Res.HH.Thermal.SH.Biomass.WH.LPG.Solar</t>
  </si>
  <si>
    <t>EMI_per_sqm.kgCO2.LT.Res.HH.Thermal.SH.Biomass.WH.LPG.Solar.LPG</t>
  </si>
  <si>
    <t>EMI_per_sqm.kgCO2.LT.Res.HH.Thermal.SH.Biomass.WH.LPG.Solar.Solar</t>
  </si>
  <si>
    <t>EMI_per_sqm.kgCO2.LT.Res.HH.Thermal.SH.Biomass.WH.Elc.NoSolar.Elec</t>
  </si>
  <si>
    <t>EMI_per_sqm.kgCO2.LT.Res.HH.Thermal.SH.Biomass.WH.Elc.Solar</t>
  </si>
  <si>
    <t>EMI_per_sqm.kgCO2.LT.Res.HH.Thermal.SH.Biomass.WH.Elc.Solar.Elec</t>
  </si>
  <si>
    <t>EMI_per_sqm.kgCO2.LT.Res.HH.Thermal.SH.Biomass.WH.Elc.Solar.Solar</t>
  </si>
  <si>
    <t>EMI_per_sqm.kgCO2.LT.Res.HH.Thermal.SH.Biomass.CO</t>
  </si>
  <si>
    <t>EMI_per_sqm.kgCO2.LT.Res.HH.Thermal.SH.Biomass.CO.Biomass.Biomass</t>
  </si>
  <si>
    <t>EMI_per_sqm.kgCO2.LT.Res.HH.Thermal.SH.Biomass.CO.LPG.LPG</t>
  </si>
  <si>
    <t>EMI_per_sqm.kgCO2.LT.Res.HH.Thermal.SH.Biomass.CO.Elc.Elec</t>
  </si>
  <si>
    <t>EMI_per_sqm.kgCO2.LT.Res.HH.Thermal.SH.Geo</t>
  </si>
  <si>
    <t>EMI_per_sqm.kgCO2.LT.Res.HH.Thermal.SH.Geo.SH</t>
  </si>
  <si>
    <t>EMI_per_sqm.kgCO2.LT.Res.HH.Thermal.SH.Geo.SH.Geo</t>
  </si>
  <si>
    <t>EMI_per_sqm.kgCO2.LT.Res.HH.Thermal.SH.Geo.SH.Elec</t>
  </si>
  <si>
    <t>EMI_per_sqm.kgCO2.LT.Res.HH.Thermal.SH.Geo.SC</t>
  </si>
  <si>
    <t>EMI_per_sqm.kgCO2.LT.Res.HH.Thermal.SH.Geo.SC.AC.Elec</t>
  </si>
  <si>
    <t>EMI_per_sqm.kgCO2.LT.Res.HH.Thermal.SH.Geo.WH</t>
  </si>
  <si>
    <t>EMI_per_sqm.kgCO2.LT.Res.HH.Thermal.SH.Geo.WH.Geo.NoSolar.Geo</t>
  </si>
  <si>
    <t>EMI_per_sqm.kgCO2.LT.Res.HH.Thermal.SH.Geo.WH.Geo.Solar</t>
  </si>
  <si>
    <t>EMI_per_sqm.kgCO2.LT.Res.HH.Thermal.SH.Geo.WH.Geo.Solar.Geo</t>
  </si>
  <si>
    <t>EMI_per_sqm.kgCO2.LT.Res.HH.Thermal.SH.Geo.WH.Geo.Solar.Solar</t>
  </si>
  <si>
    <t>EMI_per_sqm.kgCO2.LT.Res.HH.Thermal.SH.Geo.WH.Elc.NoSolar.Elec</t>
  </si>
  <si>
    <t>EMI_per_sqm.kgCO2.LT.Res.HH.Thermal.SH.Geo.WH.Elc.Solar</t>
  </si>
  <si>
    <t>EMI_per_sqm.kgCO2.LT.Res.HH.Thermal.SH.Geo.WH.Elc.Solar.Elec</t>
  </si>
  <si>
    <t>EMI_per_sqm.kgCO2.LT.Res.HH.Thermal.SH.Geo.WH.Elc.Solar.Solar</t>
  </si>
  <si>
    <t>EMI_per_sqm.kgCO2.LT.Res.HH.Thermal.SH.Geo.CO</t>
  </si>
  <si>
    <t>EMI_per_sqm.kgCO2.LT.Res.HH.Thermal.SH.Geo.CO.LPG.LPG</t>
  </si>
  <si>
    <t>EMI_per_sqm.kgCO2.LT.Res.HH.Thermal.SH.Geo.CO.Elc.Elec</t>
  </si>
  <si>
    <t>EMI_per_sqm.kgCO2.LT.Res.HH.Thermal.SH.DistrHeat</t>
  </si>
  <si>
    <t>EMI_per_sqm.kgCO2.LT.Res.HH.Thermal.SH.DistrHeat.SH</t>
  </si>
  <si>
    <t>EMI_per_sqm.kgCO2.LT.Res.HH.Thermal.SH.DistrHeat.SH.Steam_Distr</t>
  </si>
  <si>
    <t>EMI_per_sqm.kgCO2.LT.Res.HH.Thermal.SH.DistrHeat.SH.Elec</t>
  </si>
  <si>
    <t>EMI_per_sqm.kgCO2.LT.Res.HH.Thermal.SH.DistrHeat.SC</t>
  </si>
  <si>
    <t>EMI_per_sqm.kgCO2.LT.Res.HH.Thermal.SH.DistrHeat.SC.AC.Elec</t>
  </si>
  <si>
    <t>EMI_per_sqm.kgCO2.LT.Res.HH.Thermal.SH.DistrHeat.WH</t>
  </si>
  <si>
    <t>EMI_per_sqm.kgCO2.LT.Res.HH.Thermal.SH.DistrHeat.WH.DistrHeat.NoSolar.Steam_Distr</t>
  </si>
  <si>
    <t>EMI_per_sqm.kgCO2.LT.Res.HH.Thermal.SH.DistrHeat.WH.DistrHeat.Solar</t>
  </si>
  <si>
    <t>EMI_per_sqm.kgCO2.LT.Res.HH.Thermal.SH.DistrHeat.WH.DistrHeat.Solar.Steam_Distr</t>
  </si>
  <si>
    <t>EMI_per_sqm.kgCO2.LT.Res.HH.Thermal.SH.DistrHeat.WH.DistrHeat.Solar.Solar</t>
  </si>
  <si>
    <t>EMI_per_sqm.kgCO2.LT.Res.HH.Thermal.SH.DistrHeat.WH.Elc.NoSolar.Elec</t>
  </si>
  <si>
    <t>EMI_per_sqm.kgCO2.LT.Res.HH.Thermal.SH.DistrHeat.WH.Elc.Solar</t>
  </si>
  <si>
    <t>EMI_per_sqm.kgCO2.LT.Res.HH.Thermal.SH.DistrHeat.WH.Elc.Solar.Elec</t>
  </si>
  <si>
    <t>EMI_per_sqm.kgCO2.LT.Res.HH.Thermal.SH.DistrHeat.WH.Elc.Solar.Solar</t>
  </si>
  <si>
    <t>EMI_per_sqm.kgCO2.LT.Res.HH.Thermal.SH.DistrHeat.CO</t>
  </si>
  <si>
    <t>EMI_per_sqm.kgCO2.LT.Res.HH.Thermal.SH.DistrHeat.CO.LPG.LPG</t>
  </si>
  <si>
    <t>EMI_per_sqm.kgCO2.LT.Res.HH.Thermal.SH.DistrHeat.CO.Elc.Elec</t>
  </si>
  <si>
    <t>EMI_per_sqm.kgCO2.LT.Res.HH.Thermal.SH.AdvElc</t>
  </si>
  <si>
    <t>EMI_per_sqm.kgCO2.LT.Res.HH.Thermal.SH.AdvElc.SH</t>
  </si>
  <si>
    <t>EMI_per_sqm.kgCO2.LT.Res.HH.Thermal.SH.AdvElc.SH.Elec</t>
  </si>
  <si>
    <t>EMI_per_sqm.kgCO2.LT.Res.HH.Thermal.SH.AdvElc.SC</t>
  </si>
  <si>
    <t>EMI_per_sqm.kgCO2.LT.Res.HH.Thermal.SH.AdvElc.SC.AC.Elec</t>
  </si>
  <si>
    <t>EMI_per_sqm.kgCO2.LT.Res.HH.Thermal.SH.AdvElc.WH</t>
  </si>
  <si>
    <t>EMI_per_sqm.kgCO2.LT.Res.HH.Thermal.SH.AdvElc.WH.LPG.NoSolar.LPG</t>
  </si>
  <si>
    <t>EMI_per_sqm.kgCO2.LT.Res.HH.Thermal.SH.AdvElc.WH.LPG.Solar</t>
  </si>
  <si>
    <t>EMI_per_sqm.kgCO2.LT.Res.HH.Thermal.SH.AdvElc.WH.LPG.Solar.LPG</t>
  </si>
  <si>
    <t>EMI_per_sqm.kgCO2.LT.Res.HH.Thermal.SH.AdvElc.WH.LPG.Solar.Solar</t>
  </si>
  <si>
    <t>EMI_per_sqm.kgCO2.LT.Res.HH.Thermal.SH.AdvElc.WH.Elc.NoSolar.Elec</t>
  </si>
  <si>
    <t>EMI_per_sqm.kgCO2.LT.Res.HH.Thermal.SH.AdvElc.WH.Elc.Solar</t>
  </si>
  <si>
    <t>EMI_per_sqm.kgCO2.LT.Res.HH.Thermal.SH.AdvElc.WH.Elc.Solar.Elec</t>
  </si>
  <si>
    <t>EMI_per_sqm.kgCO2.LT.Res.HH.Thermal.SH.AdvElc.WH.Elc.Solar.Solar</t>
  </si>
  <si>
    <t>EMI_per_sqm.kgCO2.LT.Res.HH.Thermal.SH.AdvElc.CO</t>
  </si>
  <si>
    <t>EMI_per_sqm.kgCO2.LT.Res.HH.Thermal.SH.AdvElc.CO.LPG.LPG</t>
  </si>
  <si>
    <t>EMI_per_sqm.kgCO2.LT.Res.HH.Thermal.SH.AdvElc.CO.Elc.Elec</t>
  </si>
  <si>
    <t>EMI_per_sqm.kgCO2.LT.Res.HH.Thermal.SH.ConvElc</t>
  </si>
  <si>
    <t>EMI_per_sqm.kgCO2.LT.Res.HH.Thermal.SH.ConvElc.SH</t>
  </si>
  <si>
    <t>EMI_per_sqm.kgCO2.LT.Res.HH.Thermal.SH.ConvElc.SH.Elec</t>
  </si>
  <si>
    <t>EMI_per_sqm.kgCO2.LT.Res.HH.Thermal.SH.ConvElc.SC</t>
  </si>
  <si>
    <t>EMI_per_sqm.kgCO2.LT.Res.HH.Thermal.SH.ConvElc.SC.AC.Elec</t>
  </si>
  <si>
    <t>EMI_per_sqm.kgCO2.LT.Res.HH.Thermal.SH.ConvElc.WH</t>
  </si>
  <si>
    <t>EMI_per_sqm.kgCO2.LT.Res.HH.Thermal.SH.ConvElc.WH.LPG.NoSolar.LPG</t>
  </si>
  <si>
    <t>EMI_per_sqm.kgCO2.LT.Res.HH.Thermal.SH.ConvElc.WH.LPG.Solar</t>
  </si>
  <si>
    <t>EMI_per_sqm.kgCO2.LT.Res.HH.Thermal.SH.ConvElc.WH.LPG.Solar.LPG</t>
  </si>
  <si>
    <t>EMI_per_sqm.kgCO2.LT.Res.HH.Thermal.SH.ConvElc.WH.LPG.Solar.Solar</t>
  </si>
  <si>
    <t>EMI_per_sqm.kgCO2.LT.Res.HH.Thermal.SH.ConvElc.WH.Elc.NoSolar.Elec</t>
  </si>
  <si>
    <t>EMI_per_sqm.kgCO2.LT.Res.HH.Thermal.SH.ConvElc.WH.Elc.Solar</t>
  </si>
  <si>
    <t>EMI_per_sqm.kgCO2.LT.Res.HH.Thermal.SH.ConvElc.WH.Elc.Solar.Elec</t>
  </si>
  <si>
    <t>EMI_per_sqm.kgCO2.LT.Res.HH.Thermal.SH.ConvElc.WH.Elc.Solar.Solar</t>
  </si>
  <si>
    <t>EMI_per_sqm.kgCO2.LT.Res.HH.Thermal.SH.ConvElc.CO</t>
  </si>
  <si>
    <t>EMI_per_sqm.kgCO2.LT.Res.HH.Thermal.SH.ConvElc.CO.LPG.LPG</t>
  </si>
  <si>
    <t>EMI_per_sqm.kgCO2.LT.Res.HH.Thermal.SH.ConvElc.CO.Elc.Elec</t>
  </si>
  <si>
    <t>LT - Final energy consumption in new and renovated households (detailed structure)</t>
  </si>
  <si>
    <t>FEC.ktoe.LT.Res.HHnew.Thermal.SH.Solids</t>
  </si>
  <si>
    <t>FEC.ktoe.LT.Res.HHnew.Thermal.SH.Solids.SH</t>
  </si>
  <si>
    <t>FEC.ktoe.LT.Res.HHnew.Thermal.SH.Solids.SH.Solids</t>
  </si>
  <si>
    <t>FEC.ktoe.LT.Res.HHnew.Thermal.SH.Solids.SH.Elec</t>
  </si>
  <si>
    <t>FEC.ktoe.LT.Res.HHnew.Thermal.SH.Solids.SC</t>
  </si>
  <si>
    <t>FEC.ktoe.LT.Res.HHnew.Thermal.SH.Solids.SC.AC.Elec</t>
  </si>
  <si>
    <t>FEC.ktoe.LT.Res.HHnew.Thermal.SH.Solids.WH</t>
  </si>
  <si>
    <t>FEC.ktoe.LT.Res.HHnew.Thermal.SH.Solids.WH.Solids.NoSolar.Solids</t>
  </si>
  <si>
    <t>FEC.ktoe.LT.Res.HHnew.Thermal.SH.Solids.WH.LPG.NoSolar.LPG</t>
  </si>
  <si>
    <t>FEC.ktoe.LT.Res.HHnew.Thermal.SH.Solids.WH.LPG.Solar</t>
  </si>
  <si>
    <t>FEC.ktoe.LT.Res.HHnew.Thermal.SH.Solids.WH.LPG.Solar.LPG</t>
  </si>
  <si>
    <t>FEC.ktoe.LT.Res.HHnew.Thermal.SH.Solids.WH.LPG.Solar.Solar</t>
  </si>
  <si>
    <t>FEC.ktoe.LT.Res.HHnew.Thermal.SH.Solids.WH.Elc.NoSolar.Elec</t>
  </si>
  <si>
    <t>FEC.ktoe.LT.Res.HHnew.Thermal.SH.Solids.WH.Elc.Solar</t>
  </si>
  <si>
    <t>FEC.ktoe.LT.Res.HHnew.Thermal.SH.Solids.WH.Elc.Solar.Elec</t>
  </si>
  <si>
    <t>FEC.ktoe.LT.Res.HHnew.Thermal.SH.Solids.WH.Elc.Solar.Solar</t>
  </si>
  <si>
    <t>FEC.ktoe.LT.Res.HHnew.Thermal.SH.Solids.CO</t>
  </si>
  <si>
    <t>FEC.ktoe.LT.Res.HHnew.Thermal.SH.Solids.CO.Solids.Solids</t>
  </si>
  <si>
    <t>FEC.ktoe.LT.Res.HHnew.Thermal.SH.Solids.CO.LPG.LPG</t>
  </si>
  <si>
    <t>FEC.ktoe.LT.Res.HHnew.Thermal.SH.Solids.CO.Elc.Elec</t>
  </si>
  <si>
    <t>FEC.ktoe.LT.Res.HHnew.Thermal.SH.LPG</t>
  </si>
  <si>
    <t>FEC.ktoe.LT.Res.HHnew.Thermal.SH.LPG.SH</t>
  </si>
  <si>
    <t>FEC.ktoe.LT.Res.HHnew.Thermal.SH.LPG.SH.LPG</t>
  </si>
  <si>
    <t>FEC.ktoe.LT.Res.HHnew.Thermal.SH.LPG.SH.Elec</t>
  </si>
  <si>
    <t>FEC.ktoe.LT.Res.HHnew.Thermal.SH.LPG.SC</t>
  </si>
  <si>
    <t>FEC.ktoe.LT.Res.HHnew.Thermal.SH.LPG.SC.AC.Elec</t>
  </si>
  <si>
    <t>FEC.ktoe.LT.Res.HHnew.Thermal.SH.LPG.WH</t>
  </si>
  <si>
    <t>FEC.ktoe.LT.Res.HHnew.Thermal.SH.LPG.WH.LPG.NoSolar.LPG</t>
  </si>
  <si>
    <t>FEC.ktoe.LT.Res.HHnew.Thermal.SH.LPG.WH.LPG.Solar</t>
  </si>
  <si>
    <t>FEC.ktoe.LT.Res.HHnew.Thermal.SH.LPG.WH.LPG.Solar.LPG</t>
  </si>
  <si>
    <t>FEC.ktoe.LT.Res.HHnew.Thermal.SH.LPG.WH.LPG.Solar.Solar</t>
  </si>
  <si>
    <t>FEC.ktoe.LT.Res.HHnew.Thermal.SH.LPG.WH.Elc.NoSolar.Elec</t>
  </si>
  <si>
    <t>FEC.ktoe.LT.Res.HHnew.Thermal.SH.LPG.WH.Elc.Solar</t>
  </si>
  <si>
    <t>FEC.ktoe.LT.Res.HHnew.Thermal.SH.LPG.WH.Elc.Solar.Elec</t>
  </si>
  <si>
    <t>FEC.ktoe.LT.Res.HHnew.Thermal.SH.LPG.WH.Elc.Solar.Solar</t>
  </si>
  <si>
    <t>FEC.ktoe.LT.Res.HHnew.Thermal.SH.LPG.CO</t>
  </si>
  <si>
    <t>FEC.ktoe.LT.Res.HHnew.Thermal.SH.LPG.CO.LPG.LPG</t>
  </si>
  <si>
    <t>FEC.ktoe.LT.Res.HHnew.Thermal.SH.LPG.CO.Elc.Elec</t>
  </si>
  <si>
    <t>FEC.ktoe.LT.Res.HHnew.Thermal.SH.Oil</t>
  </si>
  <si>
    <t>FEC.ktoe.LT.Res.HHnew.Thermal.SH.Oil.SH</t>
  </si>
  <si>
    <t>FEC.ktoe.LT.Res.HHnew.Thermal.SH.Oil.SH.Oil</t>
  </si>
  <si>
    <t>FEC.ktoe.LT.Res.HHnew.Thermal.SH.Oil.SH.Elec</t>
  </si>
  <si>
    <t>FEC.ktoe.LT.Res.HHnew.Thermal.SH.Oil.SC</t>
  </si>
  <si>
    <t>FEC.ktoe.LT.Res.HHnew.Thermal.SH.Oil.SC.AC.Elec</t>
  </si>
  <si>
    <t>FEC.ktoe.LT.Res.HHnew.Thermal.SH.Oil.WH</t>
  </si>
  <si>
    <t>FEC.ktoe.LT.Res.HHnew.Thermal.SH.Oil.WH.Oil.NoSolar.Oil</t>
  </si>
  <si>
    <t>FEC.ktoe.LT.Res.HHnew.Thermal.SH.Oil.WH.Oil.Solar</t>
  </si>
  <si>
    <t>FEC.ktoe.LT.Res.HHnew.Thermal.SH.Oil.WH.Oil.Solar.Oil</t>
  </si>
  <si>
    <t>FEC.ktoe.LT.Res.HHnew.Thermal.SH.Oil.WH.Oil.Solar.Solar</t>
  </si>
  <si>
    <t>FEC.ktoe.LT.Res.HHnew.Thermal.SH.Oil.WH.Elc.NoSolar.Elec</t>
  </si>
  <si>
    <t>FEC.ktoe.LT.Res.HHnew.Thermal.SH.Oil.WH.Elc.Solar</t>
  </si>
  <si>
    <t>FEC.ktoe.LT.Res.HHnew.Thermal.SH.Oil.WH.Elc.Solar.Elec</t>
  </si>
  <si>
    <t>FEC.ktoe.LT.Res.HHnew.Thermal.SH.Oil.WH.Elc.Solar.Solar</t>
  </si>
  <si>
    <t>FEC.ktoe.LT.Res.HHnew.Thermal.SH.Oil.CO</t>
  </si>
  <si>
    <t>FEC.ktoe.LT.Res.HHnew.Thermal.SH.Oil.CO.LPG.LPG</t>
  </si>
  <si>
    <t>FEC.ktoe.LT.Res.HHnew.Thermal.SH.Oil.CO.Elc.Elec</t>
  </si>
  <si>
    <t>FEC.ktoe.LT.Res.HHnew.Thermal.SH.Gas</t>
  </si>
  <si>
    <t>FEC.ktoe.LT.Res.HHnew.Thermal.SH.Gas.SH</t>
  </si>
  <si>
    <t>FEC.ktoe.LT.Res.HHnew.Thermal.SH.Gas.SH.Gas</t>
  </si>
  <si>
    <t>FEC.ktoe.LT.Res.HHnew.Thermal.SH.Gas.SH.Elec</t>
  </si>
  <si>
    <t>FEC.ktoe.LT.Res.HHnew.Thermal.SH.Gas.SC</t>
  </si>
  <si>
    <t>FEC.ktoe.LT.Res.HHnew.Thermal.SH.Gas.SC.AC.Elec</t>
  </si>
  <si>
    <t>FEC.ktoe.LT.Res.HHnew.Thermal.SH.Gas.WH</t>
  </si>
  <si>
    <t>FEC.ktoe.LT.Res.HHnew.Thermal.SH.Gas.WH.Gas.NoSolar.Gas</t>
  </si>
  <si>
    <t>FEC.ktoe.LT.Res.HHnew.Thermal.SH.Gas.WH.Gas.Solar</t>
  </si>
  <si>
    <t>FEC.ktoe.LT.Res.HHnew.Thermal.SH.Gas.WH.Gas.Solar.Gas</t>
  </si>
  <si>
    <t>FEC.ktoe.LT.Res.HHnew.Thermal.SH.Gas.WH.Gas.Solar.Solar</t>
  </si>
  <si>
    <t>FEC.ktoe.LT.Res.HHnew.Thermal.SH.Gas.WH.Elc.NoSolar.Elec</t>
  </si>
  <si>
    <t>FEC.ktoe.LT.Res.HHnew.Thermal.SH.Gas.WH.Elc.Solar</t>
  </si>
  <si>
    <t>FEC.ktoe.LT.Res.HHnew.Thermal.SH.Gas.WH.Elc.Solar.Elec</t>
  </si>
  <si>
    <t>FEC.ktoe.LT.Res.HHnew.Thermal.SH.Gas.WH.Elc.Solar.Solar</t>
  </si>
  <si>
    <t>FEC.ktoe.LT.Res.HHnew.Thermal.SH.Gas.CO</t>
  </si>
  <si>
    <t>FEC.ktoe.LT.Res.HHnew.Thermal.SH.Gas.CO.Gas.Gas</t>
  </si>
  <si>
    <t>FEC.ktoe.LT.Res.HHnew.Thermal.SH.Gas.CO.Elc.Elec</t>
  </si>
  <si>
    <t>FEC.ktoe.LT.Res.HHnew.Thermal.SH.Biomass</t>
  </si>
  <si>
    <t>FEC.ktoe.LT.Res.HHnew.Thermal.SH.Biomass.SH</t>
  </si>
  <si>
    <t>FEC.ktoe.LT.Res.HHnew.Thermal.SH.Biomass.SH.Biomass</t>
  </si>
  <si>
    <t>FEC.ktoe.LT.Res.HHnew.Thermal.SH.Biomass.SH.Elec</t>
  </si>
  <si>
    <t>FEC.ktoe.LT.Res.HHnew.Thermal.SH.Biomass.SC</t>
  </si>
  <si>
    <t>FEC.ktoe.LT.Res.HHnew.Thermal.SH.Biomass.SC.AC.Elec</t>
  </si>
  <si>
    <t>FEC.ktoe.LT.Res.HHnew.Thermal.SH.Biomass.WH</t>
  </si>
  <si>
    <t>FEC.ktoe.LT.Res.HHnew.Thermal.SH.Biomass.WH.Biomass.NoSolar.Biomass</t>
  </si>
  <si>
    <t>FEC.ktoe.LT.Res.HHnew.Thermal.SH.Biomass.WH.Biomass.Solar</t>
  </si>
  <si>
    <t>FEC.ktoe.LT.Res.HHnew.Thermal.SH.Biomass.WH.Biomass.Solar.Biomass</t>
  </si>
  <si>
    <t>FEC.ktoe.LT.Res.HHnew.Thermal.SH.Biomass.WH.Biomass.Solar.Solar</t>
  </si>
  <si>
    <t>FEC.ktoe.LT.Res.HHnew.Thermal.SH.Biomass.WH.LPG.NoSolar.LPG</t>
  </si>
  <si>
    <t>FEC.ktoe.LT.Res.HHnew.Thermal.SH.Biomass.WH.LPG.Solar</t>
  </si>
  <si>
    <t>FEC.ktoe.LT.Res.HHnew.Thermal.SH.Biomass.WH.LPG.Solar.LPG</t>
  </si>
  <si>
    <t>FEC.ktoe.LT.Res.HHnew.Thermal.SH.Biomass.WH.LPG.Solar.Solar</t>
  </si>
  <si>
    <t>FEC.ktoe.LT.Res.HHnew.Thermal.SH.Biomass.WH.Elc.NoSolar.Elec</t>
  </si>
  <si>
    <t>FEC.ktoe.LT.Res.HHnew.Thermal.SH.Biomass.WH.Elc.Solar</t>
  </si>
  <si>
    <t>FEC.ktoe.LT.Res.HHnew.Thermal.SH.Biomass.WH.Elc.Solar.Elec</t>
  </si>
  <si>
    <t>FEC.ktoe.LT.Res.HHnew.Thermal.SH.Biomass.WH.Elc.Solar.Solar</t>
  </si>
  <si>
    <t>FEC.ktoe.LT.Res.HHnew.Thermal.SH.Biomass.CO</t>
  </si>
  <si>
    <t>FEC.ktoe.LT.Res.HHnew.Thermal.SH.Biomass.CO.Biomass.Biomass</t>
  </si>
  <si>
    <t>FEC.ktoe.LT.Res.HHnew.Thermal.SH.Biomass.CO.LPG.LPG</t>
  </si>
  <si>
    <t>FEC.ktoe.LT.Res.HHnew.Thermal.SH.Biomass.CO.Elc.Elec</t>
  </si>
  <si>
    <t>FEC.ktoe.LT.Res.HHnew.Thermal.SH.Geo</t>
  </si>
  <si>
    <t>FEC.ktoe.LT.Res.HHnew.Thermal.SH.Geo.SH</t>
  </si>
  <si>
    <t>FEC.ktoe.LT.Res.HHnew.Thermal.SH.Geo.SH.Geo</t>
  </si>
  <si>
    <t>FEC.ktoe.LT.Res.HHnew.Thermal.SH.Geo.SH.Elec</t>
  </si>
  <si>
    <t>FEC.ktoe.LT.Res.HHnew.Thermal.SH.Geo.SC</t>
  </si>
  <si>
    <t>FEC.ktoe.LT.Res.HHnew.Thermal.SH.Geo.SC.AC.Elec</t>
  </si>
  <si>
    <t>FEC.ktoe.LT.Res.HHnew.Thermal.SH.Geo.WH</t>
  </si>
  <si>
    <t>FEC.ktoe.LT.Res.HHnew.Thermal.SH.Geo.WH.Geo.NoSolar.Geo</t>
  </si>
  <si>
    <t>FEC.ktoe.LT.Res.HHnew.Thermal.SH.Geo.WH.Geo.Solar</t>
  </si>
  <si>
    <t>FEC.ktoe.LT.Res.HHnew.Thermal.SH.Geo.WH.Geo.Solar.Geo</t>
  </si>
  <si>
    <t>FEC.ktoe.LT.Res.HHnew.Thermal.SH.Geo.WH.Geo.Solar.Solar</t>
  </si>
  <si>
    <t>FEC.ktoe.LT.Res.HHnew.Thermal.SH.Geo.WH.Elc.NoSolar.Elec</t>
  </si>
  <si>
    <t>FEC.ktoe.LT.Res.HHnew.Thermal.SH.Geo.WH.Elc.Solar</t>
  </si>
  <si>
    <t>FEC.ktoe.LT.Res.HHnew.Thermal.SH.Geo.WH.Elc.Solar.Elec</t>
  </si>
  <si>
    <t>FEC.ktoe.LT.Res.HHnew.Thermal.SH.Geo.WH.Elc.Solar.Solar</t>
  </si>
  <si>
    <t>FEC.ktoe.LT.Res.HHnew.Thermal.SH.Geo.CO</t>
  </si>
  <si>
    <t>FEC.ktoe.LT.Res.HHnew.Thermal.SH.Geo.CO.LPG.LPG</t>
  </si>
  <si>
    <t>FEC.ktoe.LT.Res.HHnew.Thermal.SH.Geo.CO.Elc.Elec</t>
  </si>
  <si>
    <t>FEC.ktoe.LT.Res.HHnew.Thermal.SH.DistrHeat</t>
  </si>
  <si>
    <t>FEC.ktoe.LT.Res.HHnew.Thermal.SH.DistrHeat.SH</t>
  </si>
  <si>
    <t>FEC.ktoe.LT.Res.HHnew.Thermal.SH.DistrHeat.SH.Steam_Distr</t>
  </si>
  <si>
    <t>FEC.ktoe.LT.Res.HHnew.Thermal.SH.DistrHeat.SH.Elec</t>
  </si>
  <si>
    <t>FEC.ktoe.LT.Res.HHnew.Thermal.SH.DistrHeat.SC</t>
  </si>
  <si>
    <t>FEC.ktoe.LT.Res.HHnew.Thermal.SH.DistrHeat.SC.AC.Elec</t>
  </si>
  <si>
    <t>FEC.ktoe.LT.Res.HHnew.Thermal.SH.DistrHeat.WH</t>
  </si>
  <si>
    <t>FEC.ktoe.LT.Res.HHnew.Thermal.SH.DistrHeat.WH.DistrHeat.NoSolar.Steam_Distr</t>
  </si>
  <si>
    <t>FEC.ktoe.LT.Res.HHnew.Thermal.SH.DistrHeat.WH.DistrHeat.Solar</t>
  </si>
  <si>
    <t>FEC.ktoe.LT.Res.HHnew.Thermal.SH.DistrHeat.WH.DistrHeat.Solar.Steam_Distr</t>
  </si>
  <si>
    <t>FEC.ktoe.LT.Res.HHnew.Thermal.SH.DistrHeat.WH.DistrHeat.Solar.Solar</t>
  </si>
  <si>
    <t>FEC.ktoe.LT.Res.HHnew.Thermal.SH.DistrHeat.WH.Elc.NoSolar.Elec</t>
  </si>
  <si>
    <t>FEC.ktoe.LT.Res.HHnew.Thermal.SH.DistrHeat.WH.Elc.Solar</t>
  </si>
  <si>
    <t>FEC.ktoe.LT.Res.HHnew.Thermal.SH.DistrHeat.WH.Elc.Solar.Elec</t>
  </si>
  <si>
    <t>FEC.ktoe.LT.Res.HHnew.Thermal.SH.DistrHeat.WH.Elc.Solar.Solar</t>
  </si>
  <si>
    <t>FEC.ktoe.LT.Res.HHnew.Thermal.SH.DistrHeat.CO</t>
  </si>
  <si>
    <t>FEC.ktoe.LT.Res.HHnew.Thermal.SH.DistrHeat.CO.LPG.LPG</t>
  </si>
  <si>
    <t>FEC.ktoe.LT.Res.HHnew.Thermal.SH.DistrHeat.CO.Elc.Elec</t>
  </si>
  <si>
    <t>FEC.ktoe.LT.Res.HHnew.Thermal.SH.AdvElc</t>
  </si>
  <si>
    <t>FEC.ktoe.LT.Res.HHnew.Thermal.SH.AdvElc.SH</t>
  </si>
  <si>
    <t>FEC.ktoe.LT.Res.HHnew.Thermal.SH.AdvElc.SH.Elec</t>
  </si>
  <si>
    <t>FEC.ktoe.LT.Res.HHnew.Thermal.SH.AdvElc.SC</t>
  </si>
  <si>
    <t>FEC.ktoe.LT.Res.HHnew.Thermal.SH.AdvElc.SC.AC.Elec</t>
  </si>
  <si>
    <t>FEC.ktoe.LT.Res.HHnew.Thermal.SH.AdvElc.WH</t>
  </si>
  <si>
    <t>FEC.ktoe.LT.Res.HHnew.Thermal.SH.AdvElc.WH.LPG.NoSolar.LPG</t>
  </si>
  <si>
    <t>FEC.ktoe.LT.Res.HHnew.Thermal.SH.AdvElc.WH.LPG.Solar</t>
  </si>
  <si>
    <t>FEC.ktoe.LT.Res.HHnew.Thermal.SH.AdvElc.WH.LPG.Solar.LPG</t>
  </si>
  <si>
    <t>FEC.ktoe.LT.Res.HHnew.Thermal.SH.AdvElc.WH.LPG.Solar.Solar</t>
  </si>
  <si>
    <t>FEC.ktoe.LT.Res.HHnew.Thermal.SH.AdvElc.WH.Elc.NoSolar.Elec</t>
  </si>
  <si>
    <t>FEC.ktoe.LT.Res.HHnew.Thermal.SH.AdvElc.WH.Elc.Solar</t>
  </si>
  <si>
    <t>FEC.ktoe.LT.Res.HHnew.Thermal.SH.AdvElc.WH.Elc.Solar.Elec</t>
  </si>
  <si>
    <t>FEC.ktoe.LT.Res.HHnew.Thermal.SH.AdvElc.WH.Elc.Solar.Solar</t>
  </si>
  <si>
    <t>FEC.ktoe.LT.Res.HHnew.Thermal.SH.AdvElc.CO</t>
  </si>
  <si>
    <t>FEC.ktoe.LT.Res.HHnew.Thermal.SH.AdvElc.CO.LPG.LPG</t>
  </si>
  <si>
    <t>FEC.ktoe.LT.Res.HHnew.Thermal.SH.AdvElc.CO.Elc.Elec</t>
  </si>
  <si>
    <t>FEC.ktoe.LT.Res.HHnew.Thermal.SH.ConvElc</t>
  </si>
  <si>
    <t>FEC.ktoe.LT.Res.HHnew.Thermal.SH.ConvElc.SH</t>
  </si>
  <si>
    <t>FEC.ktoe.LT.Res.HHnew.Thermal.SH.ConvElc.SH.Elec</t>
  </si>
  <si>
    <t>FEC.ktoe.LT.Res.HHnew.Thermal.SH.ConvElc.SC</t>
  </si>
  <si>
    <t>FEC.ktoe.LT.Res.HHnew.Thermal.SH.ConvElc.SC.AC.Elec</t>
  </si>
  <si>
    <t>FEC.ktoe.LT.Res.HHnew.Thermal.SH.ConvElc.WH</t>
  </si>
  <si>
    <t>FEC.ktoe.LT.Res.HHnew.Thermal.SH.ConvElc.WH.LPG.NoSolar.LPG</t>
  </si>
  <si>
    <t>FEC.ktoe.LT.Res.HHnew.Thermal.SH.ConvElc.WH.LPG.Solar</t>
  </si>
  <si>
    <t>FEC.ktoe.LT.Res.HHnew.Thermal.SH.ConvElc.WH.LPG.Solar.LPG</t>
  </si>
  <si>
    <t>FEC.ktoe.LT.Res.HHnew.Thermal.SH.ConvElc.WH.LPG.Solar.Solar</t>
  </si>
  <si>
    <t>FEC.ktoe.LT.Res.HHnew.Thermal.SH.ConvElc.WH.Elc.NoSolar.Elec</t>
  </si>
  <si>
    <t>FEC.ktoe.LT.Res.HHnew.Thermal.SH.ConvElc.WH.Elc.Solar</t>
  </si>
  <si>
    <t>FEC.ktoe.LT.Res.HHnew.Thermal.SH.ConvElc.WH.Elc.Solar.Elec</t>
  </si>
  <si>
    <t>FEC.ktoe.LT.Res.HHnew.Thermal.SH.ConvElc.WH.Elc.Solar.Solar</t>
  </si>
  <si>
    <t>FEC.ktoe.LT.Res.HHnew.Thermal.SH.ConvElc.CO</t>
  </si>
  <si>
    <t>FEC.ktoe.LT.Res.HHnew.Thermal.SH.ConvElc.CO.LPG.LPG</t>
  </si>
  <si>
    <t>FEC.ktoe.LT.Res.HHnew.Thermal.SH.ConvElc.CO.Elc.Elec</t>
  </si>
  <si>
    <t>LT - Thermal energy service in new and renovated households (detailed structure)</t>
  </si>
  <si>
    <t>TES.ktoe.LT.Res.HHnew.Thermal.SH.Solids</t>
  </si>
  <si>
    <t>TES.ktoe.LT.Res.HHnew.Thermal.SH.Solids.SH</t>
  </si>
  <si>
    <t>TES.ktoe.LT.Res.HHnew.Thermal.SH.Solids.SH.Solids</t>
  </si>
  <si>
    <t>TES.ktoe.LT.Res.HHnew.Thermal.SH.Solids.SH.Elec</t>
  </si>
  <si>
    <t>TES.ktoe.LT.Res.HHnew.Thermal.SH.Solids.SC</t>
  </si>
  <si>
    <t>TES.ktoe.LT.Res.HHnew.Thermal.SH.Solids.SC.AC.Elec</t>
  </si>
  <si>
    <t>TES.ktoe.LT.Res.HHnew.Thermal.SH.Solids.WH</t>
  </si>
  <si>
    <t>TES.ktoe.LT.Res.HHnew.Thermal.SH.Solids.WH.Solids.NoSolar.Solids</t>
  </si>
  <si>
    <t>TES.ktoe.LT.Res.HHnew.Thermal.SH.Solids.WH.LPG.NoSolar.LPG</t>
  </si>
  <si>
    <t>TES.ktoe.LT.Res.HHnew.Thermal.SH.Solids.WH.LPG.Solar</t>
  </si>
  <si>
    <t>TES.ktoe.LT.Res.HHnew.Thermal.SH.Solids.WH.LPG.Solar.LPG</t>
  </si>
  <si>
    <t>TES.ktoe.LT.Res.HHnew.Thermal.SH.Solids.WH.LPG.Solar.Solar</t>
  </si>
  <si>
    <t>TES.ktoe.LT.Res.HHnew.Thermal.SH.Solids.WH.Elc.NoSolar.Elec</t>
  </si>
  <si>
    <t>TES.ktoe.LT.Res.HHnew.Thermal.SH.Solids.WH.Elc.Solar</t>
  </si>
  <si>
    <t>TES.ktoe.LT.Res.HHnew.Thermal.SH.Solids.WH.Elc.Solar.Elec</t>
  </si>
  <si>
    <t>TES.ktoe.LT.Res.HHnew.Thermal.SH.Solids.WH.Elc.Solar.Solar</t>
  </si>
  <si>
    <t>TES.ktoe.LT.Res.HHnew.Thermal.SH.Solids.CO</t>
  </si>
  <si>
    <t>TES.ktoe.LT.Res.HHnew.Thermal.SH.Solids.CO.Solids.Solids</t>
  </si>
  <si>
    <t>TES.ktoe.LT.Res.HHnew.Thermal.SH.Solids.CO.LPG.LPG</t>
  </si>
  <si>
    <t>TES.ktoe.LT.Res.HHnew.Thermal.SH.Solids.CO.Elc.Elec</t>
  </si>
  <si>
    <t>TES.ktoe.LT.Res.HHnew.Thermal.SH.LPG</t>
  </si>
  <si>
    <t>TES.ktoe.LT.Res.HHnew.Thermal.SH.LPG.SH</t>
  </si>
  <si>
    <t>TES.ktoe.LT.Res.HHnew.Thermal.SH.LPG.SH.LPG</t>
  </si>
  <si>
    <t>TES.ktoe.LT.Res.HHnew.Thermal.SH.LPG.SH.Elec</t>
  </si>
  <si>
    <t>TES.ktoe.LT.Res.HHnew.Thermal.SH.LPG.SC</t>
  </si>
  <si>
    <t>TES.ktoe.LT.Res.HHnew.Thermal.SH.LPG.SC.AC.Elec</t>
  </si>
  <si>
    <t>TES.ktoe.LT.Res.HHnew.Thermal.SH.LPG.WH</t>
  </si>
  <si>
    <t>TES.ktoe.LT.Res.HHnew.Thermal.SH.LPG.WH.LPG.NoSolar.LPG</t>
  </si>
  <si>
    <t>TES.ktoe.LT.Res.HHnew.Thermal.SH.LPG.WH.LPG.Solar</t>
  </si>
  <si>
    <t>TES.ktoe.LT.Res.HHnew.Thermal.SH.LPG.WH.LPG.Solar.LPG</t>
  </si>
  <si>
    <t>TES.ktoe.LT.Res.HHnew.Thermal.SH.LPG.WH.LPG.Solar.Solar</t>
  </si>
  <si>
    <t>TES.ktoe.LT.Res.HHnew.Thermal.SH.LPG.WH.Elc.NoSolar.Elec</t>
  </si>
  <si>
    <t>TES.ktoe.LT.Res.HHnew.Thermal.SH.LPG.WH.Elc.Solar</t>
  </si>
  <si>
    <t>TES.ktoe.LT.Res.HHnew.Thermal.SH.LPG.WH.Elc.Solar.Elec</t>
  </si>
  <si>
    <t>TES.ktoe.LT.Res.HHnew.Thermal.SH.LPG.WH.Elc.Solar.Solar</t>
  </si>
  <si>
    <t>TES.ktoe.LT.Res.HHnew.Thermal.SH.LPG.CO</t>
  </si>
  <si>
    <t>TES.ktoe.LT.Res.HHnew.Thermal.SH.LPG.CO.LPG.LPG</t>
  </si>
  <si>
    <t>TES.ktoe.LT.Res.HHnew.Thermal.SH.LPG.CO.Elc.Elec</t>
  </si>
  <si>
    <t>TES.ktoe.LT.Res.HHnew.Thermal.SH.Oil</t>
  </si>
  <si>
    <t>TES.ktoe.LT.Res.HHnew.Thermal.SH.Oil.SH</t>
  </si>
  <si>
    <t>TES.ktoe.LT.Res.HHnew.Thermal.SH.Oil.SH.Oil</t>
  </si>
  <si>
    <t>TES.ktoe.LT.Res.HHnew.Thermal.SH.Oil.SH.Elec</t>
  </si>
  <si>
    <t>TES.ktoe.LT.Res.HHnew.Thermal.SH.Oil.SC</t>
  </si>
  <si>
    <t>TES.ktoe.LT.Res.HHnew.Thermal.SH.Oil.SC.AC.Elec</t>
  </si>
  <si>
    <t>TES.ktoe.LT.Res.HHnew.Thermal.SH.Oil.WH</t>
  </si>
  <si>
    <t>TES.ktoe.LT.Res.HHnew.Thermal.SH.Oil.WH.Oil.NoSolar.Oil</t>
  </si>
  <si>
    <t>TES.ktoe.LT.Res.HHnew.Thermal.SH.Oil.WH.Oil.Solar</t>
  </si>
  <si>
    <t>TES.ktoe.LT.Res.HHnew.Thermal.SH.Oil.WH.Oil.Solar.Oil</t>
  </si>
  <si>
    <t>TES.ktoe.LT.Res.HHnew.Thermal.SH.Oil.WH.Oil.Solar.Solar</t>
  </si>
  <si>
    <t>TES.ktoe.LT.Res.HHnew.Thermal.SH.Oil.WH.Elc.NoSolar.Elec</t>
  </si>
  <si>
    <t>TES.ktoe.LT.Res.HHnew.Thermal.SH.Oil.WH.Elc.Solar</t>
  </si>
  <si>
    <t>TES.ktoe.LT.Res.HHnew.Thermal.SH.Oil.WH.Elc.Solar.Elec</t>
  </si>
  <si>
    <t>TES.ktoe.LT.Res.HHnew.Thermal.SH.Oil.WH.Elc.Solar.Solar</t>
  </si>
  <si>
    <t>TES.ktoe.LT.Res.HHnew.Thermal.SH.Oil.CO</t>
  </si>
  <si>
    <t>TES.ktoe.LT.Res.HHnew.Thermal.SH.Oil.CO.LPG.LPG</t>
  </si>
  <si>
    <t>TES.ktoe.LT.Res.HHnew.Thermal.SH.Oil.CO.Elc.Elec</t>
  </si>
  <si>
    <t>TES.ktoe.LT.Res.HHnew.Thermal.SH.Gas</t>
  </si>
  <si>
    <t>TES.ktoe.LT.Res.HHnew.Thermal.SH.Gas.SH</t>
  </si>
  <si>
    <t>TES.ktoe.LT.Res.HHnew.Thermal.SH.Gas.SH.Gas</t>
  </si>
  <si>
    <t>TES.ktoe.LT.Res.HHnew.Thermal.SH.Gas.SH.Elec</t>
  </si>
  <si>
    <t>TES.ktoe.LT.Res.HHnew.Thermal.SH.Gas.SC</t>
  </si>
  <si>
    <t>TES.ktoe.LT.Res.HHnew.Thermal.SH.Gas.SC.AC.Elec</t>
  </si>
  <si>
    <t>TES.ktoe.LT.Res.HHnew.Thermal.SH.Gas.WH</t>
  </si>
  <si>
    <t>TES.ktoe.LT.Res.HHnew.Thermal.SH.Gas.WH.Gas.NoSolar.Gas</t>
  </si>
  <si>
    <t>TES.ktoe.LT.Res.HHnew.Thermal.SH.Gas.WH.Gas.Solar</t>
  </si>
  <si>
    <t>TES.ktoe.LT.Res.HHnew.Thermal.SH.Gas.WH.Gas.Solar.Gas</t>
  </si>
  <si>
    <t>TES.ktoe.LT.Res.HHnew.Thermal.SH.Gas.WH.Gas.Solar.Solar</t>
  </si>
  <si>
    <t>TES.ktoe.LT.Res.HHnew.Thermal.SH.Gas.WH.Elc.NoSolar.Elec</t>
  </si>
  <si>
    <t>TES.ktoe.LT.Res.HHnew.Thermal.SH.Gas.WH.Elc.Solar</t>
  </si>
  <si>
    <t>TES.ktoe.LT.Res.HHnew.Thermal.SH.Gas.WH.Elc.Solar.Elec</t>
  </si>
  <si>
    <t>TES.ktoe.LT.Res.HHnew.Thermal.SH.Gas.WH.Elc.Solar.Solar</t>
  </si>
  <si>
    <t>TES.ktoe.LT.Res.HHnew.Thermal.SH.Gas.CO</t>
  </si>
  <si>
    <t>TES.ktoe.LT.Res.HHnew.Thermal.SH.Gas.CO.Gas.Gas</t>
  </si>
  <si>
    <t>TES.ktoe.LT.Res.HHnew.Thermal.SH.Gas.CO.Elc.Elec</t>
  </si>
  <si>
    <t>TES.ktoe.LT.Res.HHnew.Thermal.SH.Biomass</t>
  </si>
  <si>
    <t>TES.ktoe.LT.Res.HHnew.Thermal.SH.Biomass.SH</t>
  </si>
  <si>
    <t>TES.ktoe.LT.Res.HHnew.Thermal.SH.Biomass.SH.Biomass</t>
  </si>
  <si>
    <t>TES.ktoe.LT.Res.HHnew.Thermal.SH.Biomass.SH.Elec</t>
  </si>
  <si>
    <t>TES.ktoe.LT.Res.HHnew.Thermal.SH.Biomass.SC</t>
  </si>
  <si>
    <t>TES.ktoe.LT.Res.HHnew.Thermal.SH.Biomass.SC.AC.Elec</t>
  </si>
  <si>
    <t>TES.ktoe.LT.Res.HHnew.Thermal.SH.Biomass.WH</t>
  </si>
  <si>
    <t>TES.ktoe.LT.Res.HHnew.Thermal.SH.Biomass.WH.Biomass.NoSolar.Biomass</t>
  </si>
  <si>
    <t>TES.ktoe.LT.Res.HHnew.Thermal.SH.Biomass.WH.Biomass.Solar</t>
  </si>
  <si>
    <t>TES.ktoe.LT.Res.HHnew.Thermal.SH.Biomass.WH.Biomass.Solar.Biomass</t>
  </si>
  <si>
    <t>TES.ktoe.LT.Res.HHnew.Thermal.SH.Biomass.WH.Biomass.Solar.Solar</t>
  </si>
  <si>
    <t>TES.ktoe.LT.Res.HHnew.Thermal.SH.Biomass.WH.LPG.NoSolar.LPG</t>
  </si>
  <si>
    <t>TES.ktoe.LT.Res.HHnew.Thermal.SH.Biomass.WH.LPG.Solar</t>
  </si>
  <si>
    <t>TES.ktoe.LT.Res.HHnew.Thermal.SH.Biomass.WH.LPG.Solar.LPG</t>
  </si>
  <si>
    <t>TES.ktoe.LT.Res.HHnew.Thermal.SH.Biomass.WH.LPG.Solar.Solar</t>
  </si>
  <si>
    <t>TES.ktoe.LT.Res.HHnew.Thermal.SH.Biomass.WH.Elc.NoSolar.Elec</t>
  </si>
  <si>
    <t>TES.ktoe.LT.Res.HHnew.Thermal.SH.Biomass.WH.Elc.Solar</t>
  </si>
  <si>
    <t>TES.ktoe.LT.Res.HHnew.Thermal.SH.Biomass.WH.Elc.Solar.Elec</t>
  </si>
  <si>
    <t>TES.ktoe.LT.Res.HHnew.Thermal.SH.Biomass.WH.Elc.Solar.Solar</t>
  </si>
  <si>
    <t>TES.ktoe.LT.Res.HHnew.Thermal.SH.Biomass.CO</t>
  </si>
  <si>
    <t>TES.ktoe.LT.Res.HHnew.Thermal.SH.Biomass.CO.Biomass.Biomass</t>
  </si>
  <si>
    <t>TES.ktoe.LT.Res.HHnew.Thermal.SH.Biomass.CO.LPG.LPG</t>
  </si>
  <si>
    <t>TES.ktoe.LT.Res.HHnew.Thermal.SH.Biomass.CO.Elc.Elec</t>
  </si>
  <si>
    <t>TES.ktoe.LT.Res.HHnew.Thermal.SH.Geo</t>
  </si>
  <si>
    <t>TES.ktoe.LT.Res.HHnew.Thermal.SH.Geo.SH</t>
  </si>
  <si>
    <t>TES.ktoe.LT.Res.HHnew.Thermal.SH.Geo.SH.Geo</t>
  </si>
  <si>
    <t>TES.ktoe.LT.Res.HHnew.Thermal.SH.Geo.SH.Elec</t>
  </si>
  <si>
    <t>TES.ktoe.LT.Res.HHnew.Thermal.SH.Geo.SC</t>
  </si>
  <si>
    <t>TES.ktoe.LT.Res.HHnew.Thermal.SH.Geo.SC.AC.Elec</t>
  </si>
  <si>
    <t>TES.ktoe.LT.Res.HHnew.Thermal.SH.Geo.WH</t>
  </si>
  <si>
    <t>TES.ktoe.LT.Res.HHnew.Thermal.SH.Geo.WH.Geo.NoSolar.Geo</t>
  </si>
  <si>
    <t>TES.ktoe.LT.Res.HHnew.Thermal.SH.Geo.WH.Geo.Solar</t>
  </si>
  <si>
    <t>TES.ktoe.LT.Res.HHnew.Thermal.SH.Geo.WH.Geo.Solar.Geo</t>
  </si>
  <si>
    <t>TES.ktoe.LT.Res.HHnew.Thermal.SH.Geo.WH.Geo.Solar.Solar</t>
  </si>
  <si>
    <t>TES.ktoe.LT.Res.HHnew.Thermal.SH.Geo.WH.Elc.NoSolar.Elec</t>
  </si>
  <si>
    <t>TES.ktoe.LT.Res.HHnew.Thermal.SH.Geo.WH.Elc.Solar</t>
  </si>
  <si>
    <t>TES.ktoe.LT.Res.HHnew.Thermal.SH.Geo.WH.Elc.Solar.Elec</t>
  </si>
  <si>
    <t>TES.ktoe.LT.Res.HHnew.Thermal.SH.Geo.WH.Elc.Solar.Solar</t>
  </si>
  <si>
    <t>TES.ktoe.LT.Res.HHnew.Thermal.SH.Geo.CO</t>
  </si>
  <si>
    <t>TES.ktoe.LT.Res.HHnew.Thermal.SH.Geo.CO.LPG.LPG</t>
  </si>
  <si>
    <t>TES.ktoe.LT.Res.HHnew.Thermal.SH.Geo.CO.Elc.Elec</t>
  </si>
  <si>
    <t>TES.ktoe.LT.Res.HHnew.Thermal.SH.DistrHeat</t>
  </si>
  <si>
    <t>TES.ktoe.LT.Res.HHnew.Thermal.SH.DistrHeat.SH</t>
  </si>
  <si>
    <t>TES.ktoe.LT.Res.HHnew.Thermal.SH.DistrHeat.SH.Steam_Distr</t>
  </si>
  <si>
    <t>TES.ktoe.LT.Res.HHnew.Thermal.SH.DistrHeat.SH.Elec</t>
  </si>
  <si>
    <t>TES.ktoe.LT.Res.HHnew.Thermal.SH.DistrHeat.SC</t>
  </si>
  <si>
    <t>TES.ktoe.LT.Res.HHnew.Thermal.SH.DistrHeat.SC.AC.Elec</t>
  </si>
  <si>
    <t>TES.ktoe.LT.Res.HHnew.Thermal.SH.DistrHeat.WH</t>
  </si>
  <si>
    <t>TES.ktoe.LT.Res.HHnew.Thermal.SH.DistrHeat.WH.DistrHeat.NoSolar.Steam_Distr</t>
  </si>
  <si>
    <t>TES.ktoe.LT.Res.HHnew.Thermal.SH.DistrHeat.WH.DistrHeat.Solar</t>
  </si>
  <si>
    <t>TES.ktoe.LT.Res.HHnew.Thermal.SH.DistrHeat.WH.DistrHeat.Solar.Steam_Distr</t>
  </si>
  <si>
    <t>TES.ktoe.LT.Res.HHnew.Thermal.SH.DistrHeat.WH.DistrHeat.Solar.Solar</t>
  </si>
  <si>
    <t>TES.ktoe.LT.Res.HHnew.Thermal.SH.DistrHeat.WH.Elc.NoSolar.Elec</t>
  </si>
  <si>
    <t>TES.ktoe.LT.Res.HHnew.Thermal.SH.DistrHeat.WH.Elc.Solar</t>
  </si>
  <si>
    <t>TES.ktoe.LT.Res.HHnew.Thermal.SH.DistrHeat.WH.Elc.Solar.Elec</t>
  </si>
  <si>
    <t>TES.ktoe.LT.Res.HHnew.Thermal.SH.DistrHeat.WH.Elc.Solar.Solar</t>
  </si>
  <si>
    <t>TES.ktoe.LT.Res.HHnew.Thermal.SH.DistrHeat.CO</t>
  </si>
  <si>
    <t>TES.ktoe.LT.Res.HHnew.Thermal.SH.DistrHeat.CO.LPG.LPG</t>
  </si>
  <si>
    <t>TES.ktoe.LT.Res.HHnew.Thermal.SH.DistrHeat.CO.Elc.Elec</t>
  </si>
  <si>
    <t>TES.ktoe.LT.Res.HHnew.Thermal.SH.AdvElc</t>
  </si>
  <si>
    <t>TES.ktoe.LT.Res.HHnew.Thermal.SH.AdvElc.SH</t>
  </si>
  <si>
    <t>TES.ktoe.LT.Res.HHnew.Thermal.SH.AdvElc.SH.Elec</t>
  </si>
  <si>
    <t>TES.ktoe.LT.Res.HHnew.Thermal.SH.AdvElc.SC</t>
  </si>
  <si>
    <t>TES.ktoe.LT.Res.HHnew.Thermal.SH.AdvElc.SC.AC.Elec</t>
  </si>
  <si>
    <t>TES.ktoe.LT.Res.HHnew.Thermal.SH.AdvElc.WH</t>
  </si>
  <si>
    <t>TES.ktoe.LT.Res.HHnew.Thermal.SH.AdvElc.WH.LPG.NoSolar.LPG</t>
  </si>
  <si>
    <t>TES.ktoe.LT.Res.HHnew.Thermal.SH.AdvElc.WH.LPG.Solar</t>
  </si>
  <si>
    <t>TES.ktoe.LT.Res.HHnew.Thermal.SH.AdvElc.WH.LPG.Solar.LPG</t>
  </si>
  <si>
    <t>TES.ktoe.LT.Res.HHnew.Thermal.SH.AdvElc.WH.LPG.Solar.Solar</t>
  </si>
  <si>
    <t>TES.ktoe.LT.Res.HHnew.Thermal.SH.AdvElc.WH.Elc.NoSolar.Elec</t>
  </si>
  <si>
    <t>TES.ktoe.LT.Res.HHnew.Thermal.SH.AdvElc.WH.Elc.Solar</t>
  </si>
  <si>
    <t>TES.ktoe.LT.Res.HHnew.Thermal.SH.AdvElc.WH.Elc.Solar.Elec</t>
  </si>
  <si>
    <t>TES.ktoe.LT.Res.HHnew.Thermal.SH.AdvElc.WH.Elc.Solar.Solar</t>
  </si>
  <si>
    <t>TES.ktoe.LT.Res.HHnew.Thermal.SH.AdvElc.CO</t>
  </si>
  <si>
    <t>TES.ktoe.LT.Res.HHnew.Thermal.SH.AdvElc.CO.LPG.LPG</t>
  </si>
  <si>
    <t>TES.ktoe.LT.Res.HHnew.Thermal.SH.AdvElc.CO.Elc.Elec</t>
  </si>
  <si>
    <t>TES.ktoe.LT.Res.HHnew.Thermal.SH.ConvElc</t>
  </si>
  <si>
    <t>TES.ktoe.LT.Res.HHnew.Thermal.SH.ConvElc.SH</t>
  </si>
  <si>
    <t>TES.ktoe.LT.Res.HHnew.Thermal.SH.ConvElc.SH.Elec</t>
  </si>
  <si>
    <t>TES.ktoe.LT.Res.HHnew.Thermal.SH.ConvElc.SC</t>
  </si>
  <si>
    <t>TES.ktoe.LT.Res.HHnew.Thermal.SH.ConvElc.SC.AC.Elec</t>
  </si>
  <si>
    <t>TES.ktoe.LT.Res.HHnew.Thermal.SH.ConvElc.WH</t>
  </si>
  <si>
    <t>TES.ktoe.LT.Res.HHnew.Thermal.SH.ConvElc.WH.LPG.NoSolar.LPG</t>
  </si>
  <si>
    <t>TES.ktoe.LT.Res.HHnew.Thermal.SH.ConvElc.WH.LPG.Solar</t>
  </si>
  <si>
    <t>TES.ktoe.LT.Res.HHnew.Thermal.SH.ConvElc.WH.LPG.Solar.LPG</t>
  </si>
  <si>
    <t>TES.ktoe.LT.Res.HHnew.Thermal.SH.ConvElc.WH.LPG.Solar.Solar</t>
  </si>
  <si>
    <t>TES.ktoe.LT.Res.HHnew.Thermal.SH.ConvElc.WH.Elc.NoSolar.Elec</t>
  </si>
  <si>
    <t>TES.ktoe.LT.Res.HHnew.Thermal.SH.ConvElc.WH.Elc.Solar</t>
  </si>
  <si>
    <t>TES.ktoe.LT.Res.HHnew.Thermal.SH.ConvElc.WH.Elc.Solar.Elec</t>
  </si>
  <si>
    <t>TES.ktoe.LT.Res.HHnew.Thermal.SH.ConvElc.WH.Elc.Solar.Solar</t>
  </si>
  <si>
    <t>TES.ktoe.LT.Res.HHnew.Thermal.SH.ConvElc.CO</t>
  </si>
  <si>
    <t>TES.ktoe.LT.Res.HHnew.Thermal.SH.ConvElc.CO.LPG.LPG</t>
  </si>
  <si>
    <t>TES.ktoe.LT.Res.HHnew.Thermal.SH.ConvElc.CO.Elc.Elec</t>
  </si>
  <si>
    <t>LT - System efficiency indicator of new and renovated households (detailed structure)</t>
  </si>
  <si>
    <t>Eff.ratio.LT.Res.HHnew.Thermal.SH.Solids</t>
  </si>
  <si>
    <t>Eff.ratio.LT.Res.HHnew.Thermal.SH.Solids.SH</t>
  </si>
  <si>
    <t>Eff.ratio.LT.Res.HHnew.Thermal.SH.Solids.SH.Solids</t>
  </si>
  <si>
    <t>Eff.ratio.LT.Res.HHnew.Thermal.SH.Solids.SH.Elec</t>
  </si>
  <si>
    <t>Eff.ratio.LT.Res.HHnew.Thermal.SH.Solids.SC</t>
  </si>
  <si>
    <t>Eff.ratio.LT.Res.HHnew.Thermal.SH.Solids.SC.AC.Elec</t>
  </si>
  <si>
    <t>Eff.ratio.LT.Res.HHnew.Thermal.SH.Solids.WH</t>
  </si>
  <si>
    <t>Eff.ratio.LT.Res.HHnew.Thermal.SH.Solids.WH.Solids.NoSolar.Solids</t>
  </si>
  <si>
    <t>Eff.ratio.LT.Res.HHnew.Thermal.SH.Solids.WH.LPG.NoSolar.LPG</t>
  </si>
  <si>
    <t>Eff.ratio.LT.Res.HHnew.Thermal.SH.Solids.WH.LPG.Solar</t>
  </si>
  <si>
    <t>Eff.ratio.LT.Res.HHnew.Thermal.SH.Solids.WH.LPG.Solar.LPG</t>
  </si>
  <si>
    <t>Eff.ratio.LT.Res.HHnew.Thermal.SH.Solids.WH.LPG.Solar.Solar</t>
  </si>
  <si>
    <t>Eff.ratio.LT.Res.HHnew.Thermal.SH.Solids.WH.Elc.NoSolar.Elec</t>
  </si>
  <si>
    <t>Eff.ratio.LT.Res.HHnew.Thermal.SH.Solids.WH.Elc.Solar</t>
  </si>
  <si>
    <t>Eff.ratio.LT.Res.HHnew.Thermal.SH.Solids.WH.Elc.Solar.Elec</t>
  </si>
  <si>
    <t>Eff.ratio.LT.Res.HHnew.Thermal.SH.Solids.WH.Elc.Solar.Solar</t>
  </si>
  <si>
    <t>Eff.ratio.LT.Res.HHnew.Thermal.SH.Solids.CO</t>
  </si>
  <si>
    <t>Eff.ratio.LT.Res.HHnew.Thermal.SH.Solids.CO.Solids.Solids</t>
  </si>
  <si>
    <t>Eff.ratio.LT.Res.HHnew.Thermal.SH.Solids.CO.LPG.LPG</t>
  </si>
  <si>
    <t>Eff.ratio.LT.Res.HHnew.Thermal.SH.Solids.CO.Elc.Elec</t>
  </si>
  <si>
    <t>Eff.ratio.LT.Res.HHnew.Thermal.SH.LPG</t>
  </si>
  <si>
    <t>Eff.ratio.LT.Res.HHnew.Thermal.SH.LPG.SH</t>
  </si>
  <si>
    <t>Eff.ratio.LT.Res.HHnew.Thermal.SH.LPG.SH.LPG</t>
  </si>
  <si>
    <t>Eff.ratio.LT.Res.HHnew.Thermal.SH.LPG.SH.Elec</t>
  </si>
  <si>
    <t>Eff.ratio.LT.Res.HHnew.Thermal.SH.LPG.SC</t>
  </si>
  <si>
    <t>Eff.ratio.LT.Res.HHnew.Thermal.SH.LPG.SC.AC.Elec</t>
  </si>
  <si>
    <t>Eff.ratio.LT.Res.HHnew.Thermal.SH.LPG.WH</t>
  </si>
  <si>
    <t>Eff.ratio.LT.Res.HHnew.Thermal.SH.LPG.WH.LPG.NoSolar.LPG</t>
  </si>
  <si>
    <t>Eff.ratio.LT.Res.HHnew.Thermal.SH.LPG.WH.LPG.Solar</t>
  </si>
  <si>
    <t>Eff.ratio.LT.Res.HHnew.Thermal.SH.LPG.WH.LPG.Solar.LPG</t>
  </si>
  <si>
    <t>Eff.ratio.LT.Res.HHnew.Thermal.SH.LPG.WH.LPG.Solar.Solar</t>
  </si>
  <si>
    <t>Eff.ratio.LT.Res.HHnew.Thermal.SH.LPG.WH.Elc.NoSolar.Elec</t>
  </si>
  <si>
    <t>Eff.ratio.LT.Res.HHnew.Thermal.SH.LPG.WH.Elc.Solar</t>
  </si>
  <si>
    <t>Eff.ratio.LT.Res.HHnew.Thermal.SH.LPG.WH.Elc.Solar.Elec</t>
  </si>
  <si>
    <t>Eff.ratio.LT.Res.HHnew.Thermal.SH.LPG.WH.Elc.Solar.Solar</t>
  </si>
  <si>
    <t>Eff.ratio.LT.Res.HHnew.Thermal.SH.LPG.CO</t>
  </si>
  <si>
    <t>Eff.ratio.LT.Res.HHnew.Thermal.SH.LPG.CO.LPG.LPG</t>
  </si>
  <si>
    <t>Eff.ratio.LT.Res.HHnew.Thermal.SH.LPG.CO.Elc.Elec</t>
  </si>
  <si>
    <t>Eff.ratio.LT.Res.HHnew.Thermal.SH.Oil</t>
  </si>
  <si>
    <t>Eff.ratio.LT.Res.HHnew.Thermal.SH.Oil.SH</t>
  </si>
  <si>
    <t>Eff.ratio.LT.Res.HHnew.Thermal.SH.Oil.SH.Oil</t>
  </si>
  <si>
    <t>Eff.ratio.LT.Res.HHnew.Thermal.SH.Oil.SH.Elec</t>
  </si>
  <si>
    <t>Eff.ratio.LT.Res.HHnew.Thermal.SH.Oil.SC</t>
  </si>
  <si>
    <t>Eff.ratio.LT.Res.HHnew.Thermal.SH.Oil.SC.AC.Elec</t>
  </si>
  <si>
    <t>Eff.ratio.LT.Res.HHnew.Thermal.SH.Oil.WH</t>
  </si>
  <si>
    <t>Eff.ratio.LT.Res.HHnew.Thermal.SH.Oil.WH.Oil.NoSolar.Oil</t>
  </si>
  <si>
    <t>Eff.ratio.LT.Res.HHnew.Thermal.SH.Oil.WH.Oil.Solar</t>
  </si>
  <si>
    <t>Eff.ratio.LT.Res.HHnew.Thermal.SH.Oil.WH.Oil.Solar.Oil</t>
  </si>
  <si>
    <t>Eff.ratio.LT.Res.HHnew.Thermal.SH.Oil.WH.Oil.Solar.Solar</t>
  </si>
  <si>
    <t>Eff.ratio.LT.Res.HHnew.Thermal.SH.Oil.WH.Elc.NoSolar.Elec</t>
  </si>
  <si>
    <t>Eff.ratio.LT.Res.HHnew.Thermal.SH.Oil.WH.Elc.Solar</t>
  </si>
  <si>
    <t>Eff.ratio.LT.Res.HHnew.Thermal.SH.Oil.WH.Elc.Solar.Elec</t>
  </si>
  <si>
    <t>Eff.ratio.LT.Res.HHnew.Thermal.SH.Oil.WH.Elc.Solar.Solar</t>
  </si>
  <si>
    <t>Eff.ratio.LT.Res.HHnew.Thermal.SH.Oil.CO</t>
  </si>
  <si>
    <t>Eff.ratio.LT.Res.HHnew.Thermal.SH.Oil.CO.LPG.LPG</t>
  </si>
  <si>
    <t>Eff.ratio.LT.Res.HHnew.Thermal.SH.Oil.CO.Elc.Elec</t>
  </si>
  <si>
    <t>Eff.ratio.LT.Res.HHnew.Thermal.SH.Gas</t>
  </si>
  <si>
    <t>Eff.ratio.LT.Res.HHnew.Thermal.SH.Gas.SH</t>
  </si>
  <si>
    <t>Eff.ratio.LT.Res.HHnew.Thermal.SH.Gas.SH.Gas</t>
  </si>
  <si>
    <t>Eff.ratio.LT.Res.HHnew.Thermal.SH.Gas.SH.Elec</t>
  </si>
  <si>
    <t>Eff.ratio.LT.Res.HHnew.Thermal.SH.Gas.SC</t>
  </si>
  <si>
    <t>Eff.ratio.LT.Res.HHnew.Thermal.SH.Gas.SC.AC.Elec</t>
  </si>
  <si>
    <t>Eff.ratio.LT.Res.HHnew.Thermal.SH.Gas.WH</t>
  </si>
  <si>
    <t>Eff.ratio.LT.Res.HHnew.Thermal.SH.Gas.WH.Gas.NoSolar.Gas</t>
  </si>
  <si>
    <t>Eff.ratio.LT.Res.HHnew.Thermal.SH.Gas.WH.Gas.Solar</t>
  </si>
  <si>
    <t>Eff.ratio.LT.Res.HHnew.Thermal.SH.Gas.WH.Gas.Solar.Gas</t>
  </si>
  <si>
    <t>Eff.ratio.LT.Res.HHnew.Thermal.SH.Gas.WH.Gas.Solar.Solar</t>
  </si>
  <si>
    <t>Eff.ratio.LT.Res.HHnew.Thermal.SH.Gas.WH.Elc.NoSolar.Elec</t>
  </si>
  <si>
    <t>Eff.ratio.LT.Res.HHnew.Thermal.SH.Gas.WH.Elc.Solar</t>
  </si>
  <si>
    <t>Eff.ratio.LT.Res.HHnew.Thermal.SH.Gas.WH.Elc.Solar.Elec</t>
  </si>
  <si>
    <t>Eff.ratio.LT.Res.HHnew.Thermal.SH.Gas.WH.Elc.Solar.Solar</t>
  </si>
  <si>
    <t>Eff.ratio.LT.Res.HHnew.Thermal.SH.Gas.CO</t>
  </si>
  <si>
    <t>Eff.ratio.LT.Res.HHnew.Thermal.SH.Gas.CO.Gas.Gas</t>
  </si>
  <si>
    <t>Eff.ratio.LT.Res.HHnew.Thermal.SH.Gas.CO.Elc.Elec</t>
  </si>
  <si>
    <t>Eff.ratio.LT.Res.HHnew.Thermal.SH.Biomass</t>
  </si>
  <si>
    <t>Eff.ratio.LT.Res.HHnew.Thermal.SH.Biomass.SH</t>
  </si>
  <si>
    <t>Eff.ratio.LT.Res.HHnew.Thermal.SH.Biomass.SH.Biomass</t>
  </si>
  <si>
    <t>Eff.ratio.LT.Res.HHnew.Thermal.SH.Biomass.SH.Elec</t>
  </si>
  <si>
    <t>Eff.ratio.LT.Res.HHnew.Thermal.SH.Biomass.SC</t>
  </si>
  <si>
    <t>Eff.ratio.LT.Res.HHnew.Thermal.SH.Biomass.SC.AC.Elec</t>
  </si>
  <si>
    <t>Eff.ratio.LT.Res.HHnew.Thermal.SH.Biomass.WH</t>
  </si>
  <si>
    <t>Eff.ratio.LT.Res.HHnew.Thermal.SH.Biomass.WH.Biomass.NoSolar.Biomass</t>
  </si>
  <si>
    <t>Eff.ratio.LT.Res.HHnew.Thermal.SH.Biomass.WH.Biomass.Solar</t>
  </si>
  <si>
    <t>Eff.ratio.LT.Res.HHnew.Thermal.SH.Biomass.WH.Biomass.Solar.Biomass</t>
  </si>
  <si>
    <t>Eff.ratio.LT.Res.HHnew.Thermal.SH.Biomass.WH.Biomass.Solar.Solar</t>
  </si>
  <si>
    <t>Eff.ratio.LT.Res.HHnew.Thermal.SH.Biomass.WH.LPG.NoSolar.LPG</t>
  </si>
  <si>
    <t>Eff.ratio.LT.Res.HHnew.Thermal.SH.Biomass.WH.LPG.Solar</t>
  </si>
  <si>
    <t>Eff.ratio.LT.Res.HHnew.Thermal.SH.Biomass.WH.LPG.Solar.LPG</t>
  </si>
  <si>
    <t>Eff.ratio.LT.Res.HHnew.Thermal.SH.Biomass.WH.LPG.Solar.Solar</t>
  </si>
  <si>
    <t>Eff.ratio.LT.Res.HHnew.Thermal.SH.Biomass.WH.Elc.NoSolar.Elec</t>
  </si>
  <si>
    <t>Eff.ratio.LT.Res.HHnew.Thermal.SH.Biomass.WH.Elc.Solar</t>
  </si>
  <si>
    <t>Eff.ratio.LT.Res.HHnew.Thermal.SH.Biomass.WH.Elc.Solar.Elec</t>
  </si>
  <si>
    <t>Eff.ratio.LT.Res.HHnew.Thermal.SH.Biomass.WH.Elc.Solar.Solar</t>
  </si>
  <si>
    <t>Eff.ratio.LT.Res.HHnew.Thermal.SH.Biomass.CO</t>
  </si>
  <si>
    <t>Eff.ratio.LT.Res.HHnew.Thermal.SH.Biomass.CO.Biomass.Biomass</t>
  </si>
  <si>
    <t>Eff.ratio.LT.Res.HHnew.Thermal.SH.Biomass.CO.LPG.LPG</t>
  </si>
  <si>
    <t>Eff.ratio.LT.Res.HHnew.Thermal.SH.Biomass.CO.Elc.Elec</t>
  </si>
  <si>
    <t>Eff.ratio.LT.Res.HHnew.Thermal.SH.Geo</t>
  </si>
  <si>
    <t>Eff.ratio.LT.Res.HHnew.Thermal.SH.Geo.SH</t>
  </si>
  <si>
    <t>Eff.ratio.LT.Res.HHnew.Thermal.SH.Geo.SH.Geo</t>
  </si>
  <si>
    <t>Eff.ratio.LT.Res.HHnew.Thermal.SH.Geo.SH.Elec</t>
  </si>
  <si>
    <t>Eff.ratio.LT.Res.HHnew.Thermal.SH.Geo.SC</t>
  </si>
  <si>
    <t>Eff.ratio.LT.Res.HHnew.Thermal.SH.Geo.SC.AC.Elec</t>
  </si>
  <si>
    <t>Eff.ratio.LT.Res.HHnew.Thermal.SH.Geo.WH</t>
  </si>
  <si>
    <t>Eff.ratio.LT.Res.HHnew.Thermal.SH.Geo.WH.Geo.NoSolar.Geo</t>
  </si>
  <si>
    <t>Eff.ratio.LT.Res.HHnew.Thermal.SH.Geo.WH.Geo.Solar</t>
  </si>
  <si>
    <t>Eff.ratio.LT.Res.HHnew.Thermal.SH.Geo.WH.Geo.Solar.Geo</t>
  </si>
  <si>
    <t>Eff.ratio.LT.Res.HHnew.Thermal.SH.Geo.WH.Geo.Solar.Solar</t>
  </si>
  <si>
    <t>Eff.ratio.LT.Res.HHnew.Thermal.SH.Geo.WH.Elc.NoSolar.Elec</t>
  </si>
  <si>
    <t>Eff.ratio.LT.Res.HHnew.Thermal.SH.Geo.WH.Elc.Solar</t>
  </si>
  <si>
    <t>Eff.ratio.LT.Res.HHnew.Thermal.SH.Geo.WH.Elc.Solar.Elec</t>
  </si>
  <si>
    <t>Eff.ratio.LT.Res.HHnew.Thermal.SH.Geo.WH.Elc.Solar.Solar</t>
  </si>
  <si>
    <t>Eff.ratio.LT.Res.HHnew.Thermal.SH.Geo.CO</t>
  </si>
  <si>
    <t>Eff.ratio.LT.Res.HHnew.Thermal.SH.Geo.CO.LPG.LPG</t>
  </si>
  <si>
    <t>Eff.ratio.LT.Res.HHnew.Thermal.SH.Geo.CO.Elc.Elec</t>
  </si>
  <si>
    <t>Eff.ratio.LT.Res.HHnew.Thermal.SH.DistrHeat</t>
  </si>
  <si>
    <t>Eff.ratio.LT.Res.HHnew.Thermal.SH.DistrHeat.SH</t>
  </si>
  <si>
    <t>Eff.ratio.LT.Res.HHnew.Thermal.SH.DistrHeat.SH.Steam_Distr</t>
  </si>
  <si>
    <t>Eff.ratio.LT.Res.HHnew.Thermal.SH.DistrHeat.SH.Elec</t>
  </si>
  <si>
    <t>Eff.ratio.LT.Res.HHnew.Thermal.SH.DistrHeat.SC</t>
  </si>
  <si>
    <t>Eff.ratio.LT.Res.HHnew.Thermal.SH.DistrHeat.SC.AC.Elec</t>
  </si>
  <si>
    <t>Eff.ratio.LT.Res.HHnew.Thermal.SH.DistrHeat.WH</t>
  </si>
  <si>
    <t>Eff.ratio.LT.Res.HHnew.Thermal.SH.DistrHeat.WH.DistrHeat.NoSolar.Steam_Distr</t>
  </si>
  <si>
    <t>Eff.ratio.LT.Res.HHnew.Thermal.SH.DistrHeat.WH.DistrHeat.Solar</t>
  </si>
  <si>
    <t>Eff.ratio.LT.Res.HHnew.Thermal.SH.DistrHeat.WH.DistrHeat.Solar.Steam_Distr</t>
  </si>
  <si>
    <t>Eff.ratio.LT.Res.HHnew.Thermal.SH.DistrHeat.WH.DistrHeat.Solar.Solar</t>
  </si>
  <si>
    <t>Eff.ratio.LT.Res.HHnew.Thermal.SH.DistrHeat.WH.Elc.NoSolar.Elec</t>
  </si>
  <si>
    <t>Eff.ratio.LT.Res.HHnew.Thermal.SH.DistrHeat.WH.Elc.Solar</t>
  </si>
  <si>
    <t>Eff.ratio.LT.Res.HHnew.Thermal.SH.DistrHeat.WH.Elc.Solar.Elec</t>
  </si>
  <si>
    <t>Eff.ratio.LT.Res.HHnew.Thermal.SH.DistrHeat.WH.Elc.Solar.Solar</t>
  </si>
  <si>
    <t>Eff.ratio.LT.Res.HHnew.Thermal.SH.DistrHeat.CO</t>
  </si>
  <si>
    <t>Eff.ratio.LT.Res.HHnew.Thermal.SH.DistrHeat.CO.LPG.LPG</t>
  </si>
  <si>
    <t>Eff.ratio.LT.Res.HHnew.Thermal.SH.DistrHeat.CO.Elc.Elec</t>
  </si>
  <si>
    <t>Eff.ratio.LT.Res.HHnew.Thermal.SH.AdvElc</t>
  </si>
  <si>
    <t>Eff.ratio.LT.Res.HHnew.Thermal.SH.AdvElc.SH</t>
  </si>
  <si>
    <t>Eff.ratio.LT.Res.HHnew.Thermal.SH.AdvElc.SH.Elec</t>
  </si>
  <si>
    <t>Eff.ratio.LT.Res.HHnew.Thermal.SH.AdvElc.SC</t>
  </si>
  <si>
    <t>Eff.ratio.LT.Res.HHnew.Thermal.SH.AdvElc.SC.AC.Elec</t>
  </si>
  <si>
    <t>Eff.ratio.LT.Res.HHnew.Thermal.SH.AdvElc.WH</t>
  </si>
  <si>
    <t>Eff.ratio.LT.Res.HHnew.Thermal.SH.AdvElc.WH.LPG.NoSolar.LPG</t>
  </si>
  <si>
    <t>Eff.ratio.LT.Res.HHnew.Thermal.SH.AdvElc.WH.LPG.Solar</t>
  </si>
  <si>
    <t>Eff.ratio.LT.Res.HHnew.Thermal.SH.AdvElc.WH.LPG.Solar.LPG</t>
  </si>
  <si>
    <t>Eff.ratio.LT.Res.HHnew.Thermal.SH.AdvElc.WH.LPG.Solar.Solar</t>
  </si>
  <si>
    <t>Eff.ratio.LT.Res.HHnew.Thermal.SH.AdvElc.WH.Elc.NoSolar.Elec</t>
  </si>
  <si>
    <t>Eff.ratio.LT.Res.HHnew.Thermal.SH.AdvElc.WH.Elc.Solar</t>
  </si>
  <si>
    <t>Eff.ratio.LT.Res.HHnew.Thermal.SH.AdvElc.WH.Elc.Solar.Elec</t>
  </si>
  <si>
    <t>Eff.ratio.LT.Res.HHnew.Thermal.SH.AdvElc.WH.Elc.Solar.Solar</t>
  </si>
  <si>
    <t>Eff.ratio.LT.Res.HHnew.Thermal.SH.AdvElc.CO</t>
  </si>
  <si>
    <t>Eff.ratio.LT.Res.HHnew.Thermal.SH.AdvElc.CO.LPG.LPG</t>
  </si>
  <si>
    <t>Eff.ratio.LT.Res.HHnew.Thermal.SH.AdvElc.CO.Elc.Elec</t>
  </si>
  <si>
    <t>Eff.ratio.LT.Res.HHnew.Thermal.SH.ConvElc</t>
  </si>
  <si>
    <t>Eff.ratio.LT.Res.HHnew.Thermal.SH.ConvElc.SH</t>
  </si>
  <si>
    <t>Eff.ratio.LT.Res.HHnew.Thermal.SH.ConvElc.SH.Elec</t>
  </si>
  <si>
    <t>Eff.ratio.LT.Res.HHnew.Thermal.SH.ConvElc.SC</t>
  </si>
  <si>
    <t>Eff.ratio.LT.Res.HHnew.Thermal.SH.ConvElc.SC.AC.Elec</t>
  </si>
  <si>
    <t>Eff.ratio.LT.Res.HHnew.Thermal.SH.ConvElc.WH</t>
  </si>
  <si>
    <t>Eff.ratio.LT.Res.HHnew.Thermal.SH.ConvElc.WH.LPG.NoSolar.LPG</t>
  </si>
  <si>
    <t>Eff.ratio.LT.Res.HHnew.Thermal.SH.ConvElc.WH.LPG.Solar</t>
  </si>
  <si>
    <t>Eff.ratio.LT.Res.HHnew.Thermal.SH.ConvElc.WH.LPG.Solar.LPG</t>
  </si>
  <si>
    <t>Eff.ratio.LT.Res.HHnew.Thermal.SH.ConvElc.WH.LPG.Solar.Solar</t>
  </si>
  <si>
    <t>Eff.ratio.LT.Res.HHnew.Thermal.SH.ConvElc.WH.Elc.NoSolar.Elec</t>
  </si>
  <si>
    <t>Eff.ratio.LT.Res.HHnew.Thermal.SH.ConvElc.WH.Elc.Solar</t>
  </si>
  <si>
    <t>Eff.ratio.LT.Res.HHnew.Thermal.SH.ConvElc.WH.Elc.Solar.Elec</t>
  </si>
  <si>
    <t>Eff.ratio.LT.Res.HHnew.Thermal.SH.ConvElc.WH.Elc.Solar.Solar</t>
  </si>
  <si>
    <t>Eff.ratio.LT.Res.HHnew.Thermal.SH.ConvElc.CO</t>
  </si>
  <si>
    <t>Eff.ratio.LT.Res.HHnew.Thermal.SH.ConvElc.CO.LPG.LPG</t>
  </si>
  <si>
    <t>Eff.ratio.LT.Res.HHnew.Thermal.SH.ConvElc.CO.Elc.Elec</t>
  </si>
  <si>
    <t>LT - CO2 emissions in new and renovated households (detailed structure)</t>
  </si>
  <si>
    <t>EMI.ktCO2.LT.Res.HHnew.Thermal.SH.Solids</t>
  </si>
  <si>
    <t>EMI.ktCO2.LT.Res.HHnew.Thermal.SH.Solids.SH</t>
  </si>
  <si>
    <t>EMI.ktCO2.LT.Res.HHnew.Thermal.SH.Solids.SH.Solids</t>
  </si>
  <si>
    <t>EMI.ktCO2.LT.Res.HHnew.Thermal.SH.Solids.SH.Elec</t>
  </si>
  <si>
    <t>EMI.ktCO2.LT.Res.HHnew.Thermal.SH.Solids.SC</t>
  </si>
  <si>
    <t>EMI.ktCO2.LT.Res.HHnew.Thermal.SH.Solids.SC.AC.Elec</t>
  </si>
  <si>
    <t>EMI.ktCO2.LT.Res.HHnew.Thermal.SH.Solids.WH</t>
  </si>
  <si>
    <t>EMI.ktCO2.LT.Res.HHnew.Thermal.SH.Solids.WH.Solids.NoSolar.Solids</t>
  </si>
  <si>
    <t>EMI.ktCO2.LT.Res.HHnew.Thermal.SH.Solids.WH.LPG.NoSolar.LPG</t>
  </si>
  <si>
    <t>EMI.ktCO2.LT.Res.HHnew.Thermal.SH.Solids.WH.LPG.Solar</t>
  </si>
  <si>
    <t>EMI.ktCO2.LT.Res.HHnew.Thermal.SH.Solids.WH.LPG.Solar.LPG</t>
  </si>
  <si>
    <t>EMI.ktCO2.LT.Res.HHnew.Thermal.SH.Solids.WH.LPG.Solar.Solar</t>
  </si>
  <si>
    <t>EMI.ktCO2.LT.Res.HHnew.Thermal.SH.Solids.WH.Elc.NoSolar.Elec</t>
  </si>
  <si>
    <t>EMI.ktCO2.LT.Res.HHnew.Thermal.SH.Solids.WH.Elc.Solar</t>
  </si>
  <si>
    <t>EMI.ktCO2.LT.Res.HHnew.Thermal.SH.Solids.WH.Elc.Solar.Elec</t>
  </si>
  <si>
    <t>EMI.ktCO2.LT.Res.HHnew.Thermal.SH.Solids.WH.Elc.Solar.Solar</t>
  </si>
  <si>
    <t>EMI.ktCO2.LT.Res.HHnew.Thermal.SH.Solids.CO</t>
  </si>
  <si>
    <t>EMI.ktCO2.LT.Res.HHnew.Thermal.SH.Solids.CO.Solids.Solids</t>
  </si>
  <si>
    <t>EMI.ktCO2.LT.Res.HHnew.Thermal.SH.Solids.CO.LPG.LPG</t>
  </si>
  <si>
    <t>EMI.ktCO2.LT.Res.HHnew.Thermal.SH.Solids.CO.Elc.Elec</t>
  </si>
  <si>
    <t>EMI.ktCO2.LT.Res.HHnew.Thermal.SH.LPG</t>
  </si>
  <si>
    <t>EMI.ktCO2.LT.Res.HHnew.Thermal.SH.LPG.SH</t>
  </si>
  <si>
    <t>EMI.ktCO2.LT.Res.HHnew.Thermal.SH.LPG.SH.LPG</t>
  </si>
  <si>
    <t>EMI.ktCO2.LT.Res.HHnew.Thermal.SH.LPG.SH.Elec</t>
  </si>
  <si>
    <t>EMI.ktCO2.LT.Res.HHnew.Thermal.SH.LPG.SC</t>
  </si>
  <si>
    <t>EMI.ktCO2.LT.Res.HHnew.Thermal.SH.LPG.SC.AC.Elec</t>
  </si>
  <si>
    <t>EMI.ktCO2.LT.Res.HHnew.Thermal.SH.LPG.WH</t>
  </si>
  <si>
    <t>EMI.ktCO2.LT.Res.HHnew.Thermal.SH.LPG.WH.LPG.NoSolar.LPG</t>
  </si>
  <si>
    <t>EMI.ktCO2.LT.Res.HHnew.Thermal.SH.LPG.WH.LPG.Solar</t>
  </si>
  <si>
    <t>EMI.ktCO2.LT.Res.HHnew.Thermal.SH.LPG.WH.LPG.Solar.LPG</t>
  </si>
  <si>
    <t>EMI.ktCO2.LT.Res.HHnew.Thermal.SH.LPG.WH.LPG.Solar.Solar</t>
  </si>
  <si>
    <t>EMI.ktCO2.LT.Res.HHnew.Thermal.SH.LPG.WH.Elc.NoSolar.Elec</t>
  </si>
  <si>
    <t>EMI.ktCO2.LT.Res.HHnew.Thermal.SH.LPG.WH.Elc.Solar</t>
  </si>
  <si>
    <t>EMI.ktCO2.LT.Res.HHnew.Thermal.SH.LPG.WH.Elc.Solar.Elec</t>
  </si>
  <si>
    <t>EMI.ktCO2.LT.Res.HHnew.Thermal.SH.LPG.WH.Elc.Solar.Solar</t>
  </si>
  <si>
    <t>EMI.ktCO2.LT.Res.HHnew.Thermal.SH.LPG.CO</t>
  </si>
  <si>
    <t>EMI.ktCO2.LT.Res.HHnew.Thermal.SH.LPG.CO.LPG.LPG</t>
  </si>
  <si>
    <t>EMI.ktCO2.LT.Res.HHnew.Thermal.SH.LPG.CO.Elc.Elec</t>
  </si>
  <si>
    <t>EMI.ktCO2.LT.Res.HHnew.Thermal.SH.Oil</t>
  </si>
  <si>
    <t>EMI.ktCO2.LT.Res.HHnew.Thermal.SH.Oil.SH</t>
  </si>
  <si>
    <t>EMI.ktCO2.LT.Res.HHnew.Thermal.SH.Oil.SH.Oil</t>
  </si>
  <si>
    <t>EMI.ktCO2.LT.Res.HHnew.Thermal.SH.Oil.SH.Elec</t>
  </si>
  <si>
    <t>EMI.ktCO2.LT.Res.HHnew.Thermal.SH.Oil.SC</t>
  </si>
  <si>
    <t>EMI.ktCO2.LT.Res.HHnew.Thermal.SH.Oil.SC.AC.Elec</t>
  </si>
  <si>
    <t>EMI.ktCO2.LT.Res.HHnew.Thermal.SH.Oil.WH</t>
  </si>
  <si>
    <t>EMI.ktCO2.LT.Res.HHnew.Thermal.SH.Oil.WH.Oil.NoSolar.Oil</t>
  </si>
  <si>
    <t>EMI.ktCO2.LT.Res.HHnew.Thermal.SH.Oil.WH.Oil.Solar</t>
  </si>
  <si>
    <t>EMI.ktCO2.LT.Res.HHnew.Thermal.SH.Oil.WH.Oil.Solar.Oil</t>
  </si>
  <si>
    <t>EMI.ktCO2.LT.Res.HHnew.Thermal.SH.Oil.WH.Oil.Solar.Solar</t>
  </si>
  <si>
    <t>EMI.ktCO2.LT.Res.HHnew.Thermal.SH.Oil.WH.Elc.NoSolar.Elec</t>
  </si>
  <si>
    <t>EMI.ktCO2.LT.Res.HHnew.Thermal.SH.Oil.WH.Elc.Solar</t>
  </si>
  <si>
    <t>EMI.ktCO2.LT.Res.HHnew.Thermal.SH.Oil.WH.Elc.Solar.Elec</t>
  </si>
  <si>
    <t>EMI.ktCO2.LT.Res.HHnew.Thermal.SH.Oil.WH.Elc.Solar.Solar</t>
  </si>
  <si>
    <t>EMI.ktCO2.LT.Res.HHnew.Thermal.SH.Oil.CO</t>
  </si>
  <si>
    <t>EMI.ktCO2.LT.Res.HHnew.Thermal.SH.Oil.CO.LPG.LPG</t>
  </si>
  <si>
    <t>EMI.ktCO2.LT.Res.HHnew.Thermal.SH.Oil.CO.Elc.Elec</t>
  </si>
  <si>
    <t>EMI.ktCO2.LT.Res.HHnew.Thermal.SH.Gas</t>
  </si>
  <si>
    <t>EMI.ktCO2.LT.Res.HHnew.Thermal.SH.Gas.SH</t>
  </si>
  <si>
    <t>EMI.ktCO2.LT.Res.HHnew.Thermal.SH.Gas.SH.Gas</t>
  </si>
  <si>
    <t>EMI.ktCO2.LT.Res.HHnew.Thermal.SH.Gas.SH.Elec</t>
  </si>
  <si>
    <t>EMI.ktCO2.LT.Res.HHnew.Thermal.SH.Gas.SC</t>
  </si>
  <si>
    <t>EMI.ktCO2.LT.Res.HHnew.Thermal.SH.Gas.SC.AC.Elec</t>
  </si>
  <si>
    <t>EMI.ktCO2.LT.Res.HHnew.Thermal.SH.Gas.WH</t>
  </si>
  <si>
    <t>EMI.ktCO2.LT.Res.HHnew.Thermal.SH.Gas.WH.Gas.NoSolar.Gas</t>
  </si>
  <si>
    <t>EMI.ktCO2.LT.Res.HHnew.Thermal.SH.Gas.WH.Gas.Solar</t>
  </si>
  <si>
    <t>EMI.ktCO2.LT.Res.HHnew.Thermal.SH.Gas.WH.Gas.Solar.Gas</t>
  </si>
  <si>
    <t>EMI.ktCO2.LT.Res.HHnew.Thermal.SH.Gas.WH.Gas.Solar.Solar</t>
  </si>
  <si>
    <t>EMI.ktCO2.LT.Res.HHnew.Thermal.SH.Gas.WH.Elc.NoSolar.Elec</t>
  </si>
  <si>
    <t>EMI.ktCO2.LT.Res.HHnew.Thermal.SH.Gas.WH.Elc.Solar</t>
  </si>
  <si>
    <t>EMI.ktCO2.LT.Res.HHnew.Thermal.SH.Gas.WH.Elc.Solar.Elec</t>
  </si>
  <si>
    <t>EMI.ktCO2.LT.Res.HHnew.Thermal.SH.Gas.WH.Elc.Solar.Solar</t>
  </si>
  <si>
    <t>EMI.ktCO2.LT.Res.HHnew.Thermal.SH.Gas.CO</t>
  </si>
  <si>
    <t>EMI.ktCO2.LT.Res.HHnew.Thermal.SH.Gas.CO.Gas.Gas</t>
  </si>
  <si>
    <t>EMI.ktCO2.LT.Res.HHnew.Thermal.SH.Gas.CO.Elc.Elec</t>
  </si>
  <si>
    <t>EMI.ktCO2.LT.Res.HHnew.Thermal.SH.Biomass</t>
  </si>
  <si>
    <t>EMI.ktCO2.LT.Res.HHnew.Thermal.SH.Biomass.SH</t>
  </si>
  <si>
    <t>EMI.ktCO2.LT.Res.HHnew.Thermal.SH.Biomass.SH.Biomass</t>
  </si>
  <si>
    <t>EMI.ktCO2.LT.Res.HHnew.Thermal.SH.Biomass.SH.Elec</t>
  </si>
  <si>
    <t>EMI.ktCO2.LT.Res.HHnew.Thermal.SH.Biomass.SC</t>
  </si>
  <si>
    <t>EMI.ktCO2.LT.Res.HHnew.Thermal.SH.Biomass.SC.AC.Elec</t>
  </si>
  <si>
    <t>EMI.ktCO2.LT.Res.HHnew.Thermal.SH.Biomass.WH</t>
  </si>
  <si>
    <t>EMI.ktCO2.LT.Res.HHnew.Thermal.SH.Biomass.WH.Biomass.NoSolar.Biomass</t>
  </si>
  <si>
    <t>EMI.ktCO2.LT.Res.HHnew.Thermal.SH.Biomass.WH.Biomass.Solar</t>
  </si>
  <si>
    <t>EMI.ktCO2.LT.Res.HHnew.Thermal.SH.Biomass.WH.Biomass.Solar.Biomass</t>
  </si>
  <si>
    <t>EMI.ktCO2.LT.Res.HHnew.Thermal.SH.Biomass.WH.Biomass.Solar.Solar</t>
  </si>
  <si>
    <t>EMI.ktCO2.LT.Res.HHnew.Thermal.SH.Biomass.WH.LPG.NoSolar.LPG</t>
  </si>
  <si>
    <t>EMI.ktCO2.LT.Res.HHnew.Thermal.SH.Biomass.WH.LPG.Solar</t>
  </si>
  <si>
    <t>EMI.ktCO2.LT.Res.HHnew.Thermal.SH.Biomass.WH.LPG.Solar.LPG</t>
  </si>
  <si>
    <t>EMI.ktCO2.LT.Res.HHnew.Thermal.SH.Biomass.WH.LPG.Solar.Solar</t>
  </si>
  <si>
    <t>EMI.ktCO2.LT.Res.HHnew.Thermal.SH.Biomass.WH.Elc.NoSolar.Elec</t>
  </si>
  <si>
    <t>EMI.ktCO2.LT.Res.HHnew.Thermal.SH.Biomass.WH.Elc.Solar</t>
  </si>
  <si>
    <t>EMI.ktCO2.LT.Res.HHnew.Thermal.SH.Biomass.WH.Elc.Solar.Elec</t>
  </si>
  <si>
    <t>EMI.ktCO2.LT.Res.HHnew.Thermal.SH.Biomass.WH.Elc.Solar.Solar</t>
  </si>
  <si>
    <t>EMI.ktCO2.LT.Res.HHnew.Thermal.SH.Biomass.CO</t>
  </si>
  <si>
    <t>EMI.ktCO2.LT.Res.HHnew.Thermal.SH.Biomass.CO.Biomass.Biomass</t>
  </si>
  <si>
    <t>EMI.ktCO2.LT.Res.HHnew.Thermal.SH.Biomass.CO.LPG.LPG</t>
  </si>
  <si>
    <t>EMI.ktCO2.LT.Res.HHnew.Thermal.SH.Biomass.CO.Elc.Elec</t>
  </si>
  <si>
    <t>EMI.ktCO2.LT.Res.HHnew.Thermal.SH.Geo</t>
  </si>
  <si>
    <t>EMI.ktCO2.LT.Res.HHnew.Thermal.SH.Geo.SH</t>
  </si>
  <si>
    <t>EMI.ktCO2.LT.Res.HHnew.Thermal.SH.Geo.SH.Geo</t>
  </si>
  <si>
    <t>EMI.ktCO2.LT.Res.HHnew.Thermal.SH.Geo.SH.Elec</t>
  </si>
  <si>
    <t>EMI.ktCO2.LT.Res.HHnew.Thermal.SH.Geo.SC</t>
  </si>
  <si>
    <t>EMI.ktCO2.LT.Res.HHnew.Thermal.SH.Geo.SC.AC.Elec</t>
  </si>
  <si>
    <t>EMI.ktCO2.LT.Res.HHnew.Thermal.SH.Geo.WH</t>
  </si>
  <si>
    <t>EMI.ktCO2.LT.Res.HHnew.Thermal.SH.Geo.WH.Geo.NoSolar.Geo</t>
  </si>
  <si>
    <t>EMI.ktCO2.LT.Res.HHnew.Thermal.SH.Geo.WH.Geo.Solar</t>
  </si>
  <si>
    <t>EMI.ktCO2.LT.Res.HHnew.Thermal.SH.Geo.WH.Geo.Solar.Geo</t>
  </si>
  <si>
    <t>EMI.ktCO2.LT.Res.HHnew.Thermal.SH.Geo.WH.Geo.Solar.Solar</t>
  </si>
  <si>
    <t>EMI.ktCO2.LT.Res.HHnew.Thermal.SH.Geo.WH.Elc.NoSolar.Elec</t>
  </si>
  <si>
    <t>EMI.ktCO2.LT.Res.HHnew.Thermal.SH.Geo.WH.Elc.Solar</t>
  </si>
  <si>
    <t>EMI.ktCO2.LT.Res.HHnew.Thermal.SH.Geo.WH.Elc.Solar.Elec</t>
  </si>
  <si>
    <t>EMI.ktCO2.LT.Res.HHnew.Thermal.SH.Geo.WH.Elc.Solar.Solar</t>
  </si>
  <si>
    <t>EMI.ktCO2.LT.Res.HHnew.Thermal.SH.Geo.CO</t>
  </si>
  <si>
    <t>EMI.ktCO2.LT.Res.HHnew.Thermal.SH.Geo.CO.LPG.LPG</t>
  </si>
  <si>
    <t>EMI.ktCO2.LT.Res.HHnew.Thermal.SH.Geo.CO.Elc.Elec</t>
  </si>
  <si>
    <t>EMI.ktCO2.LT.Res.HHnew.Thermal.SH.DistrHeat</t>
  </si>
  <si>
    <t>EMI.ktCO2.LT.Res.HHnew.Thermal.SH.DistrHeat.SH</t>
  </si>
  <si>
    <t>EMI.ktCO2.LT.Res.HHnew.Thermal.SH.DistrHeat.SH.Steam_Distr</t>
  </si>
  <si>
    <t>EMI.ktCO2.LT.Res.HHnew.Thermal.SH.DistrHeat.SH.Elec</t>
  </si>
  <si>
    <t>EMI.ktCO2.LT.Res.HHnew.Thermal.SH.DistrHeat.SC</t>
  </si>
  <si>
    <t>EMI.ktCO2.LT.Res.HHnew.Thermal.SH.DistrHeat.SC.AC.Elec</t>
  </si>
  <si>
    <t>EMI.ktCO2.LT.Res.HHnew.Thermal.SH.DistrHeat.WH</t>
  </si>
  <si>
    <t>EMI.ktCO2.LT.Res.HHnew.Thermal.SH.DistrHeat.WH.DistrHeat.NoSolar.Steam_Distr</t>
  </si>
  <si>
    <t>EMI.ktCO2.LT.Res.HHnew.Thermal.SH.DistrHeat.WH.DistrHeat.Solar</t>
  </si>
  <si>
    <t>EMI.ktCO2.LT.Res.HHnew.Thermal.SH.DistrHeat.WH.DistrHeat.Solar.Steam_Distr</t>
  </si>
  <si>
    <t>EMI.ktCO2.LT.Res.HHnew.Thermal.SH.DistrHeat.WH.DistrHeat.Solar.Solar</t>
  </si>
  <si>
    <t>EMI.ktCO2.LT.Res.HHnew.Thermal.SH.DistrHeat.WH.Elc.NoSolar.Elec</t>
  </si>
  <si>
    <t>EMI.ktCO2.LT.Res.HHnew.Thermal.SH.DistrHeat.WH.Elc.Solar</t>
  </si>
  <si>
    <t>EMI.ktCO2.LT.Res.HHnew.Thermal.SH.DistrHeat.WH.Elc.Solar.Elec</t>
  </si>
  <si>
    <t>EMI.ktCO2.LT.Res.HHnew.Thermal.SH.DistrHeat.WH.Elc.Solar.Solar</t>
  </si>
  <si>
    <t>EMI.ktCO2.LT.Res.HHnew.Thermal.SH.DistrHeat.CO</t>
  </si>
  <si>
    <t>EMI.ktCO2.LT.Res.HHnew.Thermal.SH.DistrHeat.CO.LPG.LPG</t>
  </si>
  <si>
    <t>EMI.ktCO2.LT.Res.HHnew.Thermal.SH.DistrHeat.CO.Elc.Elec</t>
  </si>
  <si>
    <t>EMI.ktCO2.LT.Res.HHnew.Thermal.SH.AdvElc</t>
  </si>
  <si>
    <t>EMI.ktCO2.LT.Res.HHnew.Thermal.SH.AdvElc.SH</t>
  </si>
  <si>
    <t>EMI.ktCO2.LT.Res.HHnew.Thermal.SH.AdvElc.SH.Elec</t>
  </si>
  <si>
    <t>EMI.ktCO2.LT.Res.HHnew.Thermal.SH.AdvElc.SC</t>
  </si>
  <si>
    <t>EMI.ktCO2.LT.Res.HHnew.Thermal.SH.AdvElc.SC.AC.Elec</t>
  </si>
  <si>
    <t>EMI.ktCO2.LT.Res.HHnew.Thermal.SH.AdvElc.WH</t>
  </si>
  <si>
    <t>EMI.ktCO2.LT.Res.HHnew.Thermal.SH.AdvElc.WH.LPG.NoSolar.LPG</t>
  </si>
  <si>
    <t>EMI.ktCO2.LT.Res.HHnew.Thermal.SH.AdvElc.WH.LPG.Solar</t>
  </si>
  <si>
    <t>EMI.ktCO2.LT.Res.HHnew.Thermal.SH.AdvElc.WH.LPG.Solar.LPG</t>
  </si>
  <si>
    <t>EMI.ktCO2.LT.Res.HHnew.Thermal.SH.AdvElc.WH.LPG.Solar.Solar</t>
  </si>
  <si>
    <t>EMI.ktCO2.LT.Res.HHnew.Thermal.SH.AdvElc.WH.Elc.NoSolar.Elec</t>
  </si>
  <si>
    <t>EMI.ktCO2.LT.Res.HHnew.Thermal.SH.AdvElc.WH.Elc.Solar</t>
  </si>
  <si>
    <t>EMI.ktCO2.LT.Res.HHnew.Thermal.SH.AdvElc.WH.Elc.Solar.Elec</t>
  </si>
  <si>
    <t>EMI.ktCO2.LT.Res.HHnew.Thermal.SH.AdvElc.WH.Elc.Solar.Solar</t>
  </si>
  <si>
    <t>EMI.ktCO2.LT.Res.HHnew.Thermal.SH.AdvElc.CO</t>
  </si>
  <si>
    <t>EMI.ktCO2.LT.Res.HHnew.Thermal.SH.AdvElc.CO.LPG.LPG</t>
  </si>
  <si>
    <t>EMI.ktCO2.LT.Res.HHnew.Thermal.SH.AdvElc.CO.Elc.Elec</t>
  </si>
  <si>
    <t>EMI.ktCO2.LT.Res.HHnew.Thermal.SH.ConvElc</t>
  </si>
  <si>
    <t>EMI.ktCO2.LT.Res.HHnew.Thermal.SH.ConvElc.SH</t>
  </si>
  <si>
    <t>EMI.ktCO2.LT.Res.HHnew.Thermal.SH.ConvElc.SH.Elec</t>
  </si>
  <si>
    <t>EMI.ktCO2.LT.Res.HHnew.Thermal.SH.ConvElc.SC</t>
  </si>
  <si>
    <t>EMI.ktCO2.LT.Res.HHnew.Thermal.SH.ConvElc.SC.AC.Elec</t>
  </si>
  <si>
    <t>EMI.ktCO2.LT.Res.HHnew.Thermal.SH.ConvElc.WH</t>
  </si>
  <si>
    <t>EMI.ktCO2.LT.Res.HHnew.Thermal.SH.ConvElc.WH.LPG.NoSolar.LPG</t>
  </si>
  <si>
    <t>EMI.ktCO2.LT.Res.HHnew.Thermal.SH.ConvElc.WH.LPG.Solar</t>
  </si>
  <si>
    <t>EMI.ktCO2.LT.Res.HHnew.Thermal.SH.ConvElc.WH.LPG.Solar.LPG</t>
  </si>
  <si>
    <t>EMI.ktCO2.LT.Res.HHnew.Thermal.SH.ConvElc.WH.LPG.Solar.Solar</t>
  </si>
  <si>
    <t>EMI.ktCO2.LT.Res.HHnew.Thermal.SH.ConvElc.WH.Elc.NoSolar.Elec</t>
  </si>
  <si>
    <t>EMI.ktCO2.LT.Res.HHnew.Thermal.SH.ConvElc.WH.Elc.Solar</t>
  </si>
  <si>
    <t>EMI.ktCO2.LT.Res.HHnew.Thermal.SH.ConvElc.WH.Elc.Solar.Elec</t>
  </si>
  <si>
    <t>EMI.ktCO2.LT.Res.HHnew.Thermal.SH.ConvElc.WH.Elc.Solar.Solar</t>
  </si>
  <si>
    <t>EMI.ktCO2.LT.Res.HHnew.Thermal.SH.ConvElc.CO</t>
  </si>
  <si>
    <t>EMI.ktCO2.LT.Res.HHnew.Thermal.SH.ConvElc.CO.LPG.LPG</t>
  </si>
  <si>
    <t>EMI.ktCO2.LT.Res.HHnew.Thermal.SH.ConvElc.CO.Elc.Elec</t>
  </si>
  <si>
    <t>LT - Final energy consumption of new and renovated households (detailed structure)</t>
  </si>
  <si>
    <t>FEC_per_household.kWh.LT.Res.HHnew.Thermal.SH.Solids</t>
  </si>
  <si>
    <t>FEC_per_household.kWh.LT.Res.HHnew.Thermal.SH.Solids.SH</t>
  </si>
  <si>
    <t>FEC_per_household.kWh.LT.Res.HHnew.Thermal.SH.Solids.SH.Solids</t>
  </si>
  <si>
    <t>FEC_per_household.kWh.LT.Res.HHnew.Thermal.SH.Solids.SH.Elec</t>
  </si>
  <si>
    <t>FEC_per_household.kWh.LT.Res.HHnew.Thermal.SH.Solids.SC</t>
  </si>
  <si>
    <t>FEC_per_household.kWh.LT.Res.HHnew.Thermal.SH.Solids.SC.AC.Elec</t>
  </si>
  <si>
    <t>FEC_per_household.kWh.LT.Res.HHnew.Thermal.SH.Solids.WH</t>
  </si>
  <si>
    <t>FEC_per_household.kWh.LT.Res.HHnew.Thermal.SH.Solids.WH.Solids.NoSolar.Solids</t>
  </si>
  <si>
    <t>FEC_per_household.kWh.LT.Res.HHnew.Thermal.SH.Solids.WH.LPG.NoSolar.LPG</t>
  </si>
  <si>
    <t>FEC_per_household.kWh.LT.Res.HHnew.Thermal.SH.Solids.WH.LPG.Solar</t>
  </si>
  <si>
    <t>FEC_per_household.kWh.LT.Res.HHnew.Thermal.SH.Solids.WH.LPG.Solar.LPG</t>
  </si>
  <si>
    <t>FEC_per_household.kWh.LT.Res.HHnew.Thermal.SH.Solids.WH.LPG.Solar.Solar</t>
  </si>
  <si>
    <t>FEC_per_household.kWh.LT.Res.HHnew.Thermal.SH.Solids.WH.Elc.NoSolar.Elec</t>
  </si>
  <si>
    <t>FEC_per_household.kWh.LT.Res.HHnew.Thermal.SH.Solids.WH.Elc.Solar</t>
  </si>
  <si>
    <t>FEC_per_household.kWh.LT.Res.HHnew.Thermal.SH.Solids.WH.Elc.Solar.Elec</t>
  </si>
  <si>
    <t>FEC_per_household.kWh.LT.Res.HHnew.Thermal.SH.Solids.WH.Elc.Solar.Solar</t>
  </si>
  <si>
    <t>FEC_per_household.kWh.LT.Res.HHnew.Thermal.SH.Solids.CO</t>
  </si>
  <si>
    <t>FEC_per_household.kWh.LT.Res.HHnew.Thermal.SH.Solids.CO.Solids.Solids</t>
  </si>
  <si>
    <t>FEC_per_household.kWh.LT.Res.HHnew.Thermal.SH.Solids.CO.LPG.LPG</t>
  </si>
  <si>
    <t>FEC_per_household.kWh.LT.Res.HHnew.Thermal.SH.Solids.CO.Elc.Elec</t>
  </si>
  <si>
    <t>FEC_per_household.kWh.LT.Res.HHnew.Thermal.SH.LPG</t>
  </si>
  <si>
    <t>FEC_per_household.kWh.LT.Res.HHnew.Thermal.SH.LPG.SH</t>
  </si>
  <si>
    <t>FEC_per_household.kWh.LT.Res.HHnew.Thermal.SH.LPG.SH.LPG</t>
  </si>
  <si>
    <t>FEC_per_household.kWh.LT.Res.HHnew.Thermal.SH.LPG.SH.Elec</t>
  </si>
  <si>
    <t>FEC_per_household.kWh.LT.Res.HHnew.Thermal.SH.LPG.SC</t>
  </si>
  <si>
    <t>FEC_per_household.kWh.LT.Res.HHnew.Thermal.SH.LPG.SC.AC.Elec</t>
  </si>
  <si>
    <t>FEC_per_household.kWh.LT.Res.HHnew.Thermal.SH.LPG.WH</t>
  </si>
  <si>
    <t>FEC_per_household.kWh.LT.Res.HHnew.Thermal.SH.LPG.WH.LPG.NoSolar.LPG</t>
  </si>
  <si>
    <t>FEC_per_household.kWh.LT.Res.HHnew.Thermal.SH.LPG.WH.LPG.Solar</t>
  </si>
  <si>
    <t>FEC_per_household.kWh.LT.Res.HHnew.Thermal.SH.LPG.WH.LPG.Solar.LPG</t>
  </si>
  <si>
    <t>FEC_per_household.kWh.LT.Res.HHnew.Thermal.SH.LPG.WH.LPG.Solar.Solar</t>
  </si>
  <si>
    <t>FEC_per_household.kWh.LT.Res.HHnew.Thermal.SH.LPG.WH.Elc.NoSolar.Elec</t>
  </si>
  <si>
    <t>FEC_per_household.kWh.LT.Res.HHnew.Thermal.SH.LPG.WH.Elc.Solar</t>
  </si>
  <si>
    <t>FEC_per_household.kWh.LT.Res.HHnew.Thermal.SH.LPG.WH.Elc.Solar.Elec</t>
  </si>
  <si>
    <t>FEC_per_household.kWh.LT.Res.HHnew.Thermal.SH.LPG.WH.Elc.Solar.Solar</t>
  </si>
  <si>
    <t>FEC_per_household.kWh.LT.Res.HHnew.Thermal.SH.LPG.CO</t>
  </si>
  <si>
    <t>FEC_per_household.kWh.LT.Res.HHnew.Thermal.SH.LPG.CO.LPG.LPG</t>
  </si>
  <si>
    <t>FEC_per_household.kWh.LT.Res.HHnew.Thermal.SH.LPG.CO.Elc.Elec</t>
  </si>
  <si>
    <t>FEC_per_household.kWh.LT.Res.HHnew.Thermal.SH.Oil</t>
  </si>
  <si>
    <t>FEC_per_household.kWh.LT.Res.HHnew.Thermal.SH.Oil.SH</t>
  </si>
  <si>
    <t>FEC_per_household.kWh.LT.Res.HHnew.Thermal.SH.Oil.SH.Oil</t>
  </si>
  <si>
    <t>FEC_per_household.kWh.LT.Res.HHnew.Thermal.SH.Oil.SH.Elec</t>
  </si>
  <si>
    <t>FEC_per_household.kWh.LT.Res.HHnew.Thermal.SH.Oil.SC</t>
  </si>
  <si>
    <t>FEC_per_household.kWh.LT.Res.HHnew.Thermal.SH.Oil.SC.AC.Elec</t>
  </si>
  <si>
    <t>FEC_per_household.kWh.LT.Res.HHnew.Thermal.SH.Oil.WH</t>
  </si>
  <si>
    <t>FEC_per_household.kWh.LT.Res.HHnew.Thermal.SH.Oil.WH.Oil.NoSolar.Oil</t>
  </si>
  <si>
    <t>FEC_per_household.kWh.LT.Res.HHnew.Thermal.SH.Oil.WH.Oil.Solar</t>
  </si>
  <si>
    <t>FEC_per_household.kWh.LT.Res.HHnew.Thermal.SH.Oil.WH.Oil.Solar.Oil</t>
  </si>
  <si>
    <t>FEC_per_household.kWh.LT.Res.HHnew.Thermal.SH.Oil.WH.Oil.Solar.Solar</t>
  </si>
  <si>
    <t>FEC_per_household.kWh.LT.Res.HHnew.Thermal.SH.Oil.WH.Elc.NoSolar.Elec</t>
  </si>
  <si>
    <t>FEC_per_household.kWh.LT.Res.HHnew.Thermal.SH.Oil.WH.Elc.Solar</t>
  </si>
  <si>
    <t>FEC_per_household.kWh.LT.Res.HHnew.Thermal.SH.Oil.WH.Elc.Solar.Elec</t>
  </si>
  <si>
    <t>FEC_per_household.kWh.LT.Res.HHnew.Thermal.SH.Oil.WH.Elc.Solar.Solar</t>
  </si>
  <si>
    <t>FEC_per_household.kWh.LT.Res.HHnew.Thermal.SH.Oil.CO</t>
  </si>
  <si>
    <t>FEC_per_household.kWh.LT.Res.HHnew.Thermal.SH.Oil.CO.LPG.LPG</t>
  </si>
  <si>
    <t>FEC_per_household.kWh.LT.Res.HHnew.Thermal.SH.Oil.CO.Elc.Elec</t>
  </si>
  <si>
    <t>FEC_per_household.kWh.LT.Res.HHnew.Thermal.SH.Gas</t>
  </si>
  <si>
    <t>FEC_per_household.kWh.LT.Res.HHnew.Thermal.SH.Gas.SH</t>
  </si>
  <si>
    <t>FEC_per_household.kWh.LT.Res.HHnew.Thermal.SH.Gas.SH.Gas</t>
  </si>
  <si>
    <t>FEC_per_household.kWh.LT.Res.HHnew.Thermal.SH.Gas.SH.Elec</t>
  </si>
  <si>
    <t>FEC_per_household.kWh.LT.Res.HHnew.Thermal.SH.Gas.SC</t>
  </si>
  <si>
    <t>FEC_per_household.kWh.LT.Res.HHnew.Thermal.SH.Gas.SC.AC.Elec</t>
  </si>
  <si>
    <t>FEC_per_household.kWh.LT.Res.HHnew.Thermal.SH.Gas.WH</t>
  </si>
  <si>
    <t>FEC_per_household.kWh.LT.Res.HHnew.Thermal.SH.Gas.WH.Gas.NoSolar.Gas</t>
  </si>
  <si>
    <t>FEC_per_household.kWh.LT.Res.HHnew.Thermal.SH.Gas.WH.Gas.Solar</t>
  </si>
  <si>
    <t>FEC_per_household.kWh.LT.Res.HHnew.Thermal.SH.Gas.WH.Gas.Solar.Gas</t>
  </si>
  <si>
    <t>FEC_per_household.kWh.LT.Res.HHnew.Thermal.SH.Gas.WH.Gas.Solar.Solar</t>
  </si>
  <si>
    <t>FEC_per_household.kWh.LT.Res.HHnew.Thermal.SH.Gas.WH.Elc.NoSolar.Elec</t>
  </si>
  <si>
    <t>FEC_per_household.kWh.LT.Res.HHnew.Thermal.SH.Gas.WH.Elc.Solar</t>
  </si>
  <si>
    <t>FEC_per_household.kWh.LT.Res.HHnew.Thermal.SH.Gas.WH.Elc.Solar.Elec</t>
  </si>
  <si>
    <t>FEC_per_household.kWh.LT.Res.HHnew.Thermal.SH.Gas.WH.Elc.Solar.Solar</t>
  </si>
  <si>
    <t>FEC_per_household.kWh.LT.Res.HHnew.Thermal.SH.Gas.CO</t>
  </si>
  <si>
    <t>FEC_per_household.kWh.LT.Res.HHnew.Thermal.SH.Gas.CO.Gas.Gas</t>
  </si>
  <si>
    <t>FEC_per_household.kWh.LT.Res.HHnew.Thermal.SH.Gas.CO.Elc.Elec</t>
  </si>
  <si>
    <t>FEC_per_household.kWh.LT.Res.HHnew.Thermal.SH.Biomass</t>
  </si>
  <si>
    <t>FEC_per_household.kWh.LT.Res.HHnew.Thermal.SH.Biomass.SH</t>
  </si>
  <si>
    <t>FEC_per_household.kWh.LT.Res.HHnew.Thermal.SH.Biomass.SH.Biomass</t>
  </si>
  <si>
    <t>FEC_per_household.kWh.LT.Res.HHnew.Thermal.SH.Biomass.SH.Elec</t>
  </si>
  <si>
    <t>FEC_per_household.kWh.LT.Res.HHnew.Thermal.SH.Biomass.SC</t>
  </si>
  <si>
    <t>FEC_per_household.kWh.LT.Res.HHnew.Thermal.SH.Biomass.SC.AC.Elec</t>
  </si>
  <si>
    <t>FEC_per_household.kWh.LT.Res.HHnew.Thermal.SH.Biomass.WH</t>
  </si>
  <si>
    <t>FEC_per_household.kWh.LT.Res.HHnew.Thermal.SH.Biomass.WH.Biomass.NoSolar.Biomass</t>
  </si>
  <si>
    <t>FEC_per_household.kWh.LT.Res.HHnew.Thermal.SH.Biomass.WH.Biomass.Solar</t>
  </si>
  <si>
    <t>FEC_per_household.kWh.LT.Res.HHnew.Thermal.SH.Biomass.WH.Biomass.Solar.Biomass</t>
  </si>
  <si>
    <t>FEC_per_household.kWh.LT.Res.HHnew.Thermal.SH.Biomass.WH.Biomass.Solar.Solar</t>
  </si>
  <si>
    <t>FEC_per_household.kWh.LT.Res.HHnew.Thermal.SH.Biomass.WH.LPG.NoSolar.LPG</t>
  </si>
  <si>
    <t>FEC_per_household.kWh.LT.Res.HHnew.Thermal.SH.Biomass.WH.LPG.Solar</t>
  </si>
  <si>
    <t>FEC_per_household.kWh.LT.Res.HHnew.Thermal.SH.Biomass.WH.LPG.Solar.LPG</t>
  </si>
  <si>
    <t>FEC_per_household.kWh.LT.Res.HHnew.Thermal.SH.Biomass.WH.LPG.Solar.Solar</t>
  </si>
  <si>
    <t>FEC_per_household.kWh.LT.Res.HHnew.Thermal.SH.Biomass.WH.Elc.NoSolar.Elec</t>
  </si>
  <si>
    <t>FEC_per_household.kWh.LT.Res.HHnew.Thermal.SH.Biomass.WH.Elc.Solar</t>
  </si>
  <si>
    <t>FEC_per_household.kWh.LT.Res.HHnew.Thermal.SH.Biomass.WH.Elc.Solar.Elec</t>
  </si>
  <si>
    <t>FEC_per_household.kWh.LT.Res.HHnew.Thermal.SH.Biomass.WH.Elc.Solar.Solar</t>
  </si>
  <si>
    <t>FEC_per_household.kWh.LT.Res.HHnew.Thermal.SH.Biomass.CO</t>
  </si>
  <si>
    <t>FEC_per_household.kWh.LT.Res.HHnew.Thermal.SH.Biomass.CO.Biomass.Biomass</t>
  </si>
  <si>
    <t>FEC_per_household.kWh.LT.Res.HHnew.Thermal.SH.Biomass.CO.LPG.LPG</t>
  </si>
  <si>
    <t>FEC_per_household.kWh.LT.Res.HHnew.Thermal.SH.Biomass.CO.Elc.Elec</t>
  </si>
  <si>
    <t>FEC_per_household.kWh.LT.Res.HHnew.Thermal.SH.Geo</t>
  </si>
  <si>
    <t>FEC_per_household.kWh.LT.Res.HHnew.Thermal.SH.Geo.SH</t>
  </si>
  <si>
    <t>FEC_per_household.kWh.LT.Res.HHnew.Thermal.SH.Geo.SH.Geo</t>
  </si>
  <si>
    <t>FEC_per_household.kWh.LT.Res.HHnew.Thermal.SH.Geo.SH.Elec</t>
  </si>
  <si>
    <t>FEC_per_household.kWh.LT.Res.HHnew.Thermal.SH.Geo.SC</t>
  </si>
  <si>
    <t>FEC_per_household.kWh.LT.Res.HHnew.Thermal.SH.Geo.SC.AC.Elec</t>
  </si>
  <si>
    <t>FEC_per_household.kWh.LT.Res.HHnew.Thermal.SH.Geo.WH</t>
  </si>
  <si>
    <t>FEC_per_household.kWh.LT.Res.HHnew.Thermal.SH.Geo.WH.Geo.NoSolar.Geo</t>
  </si>
  <si>
    <t>FEC_per_household.kWh.LT.Res.HHnew.Thermal.SH.Geo.WH.Geo.Solar</t>
  </si>
  <si>
    <t>FEC_per_household.kWh.LT.Res.HHnew.Thermal.SH.Geo.WH.Geo.Solar.Geo</t>
  </si>
  <si>
    <t>FEC_per_household.kWh.LT.Res.HHnew.Thermal.SH.Geo.WH.Geo.Solar.Solar</t>
  </si>
  <si>
    <t>FEC_per_household.kWh.LT.Res.HHnew.Thermal.SH.Geo.WH.Elc.NoSolar.Elec</t>
  </si>
  <si>
    <t>FEC_per_household.kWh.LT.Res.HHnew.Thermal.SH.Geo.WH.Elc.Solar</t>
  </si>
  <si>
    <t>FEC_per_household.kWh.LT.Res.HHnew.Thermal.SH.Geo.WH.Elc.Solar.Elec</t>
  </si>
  <si>
    <t>FEC_per_household.kWh.LT.Res.HHnew.Thermal.SH.Geo.WH.Elc.Solar.Solar</t>
  </si>
  <si>
    <t>FEC_per_household.kWh.LT.Res.HHnew.Thermal.SH.Geo.CO</t>
  </si>
  <si>
    <t>FEC_per_household.kWh.LT.Res.HHnew.Thermal.SH.Geo.CO.LPG.LPG</t>
  </si>
  <si>
    <t>FEC_per_household.kWh.LT.Res.HHnew.Thermal.SH.Geo.CO.Elc.Elec</t>
  </si>
  <si>
    <t>FEC_per_household.kWh.LT.Res.HHnew.Thermal.SH.DistrHeat</t>
  </si>
  <si>
    <t>FEC_per_household.kWh.LT.Res.HHnew.Thermal.SH.DistrHeat.SH</t>
  </si>
  <si>
    <t>FEC_per_household.kWh.LT.Res.HHnew.Thermal.SH.DistrHeat.SH.Steam_Distr</t>
  </si>
  <si>
    <t>FEC_per_household.kWh.LT.Res.HHnew.Thermal.SH.DistrHeat.SH.Elec</t>
  </si>
  <si>
    <t>FEC_per_household.kWh.LT.Res.HHnew.Thermal.SH.DistrHeat.SC</t>
  </si>
  <si>
    <t>FEC_per_household.kWh.LT.Res.HHnew.Thermal.SH.DistrHeat.SC.AC.Elec</t>
  </si>
  <si>
    <t>FEC_per_household.kWh.LT.Res.HHnew.Thermal.SH.DistrHeat.WH</t>
  </si>
  <si>
    <t>FEC_per_household.kWh.LT.Res.HHnew.Thermal.SH.DistrHeat.WH.DistrHeat.NoSolar.Steam_Distr</t>
  </si>
  <si>
    <t>FEC_per_household.kWh.LT.Res.HHnew.Thermal.SH.DistrHeat.WH.DistrHeat.Solar</t>
  </si>
  <si>
    <t>FEC_per_household.kWh.LT.Res.HHnew.Thermal.SH.DistrHeat.WH.DistrHeat.Solar.Steam_Distr</t>
  </si>
  <si>
    <t>FEC_per_household.kWh.LT.Res.HHnew.Thermal.SH.DistrHeat.WH.DistrHeat.Solar.Solar</t>
  </si>
  <si>
    <t>FEC_per_household.kWh.LT.Res.HHnew.Thermal.SH.DistrHeat.WH.Elc.NoSolar.Elec</t>
  </si>
  <si>
    <t>FEC_per_household.kWh.LT.Res.HHnew.Thermal.SH.DistrHeat.WH.Elc.Solar</t>
  </si>
  <si>
    <t>FEC_per_household.kWh.LT.Res.HHnew.Thermal.SH.DistrHeat.WH.Elc.Solar.Elec</t>
  </si>
  <si>
    <t>FEC_per_household.kWh.LT.Res.HHnew.Thermal.SH.DistrHeat.WH.Elc.Solar.Solar</t>
  </si>
  <si>
    <t>FEC_per_household.kWh.LT.Res.HHnew.Thermal.SH.DistrHeat.CO</t>
  </si>
  <si>
    <t>FEC_per_household.kWh.LT.Res.HHnew.Thermal.SH.DistrHeat.CO.LPG.LPG</t>
  </si>
  <si>
    <t>FEC_per_household.kWh.LT.Res.HHnew.Thermal.SH.DistrHeat.CO.Elc.Elec</t>
  </si>
  <si>
    <t>FEC_per_household.kWh.LT.Res.HHnew.Thermal.SH.AdvElc</t>
  </si>
  <si>
    <t>FEC_per_household.kWh.LT.Res.HHnew.Thermal.SH.AdvElc.SH</t>
  </si>
  <si>
    <t>FEC_per_household.kWh.LT.Res.HHnew.Thermal.SH.AdvElc.SH.Elec</t>
  </si>
  <si>
    <t>FEC_per_household.kWh.LT.Res.HHnew.Thermal.SH.AdvElc.SC</t>
  </si>
  <si>
    <t>FEC_per_household.kWh.LT.Res.HHnew.Thermal.SH.AdvElc.SC.AC.Elec</t>
  </si>
  <si>
    <t>FEC_per_household.kWh.LT.Res.HHnew.Thermal.SH.AdvElc.WH</t>
  </si>
  <si>
    <t>FEC_per_household.kWh.LT.Res.HHnew.Thermal.SH.AdvElc.WH.LPG.NoSolar.LPG</t>
  </si>
  <si>
    <t>FEC_per_household.kWh.LT.Res.HHnew.Thermal.SH.AdvElc.WH.LPG.Solar</t>
  </si>
  <si>
    <t>FEC_per_household.kWh.LT.Res.HHnew.Thermal.SH.AdvElc.WH.LPG.Solar.LPG</t>
  </si>
  <si>
    <t>FEC_per_household.kWh.LT.Res.HHnew.Thermal.SH.AdvElc.WH.LPG.Solar.Solar</t>
  </si>
  <si>
    <t>FEC_per_household.kWh.LT.Res.HHnew.Thermal.SH.AdvElc.WH.Elc.NoSolar.Elec</t>
  </si>
  <si>
    <t>FEC_per_household.kWh.LT.Res.HHnew.Thermal.SH.AdvElc.WH.Elc.Solar</t>
  </si>
  <si>
    <t>FEC_per_household.kWh.LT.Res.HHnew.Thermal.SH.AdvElc.WH.Elc.Solar.Elec</t>
  </si>
  <si>
    <t>FEC_per_household.kWh.LT.Res.HHnew.Thermal.SH.AdvElc.WH.Elc.Solar.Solar</t>
  </si>
  <si>
    <t>FEC_per_household.kWh.LT.Res.HHnew.Thermal.SH.AdvElc.CO</t>
  </si>
  <si>
    <t>FEC_per_household.kWh.LT.Res.HHnew.Thermal.SH.AdvElc.CO.LPG.LPG</t>
  </si>
  <si>
    <t>FEC_per_household.kWh.LT.Res.HHnew.Thermal.SH.AdvElc.CO.Elc.Elec</t>
  </si>
  <si>
    <t>FEC_per_household.kWh.LT.Res.HHnew.Thermal.SH.ConvElc</t>
  </si>
  <si>
    <t>FEC_per_household.kWh.LT.Res.HHnew.Thermal.SH.ConvElc.SH</t>
  </si>
  <si>
    <t>FEC_per_household.kWh.LT.Res.HHnew.Thermal.SH.ConvElc.SH.Elec</t>
  </si>
  <si>
    <t>FEC_per_household.kWh.LT.Res.HHnew.Thermal.SH.ConvElc.SC</t>
  </si>
  <si>
    <t>FEC_per_household.kWh.LT.Res.HHnew.Thermal.SH.ConvElc.SC.AC.Elec</t>
  </si>
  <si>
    <t>FEC_per_household.kWh.LT.Res.HHnew.Thermal.SH.ConvElc.WH</t>
  </si>
  <si>
    <t>FEC_per_household.kWh.LT.Res.HHnew.Thermal.SH.ConvElc.WH.LPG.NoSolar.LPG</t>
  </si>
  <si>
    <t>FEC_per_household.kWh.LT.Res.HHnew.Thermal.SH.ConvElc.WH.LPG.Solar</t>
  </si>
  <si>
    <t>FEC_per_household.kWh.LT.Res.HHnew.Thermal.SH.ConvElc.WH.LPG.Solar.LPG</t>
  </si>
  <si>
    <t>FEC_per_household.kWh.LT.Res.HHnew.Thermal.SH.ConvElc.WH.LPG.Solar.Solar</t>
  </si>
  <si>
    <t>FEC_per_household.kWh.LT.Res.HHnew.Thermal.SH.ConvElc.WH.Elc.NoSolar.Elec</t>
  </si>
  <si>
    <t>FEC_per_household.kWh.LT.Res.HHnew.Thermal.SH.ConvElc.WH.Elc.Solar</t>
  </si>
  <si>
    <t>FEC_per_household.kWh.LT.Res.HHnew.Thermal.SH.ConvElc.WH.Elc.Solar.Elec</t>
  </si>
  <si>
    <t>FEC_per_household.kWh.LT.Res.HHnew.Thermal.SH.ConvElc.WH.Elc.Solar.Solar</t>
  </si>
  <si>
    <t>FEC_per_household.kWh.LT.Res.HHnew.Thermal.SH.ConvElc.CO</t>
  </si>
  <si>
    <t>FEC_per_household.kWh.LT.Res.HHnew.Thermal.SH.ConvElc.CO.LPG.LPG</t>
  </si>
  <si>
    <t>FEC_per_household.kWh.LT.Res.HHnew.Thermal.SH.ConvElc.CO.Elc.Elec</t>
  </si>
  <si>
    <t>LT - Thermal energy service of new and renovated households (detailed structure)</t>
  </si>
  <si>
    <t>TES_per_household.kWh.LT.Res.HHnew.Thermal.SH.Solids</t>
  </si>
  <si>
    <t>TES_per_household.kWh.LT.Res.HHnew.Thermal.SH.Solids.SH</t>
  </si>
  <si>
    <t>TES_per_household.kWh.LT.Res.HHnew.Thermal.SH.Solids.SH.Solids</t>
  </si>
  <si>
    <t>TES_per_household.kWh.LT.Res.HHnew.Thermal.SH.Solids.SH.Elec</t>
  </si>
  <si>
    <t>TES_per_household.kWh.LT.Res.HHnew.Thermal.SH.Solids.SC</t>
  </si>
  <si>
    <t>TES_per_household.kWh.LT.Res.HHnew.Thermal.SH.Solids.SC.AC.Elec</t>
  </si>
  <si>
    <t>TES_per_household.kWh.LT.Res.HHnew.Thermal.SH.Solids.WH</t>
  </si>
  <si>
    <t>TES_per_household.kWh.LT.Res.HHnew.Thermal.SH.Solids.WH.Solids.NoSolar.Solids</t>
  </si>
  <si>
    <t>TES_per_household.kWh.LT.Res.HHnew.Thermal.SH.Solids.WH.LPG.NoSolar.LPG</t>
  </si>
  <si>
    <t>TES_per_household.kWh.LT.Res.HHnew.Thermal.SH.Solids.WH.LPG.Solar</t>
  </si>
  <si>
    <t>TES_per_household.kWh.LT.Res.HHnew.Thermal.SH.Solids.WH.LPG.Solar.LPG</t>
  </si>
  <si>
    <t>TES_per_household.kWh.LT.Res.HHnew.Thermal.SH.Solids.WH.LPG.Solar.Solar</t>
  </si>
  <si>
    <t>TES_per_household.kWh.LT.Res.HHnew.Thermal.SH.Solids.WH.Elc.NoSolar.Elec</t>
  </si>
  <si>
    <t>TES_per_household.kWh.LT.Res.HHnew.Thermal.SH.Solids.WH.Elc.Solar</t>
  </si>
  <si>
    <t>TES_per_household.kWh.LT.Res.HHnew.Thermal.SH.Solids.WH.Elc.Solar.Elec</t>
  </si>
  <si>
    <t>TES_per_household.kWh.LT.Res.HHnew.Thermal.SH.Solids.WH.Elc.Solar.Solar</t>
  </si>
  <si>
    <t>TES_per_household.kWh.LT.Res.HHnew.Thermal.SH.Solids.CO</t>
  </si>
  <si>
    <t>TES_per_household.kWh.LT.Res.HHnew.Thermal.SH.Solids.CO.Solids.Solids</t>
  </si>
  <si>
    <t>TES_per_household.kWh.LT.Res.HHnew.Thermal.SH.Solids.CO.LPG.LPG</t>
  </si>
  <si>
    <t>TES_per_household.kWh.LT.Res.HHnew.Thermal.SH.Solids.CO.Elc.Elec</t>
  </si>
  <si>
    <t>TES_per_household.kWh.LT.Res.HHnew.Thermal.SH.LPG</t>
  </si>
  <si>
    <t>TES_per_household.kWh.LT.Res.HHnew.Thermal.SH.LPG.SH</t>
  </si>
  <si>
    <t>TES_per_household.kWh.LT.Res.HHnew.Thermal.SH.LPG.SH.LPG</t>
  </si>
  <si>
    <t>TES_per_household.kWh.LT.Res.HHnew.Thermal.SH.LPG.SH.Elec</t>
  </si>
  <si>
    <t>TES_per_household.kWh.LT.Res.HHnew.Thermal.SH.LPG.SC</t>
  </si>
  <si>
    <t>TES_per_household.kWh.LT.Res.HHnew.Thermal.SH.LPG.SC.AC.Elec</t>
  </si>
  <si>
    <t>TES_per_household.kWh.LT.Res.HHnew.Thermal.SH.LPG.WH</t>
  </si>
  <si>
    <t>TES_per_household.kWh.LT.Res.HHnew.Thermal.SH.LPG.WH.LPG.NoSolar.LPG</t>
  </si>
  <si>
    <t>TES_per_household.kWh.LT.Res.HHnew.Thermal.SH.LPG.WH.LPG.Solar</t>
  </si>
  <si>
    <t>TES_per_household.kWh.LT.Res.HHnew.Thermal.SH.LPG.WH.LPG.Solar.LPG</t>
  </si>
  <si>
    <t>TES_per_household.kWh.LT.Res.HHnew.Thermal.SH.LPG.WH.LPG.Solar.Solar</t>
  </si>
  <si>
    <t>TES_per_household.kWh.LT.Res.HHnew.Thermal.SH.LPG.WH.Elc.NoSolar.Elec</t>
  </si>
  <si>
    <t>TES_per_household.kWh.LT.Res.HHnew.Thermal.SH.LPG.WH.Elc.Solar</t>
  </si>
  <si>
    <t>TES_per_household.kWh.LT.Res.HHnew.Thermal.SH.LPG.WH.Elc.Solar.Elec</t>
  </si>
  <si>
    <t>TES_per_household.kWh.LT.Res.HHnew.Thermal.SH.LPG.WH.Elc.Solar.Solar</t>
  </si>
  <si>
    <t>TES_per_household.kWh.LT.Res.HHnew.Thermal.SH.LPG.CO</t>
  </si>
  <si>
    <t>TES_per_household.kWh.LT.Res.HHnew.Thermal.SH.LPG.CO.LPG.LPG</t>
  </si>
  <si>
    <t>TES_per_household.kWh.LT.Res.HHnew.Thermal.SH.LPG.CO.Elc.Elec</t>
  </si>
  <si>
    <t>TES_per_household.kWh.LT.Res.HHnew.Thermal.SH.Oil</t>
  </si>
  <si>
    <t>TES_per_household.kWh.LT.Res.HHnew.Thermal.SH.Oil.SH</t>
  </si>
  <si>
    <t>TES_per_household.kWh.LT.Res.HHnew.Thermal.SH.Oil.SH.Oil</t>
  </si>
  <si>
    <t>TES_per_household.kWh.LT.Res.HHnew.Thermal.SH.Oil.SH.Elec</t>
  </si>
  <si>
    <t>TES_per_household.kWh.LT.Res.HHnew.Thermal.SH.Oil.SC</t>
  </si>
  <si>
    <t>TES_per_household.kWh.LT.Res.HHnew.Thermal.SH.Oil.SC.AC.Elec</t>
  </si>
  <si>
    <t>TES_per_household.kWh.LT.Res.HHnew.Thermal.SH.Oil.WH</t>
  </si>
  <si>
    <t>TES_per_household.kWh.LT.Res.HHnew.Thermal.SH.Oil.WH.Oil.NoSolar.Oil</t>
  </si>
  <si>
    <t>TES_per_household.kWh.LT.Res.HHnew.Thermal.SH.Oil.WH.Oil.Solar</t>
  </si>
  <si>
    <t>TES_per_household.kWh.LT.Res.HHnew.Thermal.SH.Oil.WH.Oil.Solar.Oil</t>
  </si>
  <si>
    <t>TES_per_household.kWh.LT.Res.HHnew.Thermal.SH.Oil.WH.Oil.Solar.Solar</t>
  </si>
  <si>
    <t>TES_per_household.kWh.LT.Res.HHnew.Thermal.SH.Oil.WH.Elc.NoSolar.Elec</t>
  </si>
  <si>
    <t>TES_per_household.kWh.LT.Res.HHnew.Thermal.SH.Oil.WH.Elc.Solar</t>
  </si>
  <si>
    <t>TES_per_household.kWh.LT.Res.HHnew.Thermal.SH.Oil.WH.Elc.Solar.Elec</t>
  </si>
  <si>
    <t>TES_per_household.kWh.LT.Res.HHnew.Thermal.SH.Oil.WH.Elc.Solar.Solar</t>
  </si>
  <si>
    <t>TES_per_household.kWh.LT.Res.HHnew.Thermal.SH.Oil.CO</t>
  </si>
  <si>
    <t>TES_per_household.kWh.LT.Res.HHnew.Thermal.SH.Oil.CO.LPG.LPG</t>
  </si>
  <si>
    <t>TES_per_household.kWh.LT.Res.HHnew.Thermal.SH.Oil.CO.Elc.Elec</t>
  </si>
  <si>
    <t>TES_per_household.kWh.LT.Res.HHnew.Thermal.SH.Gas</t>
  </si>
  <si>
    <t>TES_per_household.kWh.LT.Res.HHnew.Thermal.SH.Gas.SH</t>
  </si>
  <si>
    <t>TES_per_household.kWh.LT.Res.HHnew.Thermal.SH.Gas.SH.Gas</t>
  </si>
  <si>
    <t>TES_per_household.kWh.LT.Res.HHnew.Thermal.SH.Gas.SH.Elec</t>
  </si>
  <si>
    <t>TES_per_household.kWh.LT.Res.HHnew.Thermal.SH.Gas.SC</t>
  </si>
  <si>
    <t>TES_per_household.kWh.LT.Res.HHnew.Thermal.SH.Gas.SC.AC.Elec</t>
  </si>
  <si>
    <t>TES_per_household.kWh.LT.Res.HHnew.Thermal.SH.Gas.WH</t>
  </si>
  <si>
    <t>TES_per_household.kWh.LT.Res.HHnew.Thermal.SH.Gas.WH.Gas.NoSolar.Gas</t>
  </si>
  <si>
    <t>TES_per_household.kWh.LT.Res.HHnew.Thermal.SH.Gas.WH.Gas.Solar</t>
  </si>
  <si>
    <t>TES_per_household.kWh.LT.Res.HHnew.Thermal.SH.Gas.WH.Gas.Solar.Gas</t>
  </si>
  <si>
    <t>TES_per_household.kWh.LT.Res.HHnew.Thermal.SH.Gas.WH.Gas.Solar.Solar</t>
  </si>
  <si>
    <t>TES_per_household.kWh.LT.Res.HHnew.Thermal.SH.Gas.WH.Elc.NoSolar.Elec</t>
  </si>
  <si>
    <t>TES_per_household.kWh.LT.Res.HHnew.Thermal.SH.Gas.WH.Elc.Solar</t>
  </si>
  <si>
    <t>TES_per_household.kWh.LT.Res.HHnew.Thermal.SH.Gas.WH.Elc.Solar.Elec</t>
  </si>
  <si>
    <t>TES_per_household.kWh.LT.Res.HHnew.Thermal.SH.Gas.WH.Elc.Solar.Solar</t>
  </si>
  <si>
    <t>TES_per_household.kWh.LT.Res.HHnew.Thermal.SH.Gas.CO</t>
  </si>
  <si>
    <t>TES_per_household.kWh.LT.Res.HHnew.Thermal.SH.Gas.CO.Gas.Gas</t>
  </si>
  <si>
    <t>TES_per_household.kWh.LT.Res.HHnew.Thermal.SH.Gas.CO.Elc.Elec</t>
  </si>
  <si>
    <t>TES_per_household.kWh.LT.Res.HHnew.Thermal.SH.Biomass</t>
  </si>
  <si>
    <t>TES_per_household.kWh.LT.Res.HHnew.Thermal.SH.Biomass.SH</t>
  </si>
  <si>
    <t>TES_per_household.kWh.LT.Res.HHnew.Thermal.SH.Biomass.SH.Biomass</t>
  </si>
  <si>
    <t>TES_per_household.kWh.LT.Res.HHnew.Thermal.SH.Biomass.SH.Elec</t>
  </si>
  <si>
    <t>TES_per_household.kWh.LT.Res.HHnew.Thermal.SH.Biomass.SC</t>
  </si>
  <si>
    <t>TES_per_household.kWh.LT.Res.HHnew.Thermal.SH.Biomass.SC.AC.Elec</t>
  </si>
  <si>
    <t>TES_per_household.kWh.LT.Res.HHnew.Thermal.SH.Biomass.WH</t>
  </si>
  <si>
    <t>TES_per_household.kWh.LT.Res.HHnew.Thermal.SH.Biomass.WH.Biomass.NoSolar.Biomass</t>
  </si>
  <si>
    <t>TES_per_household.kWh.LT.Res.HHnew.Thermal.SH.Biomass.WH.Biomass.Solar</t>
  </si>
  <si>
    <t>TES_per_household.kWh.LT.Res.HHnew.Thermal.SH.Biomass.WH.Biomass.Solar.Biomass</t>
  </si>
  <si>
    <t>TES_per_household.kWh.LT.Res.HHnew.Thermal.SH.Biomass.WH.Biomass.Solar.Solar</t>
  </si>
  <si>
    <t>TES_per_household.kWh.LT.Res.HHnew.Thermal.SH.Biomass.WH.LPG.NoSolar.LPG</t>
  </si>
  <si>
    <t>TES_per_household.kWh.LT.Res.HHnew.Thermal.SH.Biomass.WH.LPG.Solar</t>
  </si>
  <si>
    <t>TES_per_household.kWh.LT.Res.HHnew.Thermal.SH.Biomass.WH.LPG.Solar.LPG</t>
  </si>
  <si>
    <t>TES_per_household.kWh.LT.Res.HHnew.Thermal.SH.Biomass.WH.LPG.Solar.Solar</t>
  </si>
  <si>
    <t>TES_per_household.kWh.LT.Res.HHnew.Thermal.SH.Biomass.WH.Elc.NoSolar.Elec</t>
  </si>
  <si>
    <t>TES_per_household.kWh.LT.Res.HHnew.Thermal.SH.Biomass.WH.Elc.Solar</t>
  </si>
  <si>
    <t>TES_per_household.kWh.LT.Res.HHnew.Thermal.SH.Biomass.WH.Elc.Solar.Elec</t>
  </si>
  <si>
    <t>TES_per_household.kWh.LT.Res.HHnew.Thermal.SH.Biomass.WH.Elc.Solar.Solar</t>
  </si>
  <si>
    <t>TES_per_household.kWh.LT.Res.HHnew.Thermal.SH.Biomass.CO</t>
  </si>
  <si>
    <t>TES_per_household.kWh.LT.Res.HHnew.Thermal.SH.Biomass.CO.Biomass.Biomass</t>
  </si>
  <si>
    <t>TES_per_household.kWh.LT.Res.HHnew.Thermal.SH.Biomass.CO.LPG.LPG</t>
  </si>
  <si>
    <t>TES_per_household.kWh.LT.Res.HHnew.Thermal.SH.Biomass.CO.Elc.Elec</t>
  </si>
  <si>
    <t>TES_per_household.kWh.LT.Res.HHnew.Thermal.SH.Geo</t>
  </si>
  <si>
    <t>TES_per_household.kWh.LT.Res.HHnew.Thermal.SH.Geo.SH</t>
  </si>
  <si>
    <t>TES_per_household.kWh.LT.Res.HHnew.Thermal.SH.Geo.SH.Geo</t>
  </si>
  <si>
    <t>TES_per_household.kWh.LT.Res.HHnew.Thermal.SH.Geo.SH.Elec</t>
  </si>
  <si>
    <t>TES_per_household.kWh.LT.Res.HHnew.Thermal.SH.Geo.SC</t>
  </si>
  <si>
    <t>TES_per_household.kWh.LT.Res.HHnew.Thermal.SH.Geo.SC.AC.Elec</t>
  </si>
  <si>
    <t>TES_per_household.kWh.LT.Res.HHnew.Thermal.SH.Geo.WH</t>
  </si>
  <si>
    <t>TES_per_household.kWh.LT.Res.HHnew.Thermal.SH.Geo.WH.Geo.NoSolar.Geo</t>
  </si>
  <si>
    <t>TES_per_household.kWh.LT.Res.HHnew.Thermal.SH.Geo.WH.Geo.Solar</t>
  </si>
  <si>
    <t>TES_per_household.kWh.LT.Res.HHnew.Thermal.SH.Geo.WH.Geo.Solar.Geo</t>
  </si>
  <si>
    <t>TES_per_household.kWh.LT.Res.HHnew.Thermal.SH.Geo.WH.Geo.Solar.Solar</t>
  </si>
  <si>
    <t>TES_per_household.kWh.LT.Res.HHnew.Thermal.SH.Geo.WH.Elc.NoSolar.Elec</t>
  </si>
  <si>
    <t>TES_per_household.kWh.LT.Res.HHnew.Thermal.SH.Geo.WH.Elc.Solar</t>
  </si>
  <si>
    <t>TES_per_household.kWh.LT.Res.HHnew.Thermal.SH.Geo.WH.Elc.Solar.Elec</t>
  </si>
  <si>
    <t>TES_per_household.kWh.LT.Res.HHnew.Thermal.SH.Geo.WH.Elc.Solar.Solar</t>
  </si>
  <si>
    <t>TES_per_household.kWh.LT.Res.HHnew.Thermal.SH.Geo.CO</t>
  </si>
  <si>
    <t>TES_per_household.kWh.LT.Res.HHnew.Thermal.SH.Geo.CO.LPG.LPG</t>
  </si>
  <si>
    <t>TES_per_household.kWh.LT.Res.HHnew.Thermal.SH.Geo.CO.Elc.Elec</t>
  </si>
  <si>
    <t>TES_per_household.kWh.LT.Res.HHnew.Thermal.SH.DistrHeat</t>
  </si>
  <si>
    <t>TES_per_household.kWh.LT.Res.HHnew.Thermal.SH.DistrHeat.SH</t>
  </si>
  <si>
    <t>TES_per_household.kWh.LT.Res.HHnew.Thermal.SH.DistrHeat.SH.Steam_Distr</t>
  </si>
  <si>
    <t>TES_per_household.kWh.LT.Res.HHnew.Thermal.SH.DistrHeat.SH.Elec</t>
  </si>
  <si>
    <t>TES_per_household.kWh.LT.Res.HHnew.Thermal.SH.DistrHeat.SC</t>
  </si>
  <si>
    <t>TES_per_household.kWh.LT.Res.HHnew.Thermal.SH.DistrHeat.SC.AC.Elec</t>
  </si>
  <si>
    <t>TES_per_household.kWh.LT.Res.HHnew.Thermal.SH.DistrHeat.WH</t>
  </si>
  <si>
    <t>TES_per_household.kWh.LT.Res.HHnew.Thermal.SH.DistrHeat.WH.DistrHeat.NoSolar.Steam_Distr</t>
  </si>
  <si>
    <t>TES_per_household.kWh.LT.Res.HHnew.Thermal.SH.DistrHeat.WH.DistrHeat.Solar</t>
  </si>
  <si>
    <t>TES_per_household.kWh.LT.Res.HHnew.Thermal.SH.DistrHeat.WH.DistrHeat.Solar.Steam_Distr</t>
  </si>
  <si>
    <t>TES_per_household.kWh.LT.Res.HHnew.Thermal.SH.DistrHeat.WH.DistrHeat.Solar.Solar</t>
  </si>
  <si>
    <t>TES_per_household.kWh.LT.Res.HHnew.Thermal.SH.DistrHeat.WH.Elc.NoSolar.Elec</t>
  </si>
  <si>
    <t>TES_per_household.kWh.LT.Res.HHnew.Thermal.SH.DistrHeat.WH.Elc.Solar</t>
  </si>
  <si>
    <t>TES_per_household.kWh.LT.Res.HHnew.Thermal.SH.DistrHeat.WH.Elc.Solar.Elec</t>
  </si>
  <si>
    <t>TES_per_household.kWh.LT.Res.HHnew.Thermal.SH.DistrHeat.WH.Elc.Solar.Solar</t>
  </si>
  <si>
    <t>TES_per_household.kWh.LT.Res.HHnew.Thermal.SH.DistrHeat.CO</t>
  </si>
  <si>
    <t>TES_per_household.kWh.LT.Res.HHnew.Thermal.SH.DistrHeat.CO.LPG.LPG</t>
  </si>
  <si>
    <t>TES_per_household.kWh.LT.Res.HHnew.Thermal.SH.DistrHeat.CO.Elc.Elec</t>
  </si>
  <si>
    <t>TES_per_household.kWh.LT.Res.HHnew.Thermal.SH.AdvElc</t>
  </si>
  <si>
    <t>TES_per_household.kWh.LT.Res.HHnew.Thermal.SH.AdvElc.SH</t>
  </si>
  <si>
    <t>TES_per_household.kWh.LT.Res.HHnew.Thermal.SH.AdvElc.SH.Elec</t>
  </si>
  <si>
    <t>TES_per_household.kWh.LT.Res.HHnew.Thermal.SH.AdvElc.SC</t>
  </si>
  <si>
    <t>TES_per_household.kWh.LT.Res.HHnew.Thermal.SH.AdvElc.SC.AC.Elec</t>
  </si>
  <si>
    <t>TES_per_household.kWh.LT.Res.HHnew.Thermal.SH.AdvElc.WH</t>
  </si>
  <si>
    <t>TES_per_household.kWh.LT.Res.HHnew.Thermal.SH.AdvElc.WH.LPG.NoSolar.LPG</t>
  </si>
  <si>
    <t>TES_per_household.kWh.LT.Res.HHnew.Thermal.SH.AdvElc.WH.LPG.Solar</t>
  </si>
  <si>
    <t>TES_per_household.kWh.LT.Res.HHnew.Thermal.SH.AdvElc.WH.LPG.Solar.LPG</t>
  </si>
  <si>
    <t>TES_per_household.kWh.LT.Res.HHnew.Thermal.SH.AdvElc.WH.LPG.Solar.Solar</t>
  </si>
  <si>
    <t>TES_per_household.kWh.LT.Res.HHnew.Thermal.SH.AdvElc.WH.Elc.NoSolar.Elec</t>
  </si>
  <si>
    <t>TES_per_household.kWh.LT.Res.HHnew.Thermal.SH.AdvElc.WH.Elc.Solar</t>
  </si>
  <si>
    <t>TES_per_household.kWh.LT.Res.HHnew.Thermal.SH.AdvElc.WH.Elc.Solar.Elec</t>
  </si>
  <si>
    <t>TES_per_household.kWh.LT.Res.HHnew.Thermal.SH.AdvElc.WH.Elc.Solar.Solar</t>
  </si>
  <si>
    <t>TES_per_household.kWh.LT.Res.HHnew.Thermal.SH.AdvElc.CO</t>
  </si>
  <si>
    <t>TES_per_household.kWh.LT.Res.HHnew.Thermal.SH.AdvElc.CO.LPG.LPG</t>
  </si>
  <si>
    <t>TES_per_household.kWh.LT.Res.HHnew.Thermal.SH.AdvElc.CO.Elc.Elec</t>
  </si>
  <si>
    <t>TES_per_household.kWh.LT.Res.HHnew.Thermal.SH.ConvElc</t>
  </si>
  <si>
    <t>TES_per_household.kWh.LT.Res.HHnew.Thermal.SH.ConvElc.SH</t>
  </si>
  <si>
    <t>TES_per_household.kWh.LT.Res.HHnew.Thermal.SH.ConvElc.SH.Elec</t>
  </si>
  <si>
    <t>TES_per_household.kWh.LT.Res.HHnew.Thermal.SH.ConvElc.SC</t>
  </si>
  <si>
    <t>TES_per_household.kWh.LT.Res.HHnew.Thermal.SH.ConvElc.SC.AC.Elec</t>
  </si>
  <si>
    <t>TES_per_household.kWh.LT.Res.HHnew.Thermal.SH.ConvElc.WH</t>
  </si>
  <si>
    <t>TES_per_household.kWh.LT.Res.HHnew.Thermal.SH.ConvElc.WH.LPG.NoSolar.LPG</t>
  </si>
  <si>
    <t>TES_per_household.kWh.LT.Res.HHnew.Thermal.SH.ConvElc.WH.LPG.Solar</t>
  </si>
  <si>
    <t>TES_per_household.kWh.LT.Res.HHnew.Thermal.SH.ConvElc.WH.LPG.Solar.LPG</t>
  </si>
  <si>
    <t>TES_per_household.kWh.LT.Res.HHnew.Thermal.SH.ConvElc.WH.LPG.Solar.Solar</t>
  </si>
  <si>
    <t>TES_per_household.kWh.LT.Res.HHnew.Thermal.SH.ConvElc.WH.Elc.NoSolar.Elec</t>
  </si>
  <si>
    <t>TES_per_household.kWh.LT.Res.HHnew.Thermal.SH.ConvElc.WH.Elc.Solar</t>
  </si>
  <si>
    <t>TES_per_household.kWh.LT.Res.HHnew.Thermal.SH.ConvElc.WH.Elc.Solar.Elec</t>
  </si>
  <si>
    <t>TES_per_household.kWh.LT.Res.HHnew.Thermal.SH.ConvElc.WH.Elc.Solar.Solar</t>
  </si>
  <si>
    <t>TES_per_household.kWh.LT.Res.HHnew.Thermal.SH.ConvElc.CO</t>
  </si>
  <si>
    <t>TES_per_household.kWh.LT.Res.HHnew.Thermal.SH.ConvElc.CO.LPG.LPG</t>
  </si>
  <si>
    <t>TES_per_household.kWh.LT.Res.HHnew.Thermal.SH.ConvElc.CO.Elc.Elec</t>
  </si>
  <si>
    <t>EMI_per_household.kgCO2.LT.Res.HHnew.Thermal.SH.Solids</t>
  </si>
  <si>
    <t>EMI_per_household.kgCO2.LT.Res.HHnew.Thermal.SH.Solids.SH</t>
  </si>
  <si>
    <t>EMI_per_household.kgCO2.LT.Res.HHnew.Thermal.SH.Solids.SH.Solids</t>
  </si>
  <si>
    <t>EMI_per_household.kgCO2.LT.Res.HHnew.Thermal.SH.Solids.SH.Elec</t>
  </si>
  <si>
    <t>EMI_per_household.kgCO2.LT.Res.HHnew.Thermal.SH.Solids.SC</t>
  </si>
  <si>
    <t>EMI_per_household.kgCO2.LT.Res.HHnew.Thermal.SH.Solids.SC.AC.Elec</t>
  </si>
  <si>
    <t>EMI_per_household.kgCO2.LT.Res.HHnew.Thermal.SH.Solids.WH</t>
  </si>
  <si>
    <t>EMI_per_household.kgCO2.LT.Res.HHnew.Thermal.SH.Solids.WH.Solids.NoSolar.Solids</t>
  </si>
  <si>
    <t>EMI_per_household.kgCO2.LT.Res.HHnew.Thermal.SH.Solids.WH.LPG.NoSolar.LPG</t>
  </si>
  <si>
    <t>EMI_per_household.kgCO2.LT.Res.HHnew.Thermal.SH.Solids.WH.LPG.Solar</t>
  </si>
  <si>
    <t>EMI_per_household.kgCO2.LT.Res.HHnew.Thermal.SH.Solids.WH.LPG.Solar.LPG</t>
  </si>
  <si>
    <t>EMI_per_household.kgCO2.LT.Res.HHnew.Thermal.SH.Solids.WH.LPG.Solar.Solar</t>
  </si>
  <si>
    <t>EMI_per_household.kgCO2.LT.Res.HHnew.Thermal.SH.Solids.WH.Elc.NoSolar.Elec</t>
  </si>
  <si>
    <t>EMI_per_household.kgCO2.LT.Res.HHnew.Thermal.SH.Solids.WH.Elc.Solar</t>
  </si>
  <si>
    <t>EMI_per_household.kgCO2.LT.Res.HHnew.Thermal.SH.Solids.WH.Elc.Solar.Elec</t>
  </si>
  <si>
    <t>EMI_per_household.kgCO2.LT.Res.HHnew.Thermal.SH.Solids.WH.Elc.Solar.Solar</t>
  </si>
  <si>
    <t>EMI_per_household.kgCO2.LT.Res.HHnew.Thermal.SH.Solids.CO</t>
  </si>
  <si>
    <t>EMI_per_household.kgCO2.LT.Res.HHnew.Thermal.SH.Solids.CO.Solids.Solids</t>
  </si>
  <si>
    <t>EMI_per_household.kgCO2.LT.Res.HHnew.Thermal.SH.Solids.CO.LPG.LPG</t>
  </si>
  <si>
    <t>EMI_per_household.kgCO2.LT.Res.HHnew.Thermal.SH.Solids.CO.Elc.Elec</t>
  </si>
  <si>
    <t>EMI_per_household.kgCO2.LT.Res.HHnew.Thermal.SH.LPG</t>
  </si>
  <si>
    <t>EMI_per_household.kgCO2.LT.Res.HHnew.Thermal.SH.LPG.SH</t>
  </si>
  <si>
    <t>EMI_per_household.kgCO2.LT.Res.HHnew.Thermal.SH.LPG.SH.LPG</t>
  </si>
  <si>
    <t>EMI_per_household.kgCO2.LT.Res.HHnew.Thermal.SH.LPG.SH.Elec</t>
  </si>
  <si>
    <t>EMI_per_household.kgCO2.LT.Res.HHnew.Thermal.SH.LPG.SC</t>
  </si>
  <si>
    <t>EMI_per_household.kgCO2.LT.Res.HHnew.Thermal.SH.LPG.SC.AC.Elec</t>
  </si>
  <si>
    <t>EMI_per_household.kgCO2.LT.Res.HHnew.Thermal.SH.LPG.WH</t>
  </si>
  <si>
    <t>EMI_per_household.kgCO2.LT.Res.HHnew.Thermal.SH.LPG.WH.LPG.NoSolar.LPG</t>
  </si>
  <si>
    <t>EMI_per_household.kgCO2.LT.Res.HHnew.Thermal.SH.LPG.WH.LPG.Solar</t>
  </si>
  <si>
    <t>EMI_per_household.kgCO2.LT.Res.HHnew.Thermal.SH.LPG.WH.LPG.Solar.LPG</t>
  </si>
  <si>
    <t>EMI_per_household.kgCO2.LT.Res.HHnew.Thermal.SH.LPG.WH.LPG.Solar.Solar</t>
  </si>
  <si>
    <t>EMI_per_household.kgCO2.LT.Res.HHnew.Thermal.SH.LPG.WH.Elc.NoSolar.Elec</t>
  </si>
  <si>
    <t>EMI_per_household.kgCO2.LT.Res.HHnew.Thermal.SH.LPG.WH.Elc.Solar</t>
  </si>
  <si>
    <t>EMI_per_household.kgCO2.LT.Res.HHnew.Thermal.SH.LPG.WH.Elc.Solar.Elec</t>
  </si>
  <si>
    <t>EMI_per_household.kgCO2.LT.Res.HHnew.Thermal.SH.LPG.WH.Elc.Solar.Solar</t>
  </si>
  <si>
    <t>EMI_per_household.kgCO2.LT.Res.HHnew.Thermal.SH.LPG.CO</t>
  </si>
  <si>
    <t>EMI_per_household.kgCO2.LT.Res.HHnew.Thermal.SH.LPG.CO.LPG.LPG</t>
  </si>
  <si>
    <t>EMI_per_household.kgCO2.LT.Res.HHnew.Thermal.SH.LPG.CO.Elc.Elec</t>
  </si>
  <si>
    <t>EMI_per_household.kgCO2.LT.Res.HHnew.Thermal.SH.Oil</t>
  </si>
  <si>
    <t>EMI_per_household.kgCO2.LT.Res.HHnew.Thermal.SH.Oil.SH</t>
  </si>
  <si>
    <t>EMI_per_household.kgCO2.LT.Res.HHnew.Thermal.SH.Oil.SH.Oil</t>
  </si>
  <si>
    <t>EMI_per_household.kgCO2.LT.Res.HHnew.Thermal.SH.Oil.SH.Elec</t>
  </si>
  <si>
    <t>EMI_per_household.kgCO2.LT.Res.HHnew.Thermal.SH.Oil.SC</t>
  </si>
  <si>
    <t>EMI_per_household.kgCO2.LT.Res.HHnew.Thermal.SH.Oil.SC.AC.Elec</t>
  </si>
  <si>
    <t>EMI_per_household.kgCO2.LT.Res.HHnew.Thermal.SH.Oil.WH</t>
  </si>
  <si>
    <t>EMI_per_household.kgCO2.LT.Res.HHnew.Thermal.SH.Oil.WH.Oil.NoSolar.Oil</t>
  </si>
  <si>
    <t>EMI_per_household.kgCO2.LT.Res.HHnew.Thermal.SH.Oil.WH.Oil.Solar</t>
  </si>
  <si>
    <t>EMI_per_household.kgCO2.LT.Res.HHnew.Thermal.SH.Oil.WH.Oil.Solar.Oil</t>
  </si>
  <si>
    <t>EMI_per_household.kgCO2.LT.Res.HHnew.Thermal.SH.Oil.WH.Oil.Solar.Solar</t>
  </si>
  <si>
    <t>EMI_per_household.kgCO2.LT.Res.HHnew.Thermal.SH.Oil.WH.Elc.NoSolar.Elec</t>
  </si>
  <si>
    <t>EMI_per_household.kgCO2.LT.Res.HHnew.Thermal.SH.Oil.WH.Elc.Solar</t>
  </si>
  <si>
    <t>EMI_per_household.kgCO2.LT.Res.HHnew.Thermal.SH.Oil.WH.Elc.Solar.Elec</t>
  </si>
  <si>
    <t>EMI_per_household.kgCO2.LT.Res.HHnew.Thermal.SH.Oil.WH.Elc.Solar.Solar</t>
  </si>
  <si>
    <t>EMI_per_household.kgCO2.LT.Res.HHnew.Thermal.SH.Oil.CO</t>
  </si>
  <si>
    <t>EMI_per_household.kgCO2.LT.Res.HHnew.Thermal.SH.Oil.CO.LPG.LPG</t>
  </si>
  <si>
    <t>EMI_per_household.kgCO2.LT.Res.HHnew.Thermal.SH.Oil.CO.Elc.Elec</t>
  </si>
  <si>
    <t>EMI_per_household.kgCO2.LT.Res.HHnew.Thermal.SH.Gas</t>
  </si>
  <si>
    <t>EMI_per_household.kgCO2.LT.Res.HHnew.Thermal.SH.Gas.SH</t>
  </si>
  <si>
    <t>EMI_per_household.kgCO2.LT.Res.HHnew.Thermal.SH.Gas.SH.Gas</t>
  </si>
  <si>
    <t>EMI_per_household.kgCO2.LT.Res.HHnew.Thermal.SH.Gas.SH.Elec</t>
  </si>
  <si>
    <t>EMI_per_household.kgCO2.LT.Res.HHnew.Thermal.SH.Gas.SC</t>
  </si>
  <si>
    <t>EMI_per_household.kgCO2.LT.Res.HHnew.Thermal.SH.Gas.SC.AC.Elec</t>
  </si>
  <si>
    <t>EMI_per_household.kgCO2.LT.Res.HHnew.Thermal.SH.Gas.WH</t>
  </si>
  <si>
    <t>EMI_per_household.kgCO2.LT.Res.HHnew.Thermal.SH.Gas.WH.Gas.NoSolar.Gas</t>
  </si>
  <si>
    <t>EMI_per_household.kgCO2.LT.Res.HHnew.Thermal.SH.Gas.WH.Gas.Solar</t>
  </si>
  <si>
    <t>EMI_per_household.kgCO2.LT.Res.HHnew.Thermal.SH.Gas.WH.Gas.Solar.Gas</t>
  </si>
  <si>
    <t>EMI_per_household.kgCO2.LT.Res.HHnew.Thermal.SH.Gas.WH.Gas.Solar.Solar</t>
  </si>
  <si>
    <t>EMI_per_household.kgCO2.LT.Res.HHnew.Thermal.SH.Gas.WH.Elc.NoSolar.Elec</t>
  </si>
  <si>
    <t>EMI_per_household.kgCO2.LT.Res.HHnew.Thermal.SH.Gas.WH.Elc.Solar</t>
  </si>
  <si>
    <t>EMI_per_household.kgCO2.LT.Res.HHnew.Thermal.SH.Gas.WH.Elc.Solar.Elec</t>
  </si>
  <si>
    <t>EMI_per_household.kgCO2.LT.Res.HHnew.Thermal.SH.Gas.WH.Elc.Solar.Solar</t>
  </si>
  <si>
    <t>EMI_per_household.kgCO2.LT.Res.HHnew.Thermal.SH.Gas.CO</t>
  </si>
  <si>
    <t>EMI_per_household.kgCO2.LT.Res.HHnew.Thermal.SH.Gas.CO.Gas.Gas</t>
  </si>
  <si>
    <t>EMI_per_household.kgCO2.LT.Res.HHnew.Thermal.SH.Gas.CO.Elc.Elec</t>
  </si>
  <si>
    <t>EMI_per_household.kgCO2.LT.Res.HHnew.Thermal.SH.Biomass</t>
  </si>
  <si>
    <t>EMI_per_household.kgCO2.LT.Res.HHnew.Thermal.SH.Biomass.SH</t>
  </si>
  <si>
    <t>EMI_per_household.kgCO2.LT.Res.HHnew.Thermal.SH.Biomass.SH.Biomass</t>
  </si>
  <si>
    <t>EMI_per_household.kgCO2.LT.Res.HHnew.Thermal.SH.Biomass.SH.Elec</t>
  </si>
  <si>
    <t>EMI_per_household.kgCO2.LT.Res.HHnew.Thermal.SH.Biomass.SC</t>
  </si>
  <si>
    <t>EMI_per_household.kgCO2.LT.Res.HHnew.Thermal.SH.Biomass.SC.AC.Elec</t>
  </si>
  <si>
    <t>EMI_per_household.kgCO2.LT.Res.HHnew.Thermal.SH.Biomass.WH</t>
  </si>
  <si>
    <t>EMI_per_household.kgCO2.LT.Res.HHnew.Thermal.SH.Biomass.WH.Biomass.NoSolar.Biomass</t>
  </si>
  <si>
    <t>EMI_per_household.kgCO2.LT.Res.HHnew.Thermal.SH.Biomass.WH.Biomass.Solar</t>
  </si>
  <si>
    <t>EMI_per_household.kgCO2.LT.Res.HHnew.Thermal.SH.Biomass.WH.Biomass.Solar.Biomass</t>
  </si>
  <si>
    <t>EMI_per_household.kgCO2.LT.Res.HHnew.Thermal.SH.Biomass.WH.Biomass.Solar.Solar</t>
  </si>
  <si>
    <t>EMI_per_household.kgCO2.LT.Res.HHnew.Thermal.SH.Biomass.WH.LPG.NoSolar.LPG</t>
  </si>
  <si>
    <t>EMI_per_household.kgCO2.LT.Res.HHnew.Thermal.SH.Biomass.WH.LPG.Solar</t>
  </si>
  <si>
    <t>EMI_per_household.kgCO2.LT.Res.HHnew.Thermal.SH.Biomass.WH.LPG.Solar.LPG</t>
  </si>
  <si>
    <t>EMI_per_household.kgCO2.LT.Res.HHnew.Thermal.SH.Biomass.WH.LPG.Solar.Solar</t>
  </si>
  <si>
    <t>EMI_per_household.kgCO2.LT.Res.HHnew.Thermal.SH.Biomass.WH.Elc.NoSolar.Elec</t>
  </si>
  <si>
    <t>EMI_per_household.kgCO2.LT.Res.HHnew.Thermal.SH.Biomass.WH.Elc.Solar</t>
  </si>
  <si>
    <t>EMI_per_household.kgCO2.LT.Res.HHnew.Thermal.SH.Biomass.WH.Elc.Solar.Elec</t>
  </si>
  <si>
    <t>EMI_per_household.kgCO2.LT.Res.HHnew.Thermal.SH.Biomass.WH.Elc.Solar.Solar</t>
  </si>
  <si>
    <t>EMI_per_household.kgCO2.LT.Res.HHnew.Thermal.SH.Biomass.CO</t>
  </si>
  <si>
    <t>EMI_per_household.kgCO2.LT.Res.HHnew.Thermal.SH.Biomass.CO.Biomass.Biomass</t>
  </si>
  <si>
    <t>EMI_per_household.kgCO2.LT.Res.HHnew.Thermal.SH.Biomass.CO.LPG.LPG</t>
  </si>
  <si>
    <t>EMI_per_household.kgCO2.LT.Res.HHnew.Thermal.SH.Biomass.CO.Elc.Elec</t>
  </si>
  <si>
    <t>EMI_per_household.kgCO2.LT.Res.HHnew.Thermal.SH.Geo</t>
  </si>
  <si>
    <t>EMI_per_household.kgCO2.LT.Res.HHnew.Thermal.SH.Geo.SH</t>
  </si>
  <si>
    <t>EMI_per_household.kgCO2.LT.Res.HHnew.Thermal.SH.Geo.SH.Geo</t>
  </si>
  <si>
    <t>EMI_per_household.kgCO2.LT.Res.HHnew.Thermal.SH.Geo.SH.Elec</t>
  </si>
  <si>
    <t>EMI_per_household.kgCO2.LT.Res.HHnew.Thermal.SH.Geo.SC</t>
  </si>
  <si>
    <t>EMI_per_household.kgCO2.LT.Res.HHnew.Thermal.SH.Geo.SC.AC.Elec</t>
  </si>
  <si>
    <t>EMI_per_household.kgCO2.LT.Res.HHnew.Thermal.SH.Geo.WH</t>
  </si>
  <si>
    <t>EMI_per_household.kgCO2.LT.Res.HHnew.Thermal.SH.Geo.WH.Geo.NoSolar.Geo</t>
  </si>
  <si>
    <t>EMI_per_household.kgCO2.LT.Res.HHnew.Thermal.SH.Geo.WH.Geo.Solar</t>
  </si>
  <si>
    <t>EMI_per_household.kgCO2.LT.Res.HHnew.Thermal.SH.Geo.WH.Geo.Solar.Geo</t>
  </si>
  <si>
    <t>EMI_per_household.kgCO2.LT.Res.HHnew.Thermal.SH.Geo.WH.Geo.Solar.Solar</t>
  </si>
  <si>
    <t>EMI_per_household.kgCO2.LT.Res.HHnew.Thermal.SH.Geo.WH.Elc.NoSolar.Elec</t>
  </si>
  <si>
    <t>EMI_per_household.kgCO2.LT.Res.HHnew.Thermal.SH.Geo.WH.Elc.Solar</t>
  </si>
  <si>
    <t>EMI_per_household.kgCO2.LT.Res.HHnew.Thermal.SH.Geo.WH.Elc.Solar.Elec</t>
  </si>
  <si>
    <t>EMI_per_household.kgCO2.LT.Res.HHnew.Thermal.SH.Geo.WH.Elc.Solar.Solar</t>
  </si>
  <si>
    <t>EMI_per_household.kgCO2.LT.Res.HHnew.Thermal.SH.Geo.CO</t>
  </si>
  <si>
    <t>EMI_per_household.kgCO2.LT.Res.HHnew.Thermal.SH.Geo.CO.LPG.LPG</t>
  </si>
  <si>
    <t>EMI_per_household.kgCO2.LT.Res.HHnew.Thermal.SH.Geo.CO.Elc.Elec</t>
  </si>
  <si>
    <t>EMI_per_household.kgCO2.LT.Res.HHnew.Thermal.SH.DistrHeat</t>
  </si>
  <si>
    <t>EMI_per_household.kgCO2.LT.Res.HHnew.Thermal.SH.DistrHeat.SH</t>
  </si>
  <si>
    <t>EMI_per_household.kgCO2.LT.Res.HHnew.Thermal.SH.DistrHeat.SH.Steam_Distr</t>
  </si>
  <si>
    <t>EMI_per_household.kgCO2.LT.Res.HHnew.Thermal.SH.DistrHeat.SH.Elec</t>
  </si>
  <si>
    <t>EMI_per_household.kgCO2.LT.Res.HHnew.Thermal.SH.DistrHeat.SC</t>
  </si>
  <si>
    <t>EMI_per_household.kgCO2.LT.Res.HHnew.Thermal.SH.DistrHeat.SC.AC.Elec</t>
  </si>
  <si>
    <t>EMI_per_household.kgCO2.LT.Res.HHnew.Thermal.SH.DistrHeat.WH</t>
  </si>
  <si>
    <t>EMI_per_household.kgCO2.LT.Res.HHnew.Thermal.SH.DistrHeat.WH.DistrHeat.NoSolar.Steam_Distr</t>
  </si>
  <si>
    <t>EMI_per_household.kgCO2.LT.Res.HHnew.Thermal.SH.DistrHeat.WH.DistrHeat.Solar</t>
  </si>
  <si>
    <t>EMI_per_household.kgCO2.LT.Res.HHnew.Thermal.SH.DistrHeat.WH.DistrHeat.Solar.Steam_Distr</t>
  </si>
  <si>
    <t>EMI_per_household.kgCO2.LT.Res.HHnew.Thermal.SH.DistrHeat.WH.DistrHeat.Solar.Solar</t>
  </si>
  <si>
    <t>EMI_per_household.kgCO2.LT.Res.HHnew.Thermal.SH.DistrHeat.WH.Elc.NoSolar.Elec</t>
  </si>
  <si>
    <t>EMI_per_household.kgCO2.LT.Res.HHnew.Thermal.SH.DistrHeat.WH.Elc.Solar</t>
  </si>
  <si>
    <t>EMI_per_household.kgCO2.LT.Res.HHnew.Thermal.SH.DistrHeat.WH.Elc.Solar.Elec</t>
  </si>
  <si>
    <t>EMI_per_household.kgCO2.LT.Res.HHnew.Thermal.SH.DistrHeat.WH.Elc.Solar.Solar</t>
  </si>
  <si>
    <t>EMI_per_household.kgCO2.LT.Res.HHnew.Thermal.SH.DistrHeat.CO</t>
  </si>
  <si>
    <t>EMI_per_household.kgCO2.LT.Res.HHnew.Thermal.SH.DistrHeat.CO.LPG.LPG</t>
  </si>
  <si>
    <t>EMI_per_household.kgCO2.LT.Res.HHnew.Thermal.SH.DistrHeat.CO.Elc.Elec</t>
  </si>
  <si>
    <t>EMI_per_household.kgCO2.LT.Res.HHnew.Thermal.SH.AdvElc</t>
  </si>
  <si>
    <t>EMI_per_household.kgCO2.LT.Res.HHnew.Thermal.SH.AdvElc.SH</t>
  </si>
  <si>
    <t>EMI_per_household.kgCO2.LT.Res.HHnew.Thermal.SH.AdvElc.SH.Elec</t>
  </si>
  <si>
    <t>EMI_per_household.kgCO2.LT.Res.HHnew.Thermal.SH.AdvElc.SC</t>
  </si>
  <si>
    <t>EMI_per_household.kgCO2.LT.Res.HHnew.Thermal.SH.AdvElc.SC.AC.Elec</t>
  </si>
  <si>
    <t>EMI_per_household.kgCO2.LT.Res.HHnew.Thermal.SH.AdvElc.WH</t>
  </si>
  <si>
    <t>EMI_per_household.kgCO2.LT.Res.HHnew.Thermal.SH.AdvElc.WH.LPG.NoSolar.LPG</t>
  </si>
  <si>
    <t>EMI_per_household.kgCO2.LT.Res.HHnew.Thermal.SH.AdvElc.WH.LPG.Solar</t>
  </si>
  <si>
    <t>EMI_per_household.kgCO2.LT.Res.HHnew.Thermal.SH.AdvElc.WH.LPG.Solar.LPG</t>
  </si>
  <si>
    <t>EMI_per_household.kgCO2.LT.Res.HHnew.Thermal.SH.AdvElc.WH.LPG.Solar.Solar</t>
  </si>
  <si>
    <t>EMI_per_household.kgCO2.LT.Res.HHnew.Thermal.SH.AdvElc.WH.Elc.NoSolar.Elec</t>
  </si>
  <si>
    <t>EMI_per_household.kgCO2.LT.Res.HHnew.Thermal.SH.AdvElc.WH.Elc.Solar</t>
  </si>
  <si>
    <t>EMI_per_household.kgCO2.LT.Res.HHnew.Thermal.SH.AdvElc.WH.Elc.Solar.Elec</t>
  </si>
  <si>
    <t>EMI_per_household.kgCO2.LT.Res.HHnew.Thermal.SH.AdvElc.WH.Elc.Solar.Solar</t>
  </si>
  <si>
    <t>EMI_per_household.kgCO2.LT.Res.HHnew.Thermal.SH.AdvElc.CO</t>
  </si>
  <si>
    <t>EMI_per_household.kgCO2.LT.Res.HHnew.Thermal.SH.AdvElc.CO.LPG.LPG</t>
  </si>
  <si>
    <t>EMI_per_household.kgCO2.LT.Res.HHnew.Thermal.SH.AdvElc.CO.Elc.Elec</t>
  </si>
  <si>
    <t>EMI_per_household.kgCO2.LT.Res.HHnew.Thermal.SH.ConvElc</t>
  </si>
  <si>
    <t>EMI_per_household.kgCO2.LT.Res.HHnew.Thermal.SH.ConvElc.SH</t>
  </si>
  <si>
    <t>EMI_per_household.kgCO2.LT.Res.HHnew.Thermal.SH.ConvElc.SH.Elec</t>
  </si>
  <si>
    <t>EMI_per_household.kgCO2.LT.Res.HHnew.Thermal.SH.ConvElc.SC</t>
  </si>
  <si>
    <t>EMI_per_household.kgCO2.LT.Res.HHnew.Thermal.SH.ConvElc.SC.AC.Elec</t>
  </si>
  <si>
    <t>EMI_per_household.kgCO2.LT.Res.HHnew.Thermal.SH.ConvElc.WH</t>
  </si>
  <si>
    <t>EMI_per_household.kgCO2.LT.Res.HHnew.Thermal.SH.ConvElc.WH.LPG.NoSolar.LPG</t>
  </si>
  <si>
    <t>EMI_per_household.kgCO2.LT.Res.HHnew.Thermal.SH.ConvElc.WH.LPG.Solar</t>
  </si>
  <si>
    <t>EMI_per_household.kgCO2.LT.Res.HHnew.Thermal.SH.ConvElc.WH.LPG.Solar.LPG</t>
  </si>
  <si>
    <t>EMI_per_household.kgCO2.LT.Res.HHnew.Thermal.SH.ConvElc.WH.LPG.Solar.Solar</t>
  </si>
  <si>
    <t>EMI_per_household.kgCO2.LT.Res.HHnew.Thermal.SH.ConvElc.WH.Elc.NoSolar.Elec</t>
  </si>
  <si>
    <t>EMI_per_household.kgCO2.LT.Res.HHnew.Thermal.SH.ConvElc.WH.Elc.Solar</t>
  </si>
  <si>
    <t>EMI_per_household.kgCO2.LT.Res.HHnew.Thermal.SH.ConvElc.WH.Elc.Solar.Elec</t>
  </si>
  <si>
    <t>EMI_per_household.kgCO2.LT.Res.HHnew.Thermal.SH.ConvElc.WH.Elc.Solar.Solar</t>
  </si>
  <si>
    <t>EMI_per_household.kgCO2.LT.Res.HHnew.Thermal.SH.ConvElc.CO</t>
  </si>
  <si>
    <t>EMI_per_household.kgCO2.LT.Res.HHnew.Thermal.SH.ConvElc.CO.LPG.LPG</t>
  </si>
  <si>
    <t>EMI_per_household.kgCO2.LT.Res.HHnew.Thermal.SH.ConvElc.CO.Elc.Elec</t>
  </si>
  <si>
    <t>LT - Final energy consumption of new and renovated households per surface area (detailed structure)</t>
  </si>
  <si>
    <t>FEC_per_sqm.kWh.LT.Res.HHnew.Thermal.SH.Solids</t>
  </si>
  <si>
    <t>FEC_per_sqm.kWh.LT.Res.HHnew.Thermal.SH.Solids.SH</t>
  </si>
  <si>
    <t>FEC_per_sqm.kWh.LT.Res.HHnew.Thermal.SH.Solids.SH.Solids</t>
  </si>
  <si>
    <t>FEC_per_sqm.kWh.LT.Res.HHnew.Thermal.SH.Solids.SH.Elec</t>
  </si>
  <si>
    <t>FEC_per_sqm.kWh.LT.Res.HHnew.Thermal.SH.Solids.SC</t>
  </si>
  <si>
    <t>FEC_per_sqm.kWh.LT.Res.HHnew.Thermal.SH.Solids.SC.AC.Elec</t>
  </si>
  <si>
    <t>FEC_per_sqm.kWh.LT.Res.HHnew.Thermal.SH.Solids.WH</t>
  </si>
  <si>
    <t>FEC_per_sqm.kWh.LT.Res.HHnew.Thermal.SH.Solids.WH.Solids.NoSolar.Solids</t>
  </si>
  <si>
    <t>FEC_per_sqm.kWh.LT.Res.HHnew.Thermal.SH.Solids.WH.LPG.NoSolar.LPG</t>
  </si>
  <si>
    <t>FEC_per_sqm.kWh.LT.Res.HHnew.Thermal.SH.Solids.WH.LPG.Solar</t>
  </si>
  <si>
    <t>FEC_per_sqm.kWh.LT.Res.HHnew.Thermal.SH.Solids.WH.LPG.Solar.LPG</t>
  </si>
  <si>
    <t>FEC_per_sqm.kWh.LT.Res.HHnew.Thermal.SH.Solids.WH.LPG.Solar.Solar</t>
  </si>
  <si>
    <t>FEC_per_sqm.kWh.LT.Res.HHnew.Thermal.SH.Solids.WH.Elc.NoSolar.Elec</t>
  </si>
  <si>
    <t>FEC_per_sqm.kWh.LT.Res.HHnew.Thermal.SH.Solids.WH.Elc.Solar</t>
  </si>
  <si>
    <t>FEC_per_sqm.kWh.LT.Res.HHnew.Thermal.SH.Solids.WH.Elc.Solar.Elec</t>
  </si>
  <si>
    <t>FEC_per_sqm.kWh.LT.Res.HHnew.Thermal.SH.Solids.WH.Elc.Solar.Solar</t>
  </si>
  <si>
    <t>FEC_per_sqm.kWh.LT.Res.HHnew.Thermal.SH.Solids.CO</t>
  </si>
  <si>
    <t>FEC_per_sqm.kWh.LT.Res.HHnew.Thermal.SH.Solids.CO.Solids.Solids</t>
  </si>
  <si>
    <t>FEC_per_sqm.kWh.LT.Res.HHnew.Thermal.SH.Solids.CO.LPG.LPG</t>
  </si>
  <si>
    <t>FEC_per_sqm.kWh.LT.Res.HHnew.Thermal.SH.Solids.CO.Elc.Elec</t>
  </si>
  <si>
    <t>FEC_per_sqm.kWh.LT.Res.HHnew.Thermal.SH.LPG</t>
  </si>
  <si>
    <t>FEC_per_sqm.kWh.LT.Res.HHnew.Thermal.SH.LPG.SH</t>
  </si>
  <si>
    <t>FEC_per_sqm.kWh.LT.Res.HHnew.Thermal.SH.LPG.SH.LPG</t>
  </si>
  <si>
    <t>FEC_per_sqm.kWh.LT.Res.HHnew.Thermal.SH.LPG.SH.Elec</t>
  </si>
  <si>
    <t>FEC_per_sqm.kWh.LT.Res.HHnew.Thermal.SH.LPG.SC</t>
  </si>
  <si>
    <t>FEC_per_sqm.kWh.LT.Res.HHnew.Thermal.SH.LPG.SC.AC.Elec</t>
  </si>
  <si>
    <t>FEC_per_sqm.kWh.LT.Res.HHnew.Thermal.SH.LPG.WH</t>
  </si>
  <si>
    <t>FEC_per_sqm.kWh.LT.Res.HHnew.Thermal.SH.LPG.WH.LPG.NoSolar.LPG</t>
  </si>
  <si>
    <t>FEC_per_sqm.kWh.LT.Res.HHnew.Thermal.SH.LPG.WH.LPG.Solar</t>
  </si>
  <si>
    <t>FEC_per_sqm.kWh.LT.Res.HHnew.Thermal.SH.LPG.WH.LPG.Solar.LPG</t>
  </si>
  <si>
    <t>FEC_per_sqm.kWh.LT.Res.HHnew.Thermal.SH.LPG.WH.LPG.Solar.Solar</t>
  </si>
  <si>
    <t>FEC_per_sqm.kWh.LT.Res.HHnew.Thermal.SH.LPG.WH.Elc.NoSolar.Elec</t>
  </si>
  <si>
    <t>FEC_per_sqm.kWh.LT.Res.HHnew.Thermal.SH.LPG.WH.Elc.Solar</t>
  </si>
  <si>
    <t>FEC_per_sqm.kWh.LT.Res.HHnew.Thermal.SH.LPG.WH.Elc.Solar.Elec</t>
  </si>
  <si>
    <t>FEC_per_sqm.kWh.LT.Res.HHnew.Thermal.SH.LPG.WH.Elc.Solar.Solar</t>
  </si>
  <si>
    <t>FEC_per_sqm.kWh.LT.Res.HHnew.Thermal.SH.LPG.CO</t>
  </si>
  <si>
    <t>FEC_per_sqm.kWh.LT.Res.HHnew.Thermal.SH.LPG.CO.LPG.LPG</t>
  </si>
  <si>
    <t>FEC_per_sqm.kWh.LT.Res.HHnew.Thermal.SH.LPG.CO.Elc.Elec</t>
  </si>
  <si>
    <t>FEC_per_sqm.kWh.LT.Res.HHnew.Thermal.SH.Oil</t>
  </si>
  <si>
    <t>FEC_per_sqm.kWh.LT.Res.HHnew.Thermal.SH.Oil.SH</t>
  </si>
  <si>
    <t>FEC_per_sqm.kWh.LT.Res.HHnew.Thermal.SH.Oil.SH.Oil</t>
  </si>
  <si>
    <t>FEC_per_sqm.kWh.LT.Res.HHnew.Thermal.SH.Oil.SH.Elec</t>
  </si>
  <si>
    <t>FEC_per_sqm.kWh.LT.Res.HHnew.Thermal.SH.Oil.SC</t>
  </si>
  <si>
    <t>FEC_per_sqm.kWh.LT.Res.HHnew.Thermal.SH.Oil.SC.AC.Elec</t>
  </si>
  <si>
    <t>FEC_per_sqm.kWh.LT.Res.HHnew.Thermal.SH.Oil.WH</t>
  </si>
  <si>
    <t>FEC_per_sqm.kWh.LT.Res.HHnew.Thermal.SH.Oil.WH.Oil.NoSolar.Oil</t>
  </si>
  <si>
    <t>FEC_per_sqm.kWh.LT.Res.HHnew.Thermal.SH.Oil.WH.Oil.Solar</t>
  </si>
  <si>
    <t>FEC_per_sqm.kWh.LT.Res.HHnew.Thermal.SH.Oil.WH.Oil.Solar.Oil</t>
  </si>
  <si>
    <t>FEC_per_sqm.kWh.LT.Res.HHnew.Thermal.SH.Oil.WH.Oil.Solar.Solar</t>
  </si>
  <si>
    <t>FEC_per_sqm.kWh.LT.Res.HHnew.Thermal.SH.Oil.WH.Elc.NoSolar.Elec</t>
  </si>
  <si>
    <t>FEC_per_sqm.kWh.LT.Res.HHnew.Thermal.SH.Oil.WH.Elc.Solar</t>
  </si>
  <si>
    <t>FEC_per_sqm.kWh.LT.Res.HHnew.Thermal.SH.Oil.WH.Elc.Solar.Elec</t>
  </si>
  <si>
    <t>FEC_per_sqm.kWh.LT.Res.HHnew.Thermal.SH.Oil.WH.Elc.Solar.Solar</t>
  </si>
  <si>
    <t>FEC_per_sqm.kWh.LT.Res.HHnew.Thermal.SH.Oil.CO</t>
  </si>
  <si>
    <t>FEC_per_sqm.kWh.LT.Res.HHnew.Thermal.SH.Oil.CO.LPG.LPG</t>
  </si>
  <si>
    <t>FEC_per_sqm.kWh.LT.Res.HHnew.Thermal.SH.Oil.CO.Elc.Elec</t>
  </si>
  <si>
    <t>FEC_per_sqm.kWh.LT.Res.HHnew.Thermal.SH.Gas</t>
  </si>
  <si>
    <t>FEC_per_sqm.kWh.LT.Res.HHnew.Thermal.SH.Gas.SH</t>
  </si>
  <si>
    <t>FEC_per_sqm.kWh.LT.Res.HHnew.Thermal.SH.Gas.SH.Gas</t>
  </si>
  <si>
    <t>FEC_per_sqm.kWh.LT.Res.HHnew.Thermal.SH.Gas.SH.Elec</t>
  </si>
  <si>
    <t>FEC_per_sqm.kWh.LT.Res.HHnew.Thermal.SH.Gas.SC</t>
  </si>
  <si>
    <t>FEC_per_sqm.kWh.LT.Res.HHnew.Thermal.SH.Gas.SC.AC.Elec</t>
  </si>
  <si>
    <t>FEC_per_sqm.kWh.LT.Res.HHnew.Thermal.SH.Gas.WH</t>
  </si>
  <si>
    <t>FEC_per_sqm.kWh.LT.Res.HHnew.Thermal.SH.Gas.WH.Gas.NoSolar.Gas</t>
  </si>
  <si>
    <t>FEC_per_sqm.kWh.LT.Res.HHnew.Thermal.SH.Gas.WH.Gas.Solar</t>
  </si>
  <si>
    <t>FEC_per_sqm.kWh.LT.Res.HHnew.Thermal.SH.Gas.WH.Gas.Solar.Gas</t>
  </si>
  <si>
    <t>FEC_per_sqm.kWh.LT.Res.HHnew.Thermal.SH.Gas.WH.Gas.Solar.Solar</t>
  </si>
  <si>
    <t>FEC_per_sqm.kWh.LT.Res.HHnew.Thermal.SH.Gas.WH.Elc.NoSolar.Elec</t>
  </si>
  <si>
    <t>FEC_per_sqm.kWh.LT.Res.HHnew.Thermal.SH.Gas.WH.Elc.Solar</t>
  </si>
  <si>
    <t>FEC_per_sqm.kWh.LT.Res.HHnew.Thermal.SH.Gas.WH.Elc.Solar.Elec</t>
  </si>
  <si>
    <t>FEC_per_sqm.kWh.LT.Res.HHnew.Thermal.SH.Gas.WH.Elc.Solar.Solar</t>
  </si>
  <si>
    <t>FEC_per_sqm.kWh.LT.Res.HHnew.Thermal.SH.Gas.CO</t>
  </si>
  <si>
    <t>FEC_per_sqm.kWh.LT.Res.HHnew.Thermal.SH.Gas.CO.Gas.Gas</t>
  </si>
  <si>
    <t>FEC_per_sqm.kWh.LT.Res.HHnew.Thermal.SH.Gas.CO.Elc.Elec</t>
  </si>
  <si>
    <t>FEC_per_sqm.kWh.LT.Res.HHnew.Thermal.SH.Biomass</t>
  </si>
  <si>
    <t>FEC_per_sqm.kWh.LT.Res.HHnew.Thermal.SH.Biomass.SH</t>
  </si>
  <si>
    <t>FEC_per_sqm.kWh.LT.Res.HHnew.Thermal.SH.Biomass.SH.Biomass</t>
  </si>
  <si>
    <t>FEC_per_sqm.kWh.LT.Res.HHnew.Thermal.SH.Biomass.SH.Elec</t>
  </si>
  <si>
    <t>FEC_per_sqm.kWh.LT.Res.HHnew.Thermal.SH.Biomass.SC</t>
  </si>
  <si>
    <t>FEC_per_sqm.kWh.LT.Res.HHnew.Thermal.SH.Biomass.SC.AC.Elec</t>
  </si>
  <si>
    <t>FEC_per_sqm.kWh.LT.Res.HHnew.Thermal.SH.Biomass.WH</t>
  </si>
  <si>
    <t>FEC_per_sqm.kWh.LT.Res.HHnew.Thermal.SH.Biomass.WH.Biomass.NoSolar.Biomass</t>
  </si>
  <si>
    <t>FEC_per_sqm.kWh.LT.Res.HHnew.Thermal.SH.Biomass.WH.Biomass.Solar</t>
  </si>
  <si>
    <t>FEC_per_sqm.kWh.LT.Res.HHnew.Thermal.SH.Biomass.WH.Biomass.Solar.Biomass</t>
  </si>
  <si>
    <t>FEC_per_sqm.kWh.LT.Res.HHnew.Thermal.SH.Biomass.WH.Biomass.Solar.Solar</t>
  </si>
  <si>
    <t>FEC_per_sqm.kWh.LT.Res.HHnew.Thermal.SH.Biomass.WH.LPG.NoSolar.LPG</t>
  </si>
  <si>
    <t>FEC_per_sqm.kWh.LT.Res.HHnew.Thermal.SH.Biomass.WH.LPG.Solar</t>
  </si>
  <si>
    <t>FEC_per_sqm.kWh.LT.Res.HHnew.Thermal.SH.Biomass.WH.LPG.Solar.LPG</t>
  </si>
  <si>
    <t>FEC_per_sqm.kWh.LT.Res.HHnew.Thermal.SH.Biomass.WH.LPG.Solar.Solar</t>
  </si>
  <si>
    <t>FEC_per_sqm.kWh.LT.Res.HHnew.Thermal.SH.Biomass.WH.Elc.NoSolar.Elec</t>
  </si>
  <si>
    <t>FEC_per_sqm.kWh.LT.Res.HHnew.Thermal.SH.Biomass.WH.Elc.Solar</t>
  </si>
  <si>
    <t>FEC_per_sqm.kWh.LT.Res.HHnew.Thermal.SH.Biomass.WH.Elc.Solar.Elec</t>
  </si>
  <si>
    <t>FEC_per_sqm.kWh.LT.Res.HHnew.Thermal.SH.Biomass.WH.Elc.Solar.Solar</t>
  </si>
  <si>
    <t>FEC_per_sqm.kWh.LT.Res.HHnew.Thermal.SH.Biomass.CO</t>
  </si>
  <si>
    <t>FEC_per_sqm.kWh.LT.Res.HHnew.Thermal.SH.Biomass.CO.Biomass.Biomass</t>
  </si>
  <si>
    <t>FEC_per_sqm.kWh.LT.Res.HHnew.Thermal.SH.Biomass.CO.LPG.LPG</t>
  </si>
  <si>
    <t>FEC_per_sqm.kWh.LT.Res.HHnew.Thermal.SH.Biomass.CO.Elc.Elec</t>
  </si>
  <si>
    <t>FEC_per_sqm.kWh.LT.Res.HHnew.Thermal.SH.Geo</t>
  </si>
  <si>
    <t>FEC_per_sqm.kWh.LT.Res.HHnew.Thermal.SH.Geo.SH</t>
  </si>
  <si>
    <t>FEC_per_sqm.kWh.LT.Res.HHnew.Thermal.SH.Geo.SH.Geo</t>
  </si>
  <si>
    <t>FEC_per_sqm.kWh.LT.Res.HHnew.Thermal.SH.Geo.SH.Elec</t>
  </si>
  <si>
    <t>FEC_per_sqm.kWh.LT.Res.HHnew.Thermal.SH.Geo.SC</t>
  </si>
  <si>
    <t>FEC_per_sqm.kWh.LT.Res.HHnew.Thermal.SH.Geo.SC.AC.Elec</t>
  </si>
  <si>
    <t>FEC_per_sqm.kWh.LT.Res.HHnew.Thermal.SH.Geo.WH</t>
  </si>
  <si>
    <t>FEC_per_sqm.kWh.LT.Res.HHnew.Thermal.SH.Geo.WH.Geo.NoSolar.Geo</t>
  </si>
  <si>
    <t>FEC_per_sqm.kWh.LT.Res.HHnew.Thermal.SH.Geo.WH.Geo.Solar</t>
  </si>
  <si>
    <t>FEC_per_sqm.kWh.LT.Res.HHnew.Thermal.SH.Geo.WH.Geo.Solar.Geo</t>
  </si>
  <si>
    <t>FEC_per_sqm.kWh.LT.Res.HHnew.Thermal.SH.Geo.WH.Geo.Solar.Solar</t>
  </si>
  <si>
    <t>FEC_per_sqm.kWh.LT.Res.HHnew.Thermal.SH.Geo.WH.Elc.NoSolar.Elec</t>
  </si>
  <si>
    <t>FEC_per_sqm.kWh.LT.Res.HHnew.Thermal.SH.Geo.WH.Elc.Solar</t>
  </si>
  <si>
    <t>FEC_per_sqm.kWh.LT.Res.HHnew.Thermal.SH.Geo.WH.Elc.Solar.Elec</t>
  </si>
  <si>
    <t>FEC_per_sqm.kWh.LT.Res.HHnew.Thermal.SH.Geo.WH.Elc.Solar.Solar</t>
  </si>
  <si>
    <t>FEC_per_sqm.kWh.LT.Res.HHnew.Thermal.SH.Geo.CO</t>
  </si>
  <si>
    <t>FEC_per_sqm.kWh.LT.Res.HHnew.Thermal.SH.Geo.CO.LPG.LPG</t>
  </si>
  <si>
    <t>FEC_per_sqm.kWh.LT.Res.HHnew.Thermal.SH.Geo.CO.Elc.Elec</t>
  </si>
  <si>
    <t>FEC_per_sqm.kWh.LT.Res.HHnew.Thermal.SH.DistrHeat</t>
  </si>
  <si>
    <t>FEC_per_sqm.kWh.LT.Res.HHnew.Thermal.SH.DistrHeat.SH</t>
  </si>
  <si>
    <t>FEC_per_sqm.kWh.LT.Res.HHnew.Thermal.SH.DistrHeat.SH.Steam_Distr</t>
  </si>
  <si>
    <t>FEC_per_sqm.kWh.LT.Res.HHnew.Thermal.SH.DistrHeat.SH.Elec</t>
  </si>
  <si>
    <t>FEC_per_sqm.kWh.LT.Res.HHnew.Thermal.SH.DistrHeat.SC</t>
  </si>
  <si>
    <t>FEC_per_sqm.kWh.LT.Res.HHnew.Thermal.SH.DistrHeat.SC.AC.Elec</t>
  </si>
  <si>
    <t>FEC_per_sqm.kWh.LT.Res.HHnew.Thermal.SH.DistrHeat.WH</t>
  </si>
  <si>
    <t>FEC_per_sqm.kWh.LT.Res.HHnew.Thermal.SH.DistrHeat.WH.DistrHeat.NoSolar.Steam_Distr</t>
  </si>
  <si>
    <t>FEC_per_sqm.kWh.LT.Res.HHnew.Thermal.SH.DistrHeat.WH.DistrHeat.Solar</t>
  </si>
  <si>
    <t>FEC_per_sqm.kWh.LT.Res.HHnew.Thermal.SH.DistrHeat.WH.DistrHeat.Solar.Steam_Distr</t>
  </si>
  <si>
    <t>FEC_per_sqm.kWh.LT.Res.HHnew.Thermal.SH.DistrHeat.WH.DistrHeat.Solar.Solar</t>
  </si>
  <si>
    <t>FEC_per_sqm.kWh.LT.Res.HHnew.Thermal.SH.DistrHeat.WH.Elc.NoSolar.Elec</t>
  </si>
  <si>
    <t>FEC_per_sqm.kWh.LT.Res.HHnew.Thermal.SH.DistrHeat.WH.Elc.Solar</t>
  </si>
  <si>
    <t>FEC_per_sqm.kWh.LT.Res.HHnew.Thermal.SH.DistrHeat.WH.Elc.Solar.Elec</t>
  </si>
  <si>
    <t>FEC_per_sqm.kWh.LT.Res.HHnew.Thermal.SH.DistrHeat.WH.Elc.Solar.Solar</t>
  </si>
  <si>
    <t>FEC_per_sqm.kWh.LT.Res.HHnew.Thermal.SH.DistrHeat.CO</t>
  </si>
  <si>
    <t>FEC_per_sqm.kWh.LT.Res.HHnew.Thermal.SH.DistrHeat.CO.LPG.LPG</t>
  </si>
  <si>
    <t>FEC_per_sqm.kWh.LT.Res.HHnew.Thermal.SH.DistrHeat.CO.Elc.Elec</t>
  </si>
  <si>
    <t>FEC_per_sqm.kWh.LT.Res.HHnew.Thermal.SH.AdvElc</t>
  </si>
  <si>
    <t>FEC_per_sqm.kWh.LT.Res.HHnew.Thermal.SH.AdvElc.SH</t>
  </si>
  <si>
    <t>FEC_per_sqm.kWh.LT.Res.HHnew.Thermal.SH.AdvElc.SH.Elec</t>
  </si>
  <si>
    <t>FEC_per_sqm.kWh.LT.Res.HHnew.Thermal.SH.AdvElc.SC</t>
  </si>
  <si>
    <t>FEC_per_sqm.kWh.LT.Res.HHnew.Thermal.SH.AdvElc.SC.AC.Elec</t>
  </si>
  <si>
    <t>FEC_per_sqm.kWh.LT.Res.HHnew.Thermal.SH.AdvElc.WH</t>
  </si>
  <si>
    <t>FEC_per_sqm.kWh.LT.Res.HHnew.Thermal.SH.AdvElc.WH.LPG.NoSolar.LPG</t>
  </si>
  <si>
    <t>FEC_per_sqm.kWh.LT.Res.HHnew.Thermal.SH.AdvElc.WH.LPG.Solar</t>
  </si>
  <si>
    <t>FEC_per_sqm.kWh.LT.Res.HHnew.Thermal.SH.AdvElc.WH.LPG.Solar.LPG</t>
  </si>
  <si>
    <t>FEC_per_sqm.kWh.LT.Res.HHnew.Thermal.SH.AdvElc.WH.LPG.Solar.Solar</t>
  </si>
  <si>
    <t>FEC_per_sqm.kWh.LT.Res.HHnew.Thermal.SH.AdvElc.WH.Elc.NoSolar.Elec</t>
  </si>
  <si>
    <t>FEC_per_sqm.kWh.LT.Res.HHnew.Thermal.SH.AdvElc.WH.Elc.Solar</t>
  </si>
  <si>
    <t>FEC_per_sqm.kWh.LT.Res.HHnew.Thermal.SH.AdvElc.WH.Elc.Solar.Elec</t>
  </si>
  <si>
    <t>FEC_per_sqm.kWh.LT.Res.HHnew.Thermal.SH.AdvElc.WH.Elc.Solar.Solar</t>
  </si>
  <si>
    <t>FEC_per_sqm.kWh.LT.Res.HHnew.Thermal.SH.AdvElc.CO</t>
  </si>
  <si>
    <t>FEC_per_sqm.kWh.LT.Res.HHnew.Thermal.SH.AdvElc.CO.LPG.LPG</t>
  </si>
  <si>
    <t>FEC_per_sqm.kWh.LT.Res.HHnew.Thermal.SH.AdvElc.CO.Elc.Elec</t>
  </si>
  <si>
    <t>FEC_per_sqm.kWh.LT.Res.HHnew.Thermal.SH.ConvElc</t>
  </si>
  <si>
    <t>FEC_per_sqm.kWh.LT.Res.HHnew.Thermal.SH.ConvElc.SH</t>
  </si>
  <si>
    <t>FEC_per_sqm.kWh.LT.Res.HHnew.Thermal.SH.ConvElc.SH.Elec</t>
  </si>
  <si>
    <t>FEC_per_sqm.kWh.LT.Res.HHnew.Thermal.SH.ConvElc.SC</t>
  </si>
  <si>
    <t>FEC_per_sqm.kWh.LT.Res.HHnew.Thermal.SH.ConvElc.SC.AC.Elec</t>
  </si>
  <si>
    <t>FEC_per_sqm.kWh.LT.Res.HHnew.Thermal.SH.ConvElc.WH</t>
  </si>
  <si>
    <t>FEC_per_sqm.kWh.LT.Res.HHnew.Thermal.SH.ConvElc.WH.LPG.NoSolar.LPG</t>
  </si>
  <si>
    <t>FEC_per_sqm.kWh.LT.Res.HHnew.Thermal.SH.ConvElc.WH.LPG.Solar</t>
  </si>
  <si>
    <t>FEC_per_sqm.kWh.LT.Res.HHnew.Thermal.SH.ConvElc.WH.LPG.Solar.LPG</t>
  </si>
  <si>
    <t>FEC_per_sqm.kWh.LT.Res.HHnew.Thermal.SH.ConvElc.WH.LPG.Solar.Solar</t>
  </si>
  <si>
    <t>FEC_per_sqm.kWh.LT.Res.HHnew.Thermal.SH.ConvElc.WH.Elc.NoSolar.Elec</t>
  </si>
  <si>
    <t>FEC_per_sqm.kWh.LT.Res.HHnew.Thermal.SH.ConvElc.WH.Elc.Solar</t>
  </si>
  <si>
    <t>FEC_per_sqm.kWh.LT.Res.HHnew.Thermal.SH.ConvElc.WH.Elc.Solar.Elec</t>
  </si>
  <si>
    <t>FEC_per_sqm.kWh.LT.Res.HHnew.Thermal.SH.ConvElc.WH.Elc.Solar.Solar</t>
  </si>
  <si>
    <t>FEC_per_sqm.kWh.LT.Res.HHnew.Thermal.SH.ConvElc.CO</t>
  </si>
  <si>
    <t>FEC_per_sqm.kWh.LT.Res.HHnew.Thermal.SH.ConvElc.CO.LPG.LPG</t>
  </si>
  <si>
    <t>FEC_per_sqm.kWh.LT.Res.HHnew.Thermal.SH.ConvElc.CO.Elc.Elec</t>
  </si>
  <si>
    <t>LT - Thermal energy service of new and renovated households per surface area (detailed structure)</t>
  </si>
  <si>
    <t>TES_per_sqm.kWh.LT.Res.HHnew.Thermal.SH.Solids</t>
  </si>
  <si>
    <t>TES_per_sqm.kWh.LT.Res.HHnew.Thermal.SH.Solids.SH</t>
  </si>
  <si>
    <t>TES_per_sqm.kWh.LT.Res.HHnew.Thermal.SH.Solids.SH.Solids</t>
  </si>
  <si>
    <t>TES_per_sqm.kWh.LT.Res.HHnew.Thermal.SH.Solids.SH.Elec</t>
  </si>
  <si>
    <t>TES_per_sqm.kWh.LT.Res.HHnew.Thermal.SH.Solids.SC</t>
  </si>
  <si>
    <t>TES_per_sqm.kWh.LT.Res.HHnew.Thermal.SH.Solids.SC.AC.Elec</t>
  </si>
  <si>
    <t>TES_per_sqm.kWh.LT.Res.HHnew.Thermal.SH.Solids.WH</t>
  </si>
  <si>
    <t>TES_per_sqm.kWh.LT.Res.HHnew.Thermal.SH.Solids.WH.Solids.NoSolar.Solids</t>
  </si>
  <si>
    <t>TES_per_sqm.kWh.LT.Res.HHnew.Thermal.SH.Solids.WH.LPG.NoSolar.LPG</t>
  </si>
  <si>
    <t>TES_per_sqm.kWh.LT.Res.HHnew.Thermal.SH.Solids.WH.LPG.Solar</t>
  </si>
  <si>
    <t>TES_per_sqm.kWh.LT.Res.HHnew.Thermal.SH.Solids.WH.LPG.Solar.LPG</t>
  </si>
  <si>
    <t>TES_per_sqm.kWh.LT.Res.HHnew.Thermal.SH.Solids.WH.LPG.Solar.Solar</t>
  </si>
  <si>
    <t>TES_per_sqm.kWh.LT.Res.HHnew.Thermal.SH.Solids.WH.Elc.NoSolar.Elec</t>
  </si>
  <si>
    <t>TES_per_sqm.kWh.LT.Res.HHnew.Thermal.SH.Solids.WH.Elc.Solar</t>
  </si>
  <si>
    <t>TES_per_sqm.kWh.LT.Res.HHnew.Thermal.SH.Solids.WH.Elc.Solar.Elec</t>
  </si>
  <si>
    <t>TES_per_sqm.kWh.LT.Res.HHnew.Thermal.SH.Solids.WH.Elc.Solar.Solar</t>
  </si>
  <si>
    <t>TES_per_sqm.kWh.LT.Res.HHnew.Thermal.SH.Solids.CO</t>
  </si>
  <si>
    <t>TES_per_sqm.kWh.LT.Res.HHnew.Thermal.SH.Solids.CO.Solids.Solids</t>
  </si>
  <si>
    <t>TES_per_sqm.kWh.LT.Res.HHnew.Thermal.SH.Solids.CO.LPG.LPG</t>
  </si>
  <si>
    <t>TES_per_sqm.kWh.LT.Res.HHnew.Thermal.SH.Solids.CO.Elc.Elec</t>
  </si>
  <si>
    <t>TES_per_sqm.kWh.LT.Res.HHnew.Thermal.SH.LPG</t>
  </si>
  <si>
    <t>TES_per_sqm.kWh.LT.Res.HHnew.Thermal.SH.LPG.SH</t>
  </si>
  <si>
    <t>TES_per_sqm.kWh.LT.Res.HHnew.Thermal.SH.LPG.SH.LPG</t>
  </si>
  <si>
    <t>TES_per_sqm.kWh.LT.Res.HHnew.Thermal.SH.LPG.SH.Elec</t>
  </si>
  <si>
    <t>TES_per_sqm.kWh.LT.Res.HHnew.Thermal.SH.LPG.SC</t>
  </si>
  <si>
    <t>TES_per_sqm.kWh.LT.Res.HHnew.Thermal.SH.LPG.SC.AC.Elec</t>
  </si>
  <si>
    <t>TES_per_sqm.kWh.LT.Res.HHnew.Thermal.SH.LPG.WH</t>
  </si>
  <si>
    <t>TES_per_sqm.kWh.LT.Res.HHnew.Thermal.SH.LPG.WH.LPG.NoSolar.LPG</t>
  </si>
  <si>
    <t>TES_per_sqm.kWh.LT.Res.HHnew.Thermal.SH.LPG.WH.LPG.Solar</t>
  </si>
  <si>
    <t>TES_per_sqm.kWh.LT.Res.HHnew.Thermal.SH.LPG.WH.LPG.Solar.LPG</t>
  </si>
  <si>
    <t>TES_per_sqm.kWh.LT.Res.HHnew.Thermal.SH.LPG.WH.LPG.Solar.Solar</t>
  </si>
  <si>
    <t>TES_per_sqm.kWh.LT.Res.HHnew.Thermal.SH.LPG.WH.Elc.NoSolar.Elec</t>
  </si>
  <si>
    <t>TES_per_sqm.kWh.LT.Res.HHnew.Thermal.SH.LPG.WH.Elc.Solar</t>
  </si>
  <si>
    <t>TES_per_sqm.kWh.LT.Res.HHnew.Thermal.SH.LPG.WH.Elc.Solar.Elec</t>
  </si>
  <si>
    <t>TES_per_sqm.kWh.LT.Res.HHnew.Thermal.SH.LPG.WH.Elc.Solar.Solar</t>
  </si>
  <si>
    <t>TES_per_sqm.kWh.LT.Res.HHnew.Thermal.SH.LPG.CO</t>
  </si>
  <si>
    <t>TES_per_sqm.kWh.LT.Res.HHnew.Thermal.SH.LPG.CO.LPG.LPG</t>
  </si>
  <si>
    <t>TES_per_sqm.kWh.LT.Res.HHnew.Thermal.SH.LPG.CO.Elc.Elec</t>
  </si>
  <si>
    <t>TES_per_sqm.kWh.LT.Res.HHnew.Thermal.SH.Oil</t>
  </si>
  <si>
    <t>TES_per_sqm.kWh.LT.Res.HHnew.Thermal.SH.Oil.SH</t>
  </si>
  <si>
    <t>TES_per_sqm.kWh.LT.Res.HHnew.Thermal.SH.Oil.SH.Oil</t>
  </si>
  <si>
    <t>TES_per_sqm.kWh.LT.Res.HHnew.Thermal.SH.Oil.SH.Elec</t>
  </si>
  <si>
    <t>TES_per_sqm.kWh.LT.Res.HHnew.Thermal.SH.Oil.SC</t>
  </si>
  <si>
    <t>TES_per_sqm.kWh.LT.Res.HHnew.Thermal.SH.Oil.SC.AC.Elec</t>
  </si>
  <si>
    <t>TES_per_sqm.kWh.LT.Res.HHnew.Thermal.SH.Oil.WH</t>
  </si>
  <si>
    <t>TES_per_sqm.kWh.LT.Res.HHnew.Thermal.SH.Oil.WH.Oil.NoSolar.Oil</t>
  </si>
  <si>
    <t>TES_per_sqm.kWh.LT.Res.HHnew.Thermal.SH.Oil.WH.Oil.Solar</t>
  </si>
  <si>
    <t>TES_per_sqm.kWh.LT.Res.HHnew.Thermal.SH.Oil.WH.Oil.Solar.Oil</t>
  </si>
  <si>
    <t>TES_per_sqm.kWh.LT.Res.HHnew.Thermal.SH.Oil.WH.Oil.Solar.Solar</t>
  </si>
  <si>
    <t>TES_per_sqm.kWh.LT.Res.HHnew.Thermal.SH.Oil.WH.Elc.NoSolar.Elec</t>
  </si>
  <si>
    <t>TES_per_sqm.kWh.LT.Res.HHnew.Thermal.SH.Oil.WH.Elc.Solar</t>
  </si>
  <si>
    <t>TES_per_sqm.kWh.LT.Res.HHnew.Thermal.SH.Oil.WH.Elc.Solar.Elec</t>
  </si>
  <si>
    <t>TES_per_sqm.kWh.LT.Res.HHnew.Thermal.SH.Oil.WH.Elc.Solar.Solar</t>
  </si>
  <si>
    <t>TES_per_sqm.kWh.LT.Res.HHnew.Thermal.SH.Oil.CO</t>
  </si>
  <si>
    <t>TES_per_sqm.kWh.LT.Res.HHnew.Thermal.SH.Oil.CO.LPG.LPG</t>
  </si>
  <si>
    <t>TES_per_sqm.kWh.LT.Res.HHnew.Thermal.SH.Oil.CO.Elc.Elec</t>
  </si>
  <si>
    <t>TES_per_sqm.kWh.LT.Res.HHnew.Thermal.SH.Gas</t>
  </si>
  <si>
    <t>TES_per_sqm.kWh.LT.Res.HHnew.Thermal.SH.Gas.SH</t>
  </si>
  <si>
    <t>TES_per_sqm.kWh.LT.Res.HHnew.Thermal.SH.Gas.SH.Gas</t>
  </si>
  <si>
    <t>TES_per_sqm.kWh.LT.Res.HHnew.Thermal.SH.Gas.SH.Elec</t>
  </si>
  <si>
    <t>TES_per_sqm.kWh.LT.Res.HHnew.Thermal.SH.Gas.SC</t>
  </si>
  <si>
    <t>TES_per_sqm.kWh.LT.Res.HHnew.Thermal.SH.Gas.SC.AC.Elec</t>
  </si>
  <si>
    <t>TES_per_sqm.kWh.LT.Res.HHnew.Thermal.SH.Gas.WH</t>
  </si>
  <si>
    <t>TES_per_sqm.kWh.LT.Res.HHnew.Thermal.SH.Gas.WH.Gas.NoSolar.Gas</t>
  </si>
  <si>
    <t>TES_per_sqm.kWh.LT.Res.HHnew.Thermal.SH.Gas.WH.Gas.Solar</t>
  </si>
  <si>
    <t>TES_per_sqm.kWh.LT.Res.HHnew.Thermal.SH.Gas.WH.Gas.Solar.Gas</t>
  </si>
  <si>
    <t>TES_per_sqm.kWh.LT.Res.HHnew.Thermal.SH.Gas.WH.Gas.Solar.Solar</t>
  </si>
  <si>
    <t>TES_per_sqm.kWh.LT.Res.HHnew.Thermal.SH.Gas.WH.Elc.NoSolar.Elec</t>
  </si>
  <si>
    <t>TES_per_sqm.kWh.LT.Res.HHnew.Thermal.SH.Gas.WH.Elc.Solar</t>
  </si>
  <si>
    <t>TES_per_sqm.kWh.LT.Res.HHnew.Thermal.SH.Gas.WH.Elc.Solar.Elec</t>
  </si>
  <si>
    <t>TES_per_sqm.kWh.LT.Res.HHnew.Thermal.SH.Gas.WH.Elc.Solar.Solar</t>
  </si>
  <si>
    <t>TES_per_sqm.kWh.LT.Res.HHnew.Thermal.SH.Gas.CO</t>
  </si>
  <si>
    <t>TES_per_sqm.kWh.LT.Res.HHnew.Thermal.SH.Gas.CO.Gas.Gas</t>
  </si>
  <si>
    <t>TES_per_sqm.kWh.LT.Res.HHnew.Thermal.SH.Gas.CO.Elc.Elec</t>
  </si>
  <si>
    <t>TES_per_sqm.kWh.LT.Res.HHnew.Thermal.SH.Biomass</t>
  </si>
  <si>
    <t>TES_per_sqm.kWh.LT.Res.HHnew.Thermal.SH.Biomass.SH</t>
  </si>
  <si>
    <t>TES_per_sqm.kWh.LT.Res.HHnew.Thermal.SH.Biomass.SH.Biomass</t>
  </si>
  <si>
    <t>TES_per_sqm.kWh.LT.Res.HHnew.Thermal.SH.Biomass.SH.Elec</t>
  </si>
  <si>
    <t>TES_per_sqm.kWh.LT.Res.HHnew.Thermal.SH.Biomass.SC</t>
  </si>
  <si>
    <t>TES_per_sqm.kWh.LT.Res.HHnew.Thermal.SH.Biomass.SC.AC.Elec</t>
  </si>
  <si>
    <t>TES_per_sqm.kWh.LT.Res.HHnew.Thermal.SH.Biomass.WH</t>
  </si>
  <si>
    <t>TES_per_sqm.kWh.LT.Res.HHnew.Thermal.SH.Biomass.WH.Biomass.NoSolar.Biomass</t>
  </si>
  <si>
    <t>TES_per_sqm.kWh.LT.Res.HHnew.Thermal.SH.Biomass.WH.Biomass.Solar</t>
  </si>
  <si>
    <t>TES_per_sqm.kWh.LT.Res.HHnew.Thermal.SH.Biomass.WH.Biomass.Solar.Biomass</t>
  </si>
  <si>
    <t>TES_per_sqm.kWh.LT.Res.HHnew.Thermal.SH.Biomass.WH.Biomass.Solar.Solar</t>
  </si>
  <si>
    <t>TES_per_sqm.kWh.LT.Res.HHnew.Thermal.SH.Biomass.WH.LPG.NoSolar.LPG</t>
  </si>
  <si>
    <t>TES_per_sqm.kWh.LT.Res.HHnew.Thermal.SH.Biomass.WH.LPG.Solar</t>
  </si>
  <si>
    <t>TES_per_sqm.kWh.LT.Res.HHnew.Thermal.SH.Biomass.WH.LPG.Solar.LPG</t>
  </si>
  <si>
    <t>TES_per_sqm.kWh.LT.Res.HHnew.Thermal.SH.Biomass.WH.LPG.Solar.Solar</t>
  </si>
  <si>
    <t>TES_per_sqm.kWh.LT.Res.HHnew.Thermal.SH.Biomass.WH.Elc.NoSolar.Elec</t>
  </si>
  <si>
    <t>TES_per_sqm.kWh.LT.Res.HHnew.Thermal.SH.Biomass.WH.Elc.Solar</t>
  </si>
  <si>
    <t>TES_per_sqm.kWh.LT.Res.HHnew.Thermal.SH.Biomass.WH.Elc.Solar.Elec</t>
  </si>
  <si>
    <t>TES_per_sqm.kWh.LT.Res.HHnew.Thermal.SH.Biomass.WH.Elc.Solar.Solar</t>
  </si>
  <si>
    <t>TES_per_sqm.kWh.LT.Res.HHnew.Thermal.SH.Biomass.CO</t>
  </si>
  <si>
    <t>TES_per_sqm.kWh.LT.Res.HHnew.Thermal.SH.Biomass.CO.Biomass.Biomass</t>
  </si>
  <si>
    <t>TES_per_sqm.kWh.LT.Res.HHnew.Thermal.SH.Biomass.CO.LPG.LPG</t>
  </si>
  <si>
    <t>TES_per_sqm.kWh.LT.Res.HHnew.Thermal.SH.Biomass.CO.Elc.Elec</t>
  </si>
  <si>
    <t>TES_per_sqm.kWh.LT.Res.HHnew.Thermal.SH.Geo</t>
  </si>
  <si>
    <t>TES_per_sqm.kWh.LT.Res.HHnew.Thermal.SH.Geo.SH</t>
  </si>
  <si>
    <t>TES_per_sqm.kWh.LT.Res.HHnew.Thermal.SH.Geo.SH.Geo</t>
  </si>
  <si>
    <t>TES_per_sqm.kWh.LT.Res.HHnew.Thermal.SH.Geo.SH.Elec</t>
  </si>
  <si>
    <t>TES_per_sqm.kWh.LT.Res.HHnew.Thermal.SH.Geo.SC</t>
  </si>
  <si>
    <t>TES_per_sqm.kWh.LT.Res.HHnew.Thermal.SH.Geo.SC.AC.Elec</t>
  </si>
  <si>
    <t>TES_per_sqm.kWh.LT.Res.HHnew.Thermal.SH.Geo.WH</t>
  </si>
  <si>
    <t>TES_per_sqm.kWh.LT.Res.HHnew.Thermal.SH.Geo.WH.Geo.NoSolar.Geo</t>
  </si>
  <si>
    <t>TES_per_sqm.kWh.LT.Res.HHnew.Thermal.SH.Geo.WH.Geo.Solar</t>
  </si>
  <si>
    <t>TES_per_sqm.kWh.LT.Res.HHnew.Thermal.SH.Geo.WH.Geo.Solar.Geo</t>
  </si>
  <si>
    <t>TES_per_sqm.kWh.LT.Res.HHnew.Thermal.SH.Geo.WH.Geo.Solar.Solar</t>
  </si>
  <si>
    <t>TES_per_sqm.kWh.LT.Res.HHnew.Thermal.SH.Geo.WH.Elc.NoSolar.Elec</t>
  </si>
  <si>
    <t>TES_per_sqm.kWh.LT.Res.HHnew.Thermal.SH.Geo.WH.Elc.Solar</t>
  </si>
  <si>
    <t>TES_per_sqm.kWh.LT.Res.HHnew.Thermal.SH.Geo.WH.Elc.Solar.Elec</t>
  </si>
  <si>
    <t>TES_per_sqm.kWh.LT.Res.HHnew.Thermal.SH.Geo.WH.Elc.Solar.Solar</t>
  </si>
  <si>
    <t>TES_per_sqm.kWh.LT.Res.HHnew.Thermal.SH.Geo.CO</t>
  </si>
  <si>
    <t>TES_per_sqm.kWh.LT.Res.HHnew.Thermal.SH.Geo.CO.LPG.LPG</t>
  </si>
  <si>
    <t>TES_per_sqm.kWh.LT.Res.HHnew.Thermal.SH.Geo.CO.Elc.Elec</t>
  </si>
  <si>
    <t>TES_per_sqm.kWh.LT.Res.HHnew.Thermal.SH.DistrHeat</t>
  </si>
  <si>
    <t>TES_per_sqm.kWh.LT.Res.HHnew.Thermal.SH.DistrHeat.SH</t>
  </si>
  <si>
    <t>TES_per_sqm.kWh.LT.Res.HHnew.Thermal.SH.DistrHeat.SH.Steam_Distr</t>
  </si>
  <si>
    <t>TES_per_sqm.kWh.LT.Res.HHnew.Thermal.SH.DistrHeat.SH.Elec</t>
  </si>
  <si>
    <t>TES_per_sqm.kWh.LT.Res.HHnew.Thermal.SH.DistrHeat.SC</t>
  </si>
  <si>
    <t>TES_per_sqm.kWh.LT.Res.HHnew.Thermal.SH.DistrHeat.SC.AC.Elec</t>
  </si>
  <si>
    <t>TES_per_sqm.kWh.LT.Res.HHnew.Thermal.SH.DistrHeat.WH</t>
  </si>
  <si>
    <t>TES_per_sqm.kWh.LT.Res.HHnew.Thermal.SH.DistrHeat.WH.DistrHeat.NoSolar.Steam_Distr</t>
  </si>
  <si>
    <t>TES_per_sqm.kWh.LT.Res.HHnew.Thermal.SH.DistrHeat.WH.DistrHeat.Solar</t>
  </si>
  <si>
    <t>TES_per_sqm.kWh.LT.Res.HHnew.Thermal.SH.DistrHeat.WH.DistrHeat.Solar.Steam_Distr</t>
  </si>
  <si>
    <t>TES_per_sqm.kWh.LT.Res.HHnew.Thermal.SH.DistrHeat.WH.DistrHeat.Solar.Solar</t>
  </si>
  <si>
    <t>TES_per_sqm.kWh.LT.Res.HHnew.Thermal.SH.DistrHeat.WH.Elc.NoSolar.Elec</t>
  </si>
  <si>
    <t>TES_per_sqm.kWh.LT.Res.HHnew.Thermal.SH.DistrHeat.WH.Elc.Solar</t>
  </si>
  <si>
    <t>TES_per_sqm.kWh.LT.Res.HHnew.Thermal.SH.DistrHeat.WH.Elc.Solar.Elec</t>
  </si>
  <si>
    <t>TES_per_sqm.kWh.LT.Res.HHnew.Thermal.SH.DistrHeat.WH.Elc.Solar.Solar</t>
  </si>
  <si>
    <t>TES_per_sqm.kWh.LT.Res.HHnew.Thermal.SH.DistrHeat.CO</t>
  </si>
  <si>
    <t>TES_per_sqm.kWh.LT.Res.HHnew.Thermal.SH.DistrHeat.CO.LPG.LPG</t>
  </si>
  <si>
    <t>TES_per_sqm.kWh.LT.Res.HHnew.Thermal.SH.DistrHeat.CO.Elc.Elec</t>
  </si>
  <si>
    <t>TES_per_sqm.kWh.LT.Res.HHnew.Thermal.SH.AdvElc</t>
  </si>
  <si>
    <t>TES_per_sqm.kWh.LT.Res.HHnew.Thermal.SH.AdvElc.SH</t>
  </si>
  <si>
    <t>TES_per_sqm.kWh.LT.Res.HHnew.Thermal.SH.AdvElc.SH.Elec</t>
  </si>
  <si>
    <t>TES_per_sqm.kWh.LT.Res.HHnew.Thermal.SH.AdvElc.SC</t>
  </si>
  <si>
    <t>TES_per_sqm.kWh.LT.Res.HHnew.Thermal.SH.AdvElc.SC.AC.Elec</t>
  </si>
  <si>
    <t>TES_per_sqm.kWh.LT.Res.HHnew.Thermal.SH.AdvElc.WH</t>
  </si>
  <si>
    <t>TES_per_sqm.kWh.LT.Res.HHnew.Thermal.SH.AdvElc.WH.LPG.NoSolar.LPG</t>
  </si>
  <si>
    <t>TES_per_sqm.kWh.LT.Res.HHnew.Thermal.SH.AdvElc.WH.LPG.Solar</t>
  </si>
  <si>
    <t>TES_per_sqm.kWh.LT.Res.HHnew.Thermal.SH.AdvElc.WH.LPG.Solar.LPG</t>
  </si>
  <si>
    <t>TES_per_sqm.kWh.LT.Res.HHnew.Thermal.SH.AdvElc.WH.LPG.Solar.Solar</t>
  </si>
  <si>
    <t>TES_per_sqm.kWh.LT.Res.HHnew.Thermal.SH.AdvElc.WH.Elc.NoSolar.Elec</t>
  </si>
  <si>
    <t>TES_per_sqm.kWh.LT.Res.HHnew.Thermal.SH.AdvElc.WH.Elc.Solar</t>
  </si>
  <si>
    <t>TES_per_sqm.kWh.LT.Res.HHnew.Thermal.SH.AdvElc.WH.Elc.Solar.Elec</t>
  </si>
  <si>
    <t>TES_per_sqm.kWh.LT.Res.HHnew.Thermal.SH.AdvElc.WH.Elc.Solar.Solar</t>
  </si>
  <si>
    <t>TES_per_sqm.kWh.LT.Res.HHnew.Thermal.SH.AdvElc.CO</t>
  </si>
  <si>
    <t>TES_per_sqm.kWh.LT.Res.HHnew.Thermal.SH.AdvElc.CO.LPG.LPG</t>
  </si>
  <si>
    <t>TES_per_sqm.kWh.LT.Res.HHnew.Thermal.SH.AdvElc.CO.Elc.Elec</t>
  </si>
  <si>
    <t>TES_per_sqm.kWh.LT.Res.HHnew.Thermal.SH.ConvElc</t>
  </si>
  <si>
    <t>TES_per_sqm.kWh.LT.Res.HHnew.Thermal.SH.ConvElc.SH</t>
  </si>
  <si>
    <t>TES_per_sqm.kWh.LT.Res.HHnew.Thermal.SH.ConvElc.SH.Elec</t>
  </si>
  <si>
    <t>TES_per_sqm.kWh.LT.Res.HHnew.Thermal.SH.ConvElc.SC</t>
  </si>
  <si>
    <t>TES_per_sqm.kWh.LT.Res.HHnew.Thermal.SH.ConvElc.SC.AC.Elec</t>
  </si>
  <si>
    <t>TES_per_sqm.kWh.LT.Res.HHnew.Thermal.SH.ConvElc.WH</t>
  </si>
  <si>
    <t>TES_per_sqm.kWh.LT.Res.HHnew.Thermal.SH.ConvElc.WH.LPG.NoSolar.LPG</t>
  </si>
  <si>
    <t>TES_per_sqm.kWh.LT.Res.HHnew.Thermal.SH.ConvElc.WH.LPG.Solar</t>
  </si>
  <si>
    <t>TES_per_sqm.kWh.LT.Res.HHnew.Thermal.SH.ConvElc.WH.LPG.Solar.LPG</t>
  </si>
  <si>
    <t>TES_per_sqm.kWh.LT.Res.HHnew.Thermal.SH.ConvElc.WH.LPG.Solar.Solar</t>
  </si>
  <si>
    <t>TES_per_sqm.kWh.LT.Res.HHnew.Thermal.SH.ConvElc.WH.Elc.NoSolar.Elec</t>
  </si>
  <si>
    <t>TES_per_sqm.kWh.LT.Res.HHnew.Thermal.SH.ConvElc.WH.Elc.Solar</t>
  </si>
  <si>
    <t>TES_per_sqm.kWh.LT.Res.HHnew.Thermal.SH.ConvElc.WH.Elc.Solar.Elec</t>
  </si>
  <si>
    <t>TES_per_sqm.kWh.LT.Res.HHnew.Thermal.SH.ConvElc.WH.Elc.Solar.Solar</t>
  </si>
  <si>
    <t>TES_per_sqm.kWh.LT.Res.HHnew.Thermal.SH.ConvElc.CO</t>
  </si>
  <si>
    <t>TES_per_sqm.kWh.LT.Res.HHnew.Thermal.SH.ConvElc.CO.LPG.LPG</t>
  </si>
  <si>
    <t>TES_per_sqm.kWh.LT.Res.HHnew.Thermal.SH.ConvElc.CO.Elc.Elec</t>
  </si>
  <si>
    <t>LT - CO2 emissions in new and renovated households per surface area (detailed structure)</t>
  </si>
  <si>
    <t>EMI_per_sqm.kgCO2.LT.Res.HHnew.Thermal.SH.Solids</t>
  </si>
  <si>
    <t>EMI_per_sqm.kgCO2.LT.Res.HHnew.Thermal.SH.Solids.SH</t>
  </si>
  <si>
    <t>EMI_per_sqm.kgCO2.LT.Res.HHnew.Thermal.SH.Solids.SH.Solids</t>
  </si>
  <si>
    <t>EMI_per_sqm.kgCO2.LT.Res.HHnew.Thermal.SH.Solids.SH.Elec</t>
  </si>
  <si>
    <t>EMI_per_sqm.kgCO2.LT.Res.HHnew.Thermal.SH.Solids.SC</t>
  </si>
  <si>
    <t>EMI_per_sqm.kgCO2.LT.Res.HHnew.Thermal.SH.Solids.SC.AC.Elec</t>
  </si>
  <si>
    <t>EMI_per_sqm.kgCO2.LT.Res.HHnew.Thermal.SH.Solids.WH</t>
  </si>
  <si>
    <t>EMI_per_sqm.kgCO2.LT.Res.HHnew.Thermal.SH.Solids.WH.Solids.NoSolar.Solids</t>
  </si>
  <si>
    <t>EMI_per_sqm.kgCO2.LT.Res.HHnew.Thermal.SH.Solids.WH.LPG.NoSolar.LPG</t>
  </si>
  <si>
    <t>EMI_per_sqm.kgCO2.LT.Res.HHnew.Thermal.SH.Solids.WH.LPG.Solar</t>
  </si>
  <si>
    <t>EMI_per_sqm.kgCO2.LT.Res.HHnew.Thermal.SH.Solids.WH.LPG.Solar.LPG</t>
  </si>
  <si>
    <t>EMI_per_sqm.kgCO2.LT.Res.HHnew.Thermal.SH.Solids.WH.LPG.Solar.Solar</t>
  </si>
  <si>
    <t>EMI_per_sqm.kgCO2.LT.Res.HHnew.Thermal.SH.Solids.WH.Elc.NoSolar.Elec</t>
  </si>
  <si>
    <t>EMI_per_sqm.kgCO2.LT.Res.HHnew.Thermal.SH.Solids.WH.Elc.Solar</t>
  </si>
  <si>
    <t>EMI_per_sqm.kgCO2.LT.Res.HHnew.Thermal.SH.Solids.WH.Elc.Solar.Elec</t>
  </si>
  <si>
    <t>EMI_per_sqm.kgCO2.LT.Res.HHnew.Thermal.SH.Solids.WH.Elc.Solar.Solar</t>
  </si>
  <si>
    <t>EMI_per_sqm.kgCO2.LT.Res.HHnew.Thermal.SH.Solids.CO</t>
  </si>
  <si>
    <t>EMI_per_sqm.kgCO2.LT.Res.HHnew.Thermal.SH.Solids.CO.Solids.Solids</t>
  </si>
  <si>
    <t>EMI_per_sqm.kgCO2.LT.Res.HHnew.Thermal.SH.Solids.CO.LPG.LPG</t>
  </si>
  <si>
    <t>EMI_per_sqm.kgCO2.LT.Res.HHnew.Thermal.SH.Solids.CO.Elc.Elec</t>
  </si>
  <si>
    <t>EMI_per_sqm.kgCO2.LT.Res.HHnew.Thermal.SH.LPG</t>
  </si>
  <si>
    <t>EMI_per_sqm.kgCO2.LT.Res.HHnew.Thermal.SH.LPG.SH</t>
  </si>
  <si>
    <t>EMI_per_sqm.kgCO2.LT.Res.HHnew.Thermal.SH.LPG.SH.LPG</t>
  </si>
  <si>
    <t>EMI_per_sqm.kgCO2.LT.Res.HHnew.Thermal.SH.LPG.SH.Elec</t>
  </si>
  <si>
    <t>EMI_per_sqm.kgCO2.LT.Res.HHnew.Thermal.SH.LPG.SC</t>
  </si>
  <si>
    <t>EMI_per_sqm.kgCO2.LT.Res.HHnew.Thermal.SH.LPG.SC.AC.Elec</t>
  </si>
  <si>
    <t>EMI_per_sqm.kgCO2.LT.Res.HHnew.Thermal.SH.LPG.WH</t>
  </si>
  <si>
    <t>EMI_per_sqm.kgCO2.LT.Res.HHnew.Thermal.SH.LPG.WH.LPG.NoSolar.LPG</t>
  </si>
  <si>
    <t>EMI_per_sqm.kgCO2.LT.Res.HHnew.Thermal.SH.LPG.WH.LPG.Solar</t>
  </si>
  <si>
    <t>EMI_per_sqm.kgCO2.LT.Res.HHnew.Thermal.SH.LPG.WH.LPG.Solar.LPG</t>
  </si>
  <si>
    <t>EMI_per_sqm.kgCO2.LT.Res.HHnew.Thermal.SH.LPG.WH.LPG.Solar.Solar</t>
  </si>
  <si>
    <t>EMI_per_sqm.kgCO2.LT.Res.HHnew.Thermal.SH.LPG.WH.Elc.NoSolar.Elec</t>
  </si>
  <si>
    <t>EMI_per_sqm.kgCO2.LT.Res.HHnew.Thermal.SH.LPG.WH.Elc.Solar</t>
  </si>
  <si>
    <t>EMI_per_sqm.kgCO2.LT.Res.HHnew.Thermal.SH.LPG.WH.Elc.Solar.Elec</t>
  </si>
  <si>
    <t>EMI_per_sqm.kgCO2.LT.Res.HHnew.Thermal.SH.LPG.WH.Elc.Solar.Solar</t>
  </si>
  <si>
    <t>EMI_per_sqm.kgCO2.LT.Res.HHnew.Thermal.SH.LPG.CO</t>
  </si>
  <si>
    <t>EMI_per_sqm.kgCO2.LT.Res.HHnew.Thermal.SH.LPG.CO.LPG.LPG</t>
  </si>
  <si>
    <t>EMI_per_sqm.kgCO2.LT.Res.HHnew.Thermal.SH.LPG.CO.Elc.Elec</t>
  </si>
  <si>
    <t>EMI_per_sqm.kgCO2.LT.Res.HHnew.Thermal.SH.Oil</t>
  </si>
  <si>
    <t>EMI_per_sqm.kgCO2.LT.Res.HHnew.Thermal.SH.Oil.SH</t>
  </si>
  <si>
    <t>EMI_per_sqm.kgCO2.LT.Res.HHnew.Thermal.SH.Oil.SH.Oil</t>
  </si>
  <si>
    <t>EMI_per_sqm.kgCO2.LT.Res.HHnew.Thermal.SH.Oil.SH.Elec</t>
  </si>
  <si>
    <t>EMI_per_sqm.kgCO2.LT.Res.HHnew.Thermal.SH.Oil.SC</t>
  </si>
  <si>
    <t>EMI_per_sqm.kgCO2.LT.Res.HHnew.Thermal.SH.Oil.SC.AC.Elec</t>
  </si>
  <si>
    <t>EMI_per_sqm.kgCO2.LT.Res.HHnew.Thermal.SH.Oil.WH</t>
  </si>
  <si>
    <t>EMI_per_sqm.kgCO2.LT.Res.HHnew.Thermal.SH.Oil.WH.Oil.NoSolar.Oil</t>
  </si>
  <si>
    <t>EMI_per_sqm.kgCO2.LT.Res.HHnew.Thermal.SH.Oil.WH.Oil.Solar</t>
  </si>
  <si>
    <t>EMI_per_sqm.kgCO2.LT.Res.HHnew.Thermal.SH.Oil.WH.Oil.Solar.Oil</t>
  </si>
  <si>
    <t>EMI_per_sqm.kgCO2.LT.Res.HHnew.Thermal.SH.Oil.WH.Oil.Solar.Solar</t>
  </si>
  <si>
    <t>EMI_per_sqm.kgCO2.LT.Res.HHnew.Thermal.SH.Oil.WH.Elc.NoSolar.Elec</t>
  </si>
  <si>
    <t>EMI_per_sqm.kgCO2.LT.Res.HHnew.Thermal.SH.Oil.WH.Elc.Solar</t>
  </si>
  <si>
    <t>EMI_per_sqm.kgCO2.LT.Res.HHnew.Thermal.SH.Oil.WH.Elc.Solar.Elec</t>
  </si>
  <si>
    <t>EMI_per_sqm.kgCO2.LT.Res.HHnew.Thermal.SH.Oil.WH.Elc.Solar.Solar</t>
  </si>
  <si>
    <t>EMI_per_sqm.kgCO2.LT.Res.HHnew.Thermal.SH.Oil.CO</t>
  </si>
  <si>
    <t>EMI_per_sqm.kgCO2.LT.Res.HHnew.Thermal.SH.Oil.CO.LPG.LPG</t>
  </si>
  <si>
    <t>EMI_per_sqm.kgCO2.LT.Res.HHnew.Thermal.SH.Oil.CO.Elc.Elec</t>
  </si>
  <si>
    <t>EMI_per_sqm.kgCO2.LT.Res.HHnew.Thermal.SH.Gas</t>
  </si>
  <si>
    <t>EMI_per_sqm.kgCO2.LT.Res.HHnew.Thermal.SH.Gas.SH</t>
  </si>
  <si>
    <t>EMI_per_sqm.kgCO2.LT.Res.HHnew.Thermal.SH.Gas.SH.Gas</t>
  </si>
  <si>
    <t>EMI_per_sqm.kgCO2.LT.Res.HHnew.Thermal.SH.Gas.SH.Elec</t>
  </si>
  <si>
    <t>EMI_per_sqm.kgCO2.LT.Res.HHnew.Thermal.SH.Gas.SC</t>
  </si>
  <si>
    <t>EMI_per_sqm.kgCO2.LT.Res.HHnew.Thermal.SH.Gas.SC.AC.Elec</t>
  </si>
  <si>
    <t>EMI_per_sqm.kgCO2.LT.Res.HHnew.Thermal.SH.Gas.WH</t>
  </si>
  <si>
    <t>EMI_per_sqm.kgCO2.LT.Res.HHnew.Thermal.SH.Gas.WH.Gas.NoSolar.Gas</t>
  </si>
  <si>
    <t>EMI_per_sqm.kgCO2.LT.Res.HHnew.Thermal.SH.Gas.WH.Gas.Solar</t>
  </si>
  <si>
    <t>EMI_per_sqm.kgCO2.LT.Res.HHnew.Thermal.SH.Gas.WH.Gas.Solar.Gas</t>
  </si>
  <si>
    <t>EMI_per_sqm.kgCO2.LT.Res.HHnew.Thermal.SH.Gas.WH.Gas.Solar.Solar</t>
  </si>
  <si>
    <t>EMI_per_sqm.kgCO2.LT.Res.HHnew.Thermal.SH.Gas.WH.Elc.NoSolar.Elec</t>
  </si>
  <si>
    <t>EMI_per_sqm.kgCO2.LT.Res.HHnew.Thermal.SH.Gas.WH.Elc.Solar</t>
  </si>
  <si>
    <t>EMI_per_sqm.kgCO2.LT.Res.HHnew.Thermal.SH.Gas.WH.Elc.Solar.Elec</t>
  </si>
  <si>
    <t>EMI_per_sqm.kgCO2.LT.Res.HHnew.Thermal.SH.Gas.WH.Elc.Solar.Solar</t>
  </si>
  <si>
    <t>EMI_per_sqm.kgCO2.LT.Res.HHnew.Thermal.SH.Gas.CO</t>
  </si>
  <si>
    <t>EMI_per_sqm.kgCO2.LT.Res.HHnew.Thermal.SH.Gas.CO.Gas.Gas</t>
  </si>
  <si>
    <t>EMI_per_sqm.kgCO2.LT.Res.HHnew.Thermal.SH.Gas.CO.Elc.Elec</t>
  </si>
  <si>
    <t>EMI_per_sqm.kgCO2.LT.Res.HHnew.Thermal.SH.Biomass</t>
  </si>
  <si>
    <t>EMI_per_sqm.kgCO2.LT.Res.HHnew.Thermal.SH.Biomass.SH</t>
  </si>
  <si>
    <t>EMI_per_sqm.kgCO2.LT.Res.HHnew.Thermal.SH.Biomass.SH.Biomass</t>
  </si>
  <si>
    <t>EMI_per_sqm.kgCO2.LT.Res.HHnew.Thermal.SH.Biomass.SH.Elec</t>
  </si>
  <si>
    <t>EMI_per_sqm.kgCO2.LT.Res.HHnew.Thermal.SH.Biomass.SC</t>
  </si>
  <si>
    <t>EMI_per_sqm.kgCO2.LT.Res.HHnew.Thermal.SH.Biomass.SC.AC.Elec</t>
  </si>
  <si>
    <t>EMI_per_sqm.kgCO2.LT.Res.HHnew.Thermal.SH.Biomass.WH</t>
  </si>
  <si>
    <t>EMI_per_sqm.kgCO2.LT.Res.HHnew.Thermal.SH.Biomass.WH.Biomass.NoSolar.Biomass</t>
  </si>
  <si>
    <t>EMI_per_sqm.kgCO2.LT.Res.HHnew.Thermal.SH.Biomass.WH.Biomass.Solar</t>
  </si>
  <si>
    <t>EMI_per_sqm.kgCO2.LT.Res.HHnew.Thermal.SH.Biomass.WH.Biomass.Solar.Biomass</t>
  </si>
  <si>
    <t>EMI_per_sqm.kgCO2.LT.Res.HHnew.Thermal.SH.Biomass.WH.Biomass.Solar.Solar</t>
  </si>
  <si>
    <t>EMI_per_sqm.kgCO2.LT.Res.HHnew.Thermal.SH.Biomass.WH.LPG.NoSolar.LPG</t>
  </si>
  <si>
    <t>EMI_per_sqm.kgCO2.LT.Res.HHnew.Thermal.SH.Biomass.WH.LPG.Solar</t>
  </si>
  <si>
    <t>EMI_per_sqm.kgCO2.LT.Res.HHnew.Thermal.SH.Biomass.WH.LPG.Solar.LPG</t>
  </si>
  <si>
    <t>EMI_per_sqm.kgCO2.LT.Res.HHnew.Thermal.SH.Biomass.WH.LPG.Solar.Solar</t>
  </si>
  <si>
    <t>EMI_per_sqm.kgCO2.LT.Res.HHnew.Thermal.SH.Biomass.WH.Elc.NoSolar.Elec</t>
  </si>
  <si>
    <t>EMI_per_sqm.kgCO2.LT.Res.HHnew.Thermal.SH.Biomass.WH.Elc.Solar</t>
  </si>
  <si>
    <t>EMI_per_sqm.kgCO2.LT.Res.HHnew.Thermal.SH.Biomass.WH.Elc.Solar.Elec</t>
  </si>
  <si>
    <t>EMI_per_sqm.kgCO2.LT.Res.HHnew.Thermal.SH.Biomass.WH.Elc.Solar.Solar</t>
  </si>
  <si>
    <t>EMI_per_sqm.kgCO2.LT.Res.HHnew.Thermal.SH.Biomass.CO</t>
  </si>
  <si>
    <t>EMI_per_sqm.kgCO2.LT.Res.HHnew.Thermal.SH.Biomass.CO.Biomass.Biomass</t>
  </si>
  <si>
    <t>EMI_per_sqm.kgCO2.LT.Res.HHnew.Thermal.SH.Biomass.CO.LPG.LPG</t>
  </si>
  <si>
    <t>EMI_per_sqm.kgCO2.LT.Res.HHnew.Thermal.SH.Biomass.CO.Elc.Elec</t>
  </si>
  <si>
    <t>EMI_per_sqm.kgCO2.LT.Res.HHnew.Thermal.SH.Geo</t>
  </si>
  <si>
    <t>EMI_per_sqm.kgCO2.LT.Res.HHnew.Thermal.SH.Geo.SH</t>
  </si>
  <si>
    <t>EMI_per_sqm.kgCO2.LT.Res.HHnew.Thermal.SH.Geo.SH.Geo</t>
  </si>
  <si>
    <t>EMI_per_sqm.kgCO2.LT.Res.HHnew.Thermal.SH.Geo.SH.Elec</t>
  </si>
  <si>
    <t>EMI_per_sqm.kgCO2.LT.Res.HHnew.Thermal.SH.Geo.SC</t>
  </si>
  <si>
    <t>EMI_per_sqm.kgCO2.LT.Res.HHnew.Thermal.SH.Geo.SC.AC.Elec</t>
  </si>
  <si>
    <t>EMI_per_sqm.kgCO2.LT.Res.HHnew.Thermal.SH.Geo.WH</t>
  </si>
  <si>
    <t>EMI_per_sqm.kgCO2.LT.Res.HHnew.Thermal.SH.Geo.WH.Geo.NoSolar.Geo</t>
  </si>
  <si>
    <t>EMI_per_sqm.kgCO2.LT.Res.HHnew.Thermal.SH.Geo.WH.Geo.Solar</t>
  </si>
  <si>
    <t>EMI_per_sqm.kgCO2.LT.Res.HHnew.Thermal.SH.Geo.WH.Geo.Solar.Geo</t>
  </si>
  <si>
    <t>EMI_per_sqm.kgCO2.LT.Res.HHnew.Thermal.SH.Geo.WH.Geo.Solar.Solar</t>
  </si>
  <si>
    <t>EMI_per_sqm.kgCO2.LT.Res.HHnew.Thermal.SH.Geo.WH.Elc.NoSolar.Elec</t>
  </si>
  <si>
    <t>EMI_per_sqm.kgCO2.LT.Res.HHnew.Thermal.SH.Geo.WH.Elc.Solar</t>
  </si>
  <si>
    <t>EMI_per_sqm.kgCO2.LT.Res.HHnew.Thermal.SH.Geo.WH.Elc.Solar.Elec</t>
  </si>
  <si>
    <t>EMI_per_sqm.kgCO2.LT.Res.HHnew.Thermal.SH.Geo.WH.Elc.Solar.Solar</t>
  </si>
  <si>
    <t>EMI_per_sqm.kgCO2.LT.Res.HHnew.Thermal.SH.Geo.CO</t>
  </si>
  <si>
    <t>EMI_per_sqm.kgCO2.LT.Res.HHnew.Thermal.SH.Geo.CO.LPG.LPG</t>
  </si>
  <si>
    <t>EMI_per_sqm.kgCO2.LT.Res.HHnew.Thermal.SH.Geo.CO.Elc.Elec</t>
  </si>
  <si>
    <t>EMI_per_sqm.kgCO2.LT.Res.HHnew.Thermal.SH.DistrHeat</t>
  </si>
  <si>
    <t>EMI_per_sqm.kgCO2.LT.Res.HHnew.Thermal.SH.DistrHeat.SH</t>
  </si>
  <si>
    <t>EMI_per_sqm.kgCO2.LT.Res.HHnew.Thermal.SH.DistrHeat.SH.Steam_Distr</t>
  </si>
  <si>
    <t>EMI_per_sqm.kgCO2.LT.Res.HHnew.Thermal.SH.DistrHeat.SH.Elec</t>
  </si>
  <si>
    <t>EMI_per_sqm.kgCO2.LT.Res.HHnew.Thermal.SH.DistrHeat.SC</t>
  </si>
  <si>
    <t>EMI_per_sqm.kgCO2.LT.Res.HHnew.Thermal.SH.DistrHeat.SC.AC.Elec</t>
  </si>
  <si>
    <t>EMI_per_sqm.kgCO2.LT.Res.HHnew.Thermal.SH.DistrHeat.WH</t>
  </si>
  <si>
    <t>EMI_per_sqm.kgCO2.LT.Res.HHnew.Thermal.SH.DistrHeat.WH.DistrHeat.NoSolar.Steam_Distr</t>
  </si>
  <si>
    <t>EMI_per_sqm.kgCO2.LT.Res.HHnew.Thermal.SH.DistrHeat.WH.DistrHeat.Solar</t>
  </si>
  <si>
    <t>EMI_per_sqm.kgCO2.LT.Res.HHnew.Thermal.SH.DistrHeat.WH.DistrHeat.Solar.Steam_Distr</t>
  </si>
  <si>
    <t>EMI_per_sqm.kgCO2.LT.Res.HHnew.Thermal.SH.DistrHeat.WH.DistrHeat.Solar.Solar</t>
  </si>
  <si>
    <t>EMI_per_sqm.kgCO2.LT.Res.HHnew.Thermal.SH.DistrHeat.WH.Elc.NoSolar.Elec</t>
  </si>
  <si>
    <t>EMI_per_sqm.kgCO2.LT.Res.HHnew.Thermal.SH.DistrHeat.WH.Elc.Solar</t>
  </si>
  <si>
    <t>EMI_per_sqm.kgCO2.LT.Res.HHnew.Thermal.SH.DistrHeat.WH.Elc.Solar.Elec</t>
  </si>
  <si>
    <t>EMI_per_sqm.kgCO2.LT.Res.HHnew.Thermal.SH.DistrHeat.WH.Elc.Solar.Solar</t>
  </si>
  <si>
    <t>EMI_per_sqm.kgCO2.LT.Res.HHnew.Thermal.SH.DistrHeat.CO</t>
  </si>
  <si>
    <t>EMI_per_sqm.kgCO2.LT.Res.HHnew.Thermal.SH.DistrHeat.CO.LPG.LPG</t>
  </si>
  <si>
    <t>EMI_per_sqm.kgCO2.LT.Res.HHnew.Thermal.SH.DistrHeat.CO.Elc.Elec</t>
  </si>
  <si>
    <t>EMI_per_sqm.kgCO2.LT.Res.HHnew.Thermal.SH.AdvElc</t>
  </si>
  <si>
    <t>EMI_per_sqm.kgCO2.LT.Res.HHnew.Thermal.SH.AdvElc.SH</t>
  </si>
  <si>
    <t>EMI_per_sqm.kgCO2.LT.Res.HHnew.Thermal.SH.AdvElc.SH.Elec</t>
  </si>
  <si>
    <t>EMI_per_sqm.kgCO2.LT.Res.HHnew.Thermal.SH.AdvElc.SC</t>
  </si>
  <si>
    <t>EMI_per_sqm.kgCO2.LT.Res.HHnew.Thermal.SH.AdvElc.SC.AC.Elec</t>
  </si>
  <si>
    <t>EMI_per_sqm.kgCO2.LT.Res.HHnew.Thermal.SH.AdvElc.WH</t>
  </si>
  <si>
    <t>EMI_per_sqm.kgCO2.LT.Res.HHnew.Thermal.SH.AdvElc.WH.LPG.NoSolar.LPG</t>
  </si>
  <si>
    <t>EMI_per_sqm.kgCO2.LT.Res.HHnew.Thermal.SH.AdvElc.WH.LPG.Solar</t>
  </si>
  <si>
    <t>EMI_per_sqm.kgCO2.LT.Res.HHnew.Thermal.SH.AdvElc.WH.LPG.Solar.LPG</t>
  </si>
  <si>
    <t>EMI_per_sqm.kgCO2.LT.Res.HHnew.Thermal.SH.AdvElc.WH.LPG.Solar.Solar</t>
  </si>
  <si>
    <t>EMI_per_sqm.kgCO2.LT.Res.HHnew.Thermal.SH.AdvElc.WH.Elc.NoSolar.Elec</t>
  </si>
  <si>
    <t>EMI_per_sqm.kgCO2.LT.Res.HHnew.Thermal.SH.AdvElc.WH.Elc.Solar</t>
  </si>
  <si>
    <t>EMI_per_sqm.kgCO2.LT.Res.HHnew.Thermal.SH.AdvElc.WH.Elc.Solar.Elec</t>
  </si>
  <si>
    <t>EMI_per_sqm.kgCO2.LT.Res.HHnew.Thermal.SH.AdvElc.WH.Elc.Solar.Solar</t>
  </si>
  <si>
    <t>EMI_per_sqm.kgCO2.LT.Res.HHnew.Thermal.SH.AdvElc.CO</t>
  </si>
  <si>
    <t>EMI_per_sqm.kgCO2.LT.Res.HHnew.Thermal.SH.AdvElc.CO.LPG.LPG</t>
  </si>
  <si>
    <t>EMI_per_sqm.kgCO2.LT.Res.HHnew.Thermal.SH.AdvElc.CO.Elc.Elec</t>
  </si>
  <si>
    <t>EMI_per_sqm.kgCO2.LT.Res.HHnew.Thermal.SH.ConvElc</t>
  </si>
  <si>
    <t>EMI_per_sqm.kgCO2.LT.Res.HHnew.Thermal.SH.ConvElc.SH</t>
  </si>
  <si>
    <t>EMI_per_sqm.kgCO2.LT.Res.HHnew.Thermal.SH.ConvElc.SH.Elec</t>
  </si>
  <si>
    <t>EMI_per_sqm.kgCO2.LT.Res.HHnew.Thermal.SH.ConvElc.SC</t>
  </si>
  <si>
    <t>EMI_per_sqm.kgCO2.LT.Res.HHnew.Thermal.SH.ConvElc.SC.AC.Elec</t>
  </si>
  <si>
    <t>EMI_per_sqm.kgCO2.LT.Res.HHnew.Thermal.SH.ConvElc.WH</t>
  </si>
  <si>
    <t>EMI_per_sqm.kgCO2.LT.Res.HHnew.Thermal.SH.ConvElc.WH.LPG.NoSolar.LPG</t>
  </si>
  <si>
    <t>EMI_per_sqm.kgCO2.LT.Res.HHnew.Thermal.SH.ConvElc.WH.LPG.Solar</t>
  </si>
  <si>
    <t>EMI_per_sqm.kgCO2.LT.Res.HHnew.Thermal.SH.ConvElc.WH.LPG.Solar.LPG</t>
  </si>
  <si>
    <t>EMI_per_sqm.kgCO2.LT.Res.HHnew.Thermal.SH.ConvElc.WH.LPG.Solar.Solar</t>
  </si>
  <si>
    <t>EMI_per_sqm.kgCO2.LT.Res.HHnew.Thermal.SH.ConvElc.WH.Elc.NoSolar.Elec</t>
  </si>
  <si>
    <t>EMI_per_sqm.kgCO2.LT.Res.HHnew.Thermal.SH.ConvElc.WH.Elc.Solar</t>
  </si>
  <si>
    <t>EMI_per_sqm.kgCO2.LT.Res.HHnew.Thermal.SH.ConvElc.WH.Elc.Solar.Elec</t>
  </si>
  <si>
    <t>EMI_per_sqm.kgCO2.LT.Res.HHnew.Thermal.SH.ConvElc.WH.Elc.Solar.Solar</t>
  </si>
  <si>
    <t>EMI_per_sqm.kgCO2.LT.Res.HHnew.Thermal.SH.ConvElc.CO</t>
  </si>
  <si>
    <t>EMI_per_sqm.kgCO2.LT.Res.HHnew.Thermal.SH.ConvElc.CO.LPG.LPG</t>
  </si>
  <si>
    <t>EMI_per_sqm.kgCO2.LT.Res.HHnew.Thermal.SH.ConvElc.CO.Elc.Elec</t>
  </si>
  <si>
    <t>LT - Household type: Solids</t>
  </si>
  <si>
    <t>LT - Household type: LPG</t>
  </si>
  <si>
    <t>LT - Household type: Diesel oil</t>
  </si>
  <si>
    <t>LT - Household type: Gas</t>
  </si>
  <si>
    <t>LT - Household type: Biomass</t>
  </si>
  <si>
    <t>LT - Household type: Geothermal</t>
  </si>
  <si>
    <t>LT - Household type: Distributed heat</t>
  </si>
  <si>
    <t>LT - Household type: Advanced electric heating</t>
  </si>
  <si>
    <t>LT - Household type: Conventional electric heating</t>
  </si>
  <si>
    <t>LT - Residential / specific electric uses</t>
  </si>
  <si>
    <t>LT - Refrigerators and freezers</t>
  </si>
  <si>
    <t>LT - Washing machines</t>
  </si>
  <si>
    <t>LT - Clothes dryers</t>
  </si>
  <si>
    <t>LT - Dishwashers</t>
  </si>
  <si>
    <t>LT - TV and multimedia</t>
  </si>
  <si>
    <t>LT - ICT equipment</t>
  </si>
  <si>
    <t>LT - Lighting</t>
  </si>
  <si>
    <t>LT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</si>
</sst>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45967.477013888885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18688.775381872947</v>
      </c>
      <c r="C3" s="182">
        <v>19469.289807767866</v>
      </c>
      <c r="D3" s="182">
        <v>20644.071174502802</v>
      </c>
      <c r="E3" s="182">
        <v>22988.243014216379</v>
      </c>
      <c r="F3" s="182">
        <v>25489.213159668929</v>
      </c>
      <c r="G3" s="182">
        <v>28458.98977414516</v>
      </c>
      <c r="H3" s="182">
        <v>31070.659362645903</v>
      </c>
      <c r="I3" s="182">
        <v>34959.576530625163</v>
      </c>
      <c r="J3" s="182">
        <v>36318.927963459893</v>
      </c>
      <c r="K3" s="182">
        <v>30005.602482929182</v>
      </c>
      <c r="L3" s="182">
        <v>28705.116368476647</v>
      </c>
      <c r="M3" s="182">
        <v>29833.491247185673</v>
      </c>
      <c r="N3" s="182">
        <v>30723.726341497524</v>
      </c>
      <c r="O3" s="182">
        <v>31842.932347526574</v>
      </c>
      <c r="P3" s="182">
        <v>33133.69094256332</v>
      </c>
      <c r="Q3" s="182">
        <v>34519.612808999998</v>
      </c>
      <c r="R3" s="182">
        <v>35826.538446475199</v>
      </c>
      <c r="S3" s="182">
        <v>36939.538169881074</v>
      </c>
      <c r="T3" s="182">
        <v>38251.063790668726</v>
      </c>
      <c r="U3" s="182">
        <v>39329.725553272358</v>
      </c>
      <c r="V3" s="182">
        <v>38077.778152657353</v>
      </c>
      <c r="W3" s="182">
        <v>41147.431484311943</v>
      </c>
      <c r="X3" s="182">
        <v>41966.651354463938</v>
      </c>
      <c r="Y3" s="182">
        <v>41822.699999999997</v>
      </c>
      <c r="DA3" s="210" t="s">
        <v>222</v>
      </c>
    </row>
    <row r="4" spans="1:105" ht="12" customHeight="1" x14ac:dyDescent="0.25">
      <c r="A4" s="183" t="s">
        <v>90</v>
      </c>
      <c r="B4" s="36">
        <v>3512074</v>
      </c>
      <c r="C4" s="36">
        <v>3486998</v>
      </c>
      <c r="D4" s="36">
        <v>3454637</v>
      </c>
      <c r="E4" s="36">
        <v>3431497</v>
      </c>
      <c r="F4" s="36">
        <v>3398929</v>
      </c>
      <c r="G4" s="36">
        <v>3355220</v>
      </c>
      <c r="H4" s="36">
        <v>3289835</v>
      </c>
      <c r="I4" s="36">
        <v>3249983</v>
      </c>
      <c r="J4" s="36">
        <v>3212605</v>
      </c>
      <c r="K4" s="36">
        <v>3183856</v>
      </c>
      <c r="L4" s="36">
        <v>3141976</v>
      </c>
      <c r="M4" s="36">
        <v>3052588</v>
      </c>
      <c r="N4" s="36">
        <v>3003641</v>
      </c>
      <c r="O4" s="36">
        <v>2974637</v>
      </c>
      <c r="P4" s="36">
        <v>2947862</v>
      </c>
      <c r="Q4" s="36">
        <v>2926644</v>
      </c>
      <c r="R4" s="36">
        <v>2895573</v>
      </c>
      <c r="S4" s="36">
        <v>2859077</v>
      </c>
      <c r="T4" s="36">
        <v>2826200</v>
      </c>
      <c r="U4" s="36">
        <v>2812200</v>
      </c>
      <c r="V4" s="36">
        <v>2809977</v>
      </c>
      <c r="W4" s="36">
        <v>2810761</v>
      </c>
      <c r="X4" s="36">
        <v>2805998</v>
      </c>
      <c r="Y4" s="36">
        <v>2857279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1369971</v>
      </c>
      <c r="C6" s="35">
        <v>1365154</v>
      </c>
      <c r="D6" s="35">
        <v>1357439</v>
      </c>
      <c r="E6" s="35">
        <v>1353304</v>
      </c>
      <c r="F6" s="35">
        <v>1345406</v>
      </c>
      <c r="G6" s="35">
        <v>1333023</v>
      </c>
      <c r="H6" s="35">
        <v>1293683</v>
      </c>
      <c r="I6" s="35">
        <v>1274503</v>
      </c>
      <c r="J6" s="35">
        <v>1310198</v>
      </c>
      <c r="K6" s="35">
        <v>1297415</v>
      </c>
      <c r="L6" s="35">
        <v>1315735</v>
      </c>
      <c r="M6" s="35">
        <v>1302299</v>
      </c>
      <c r="N6" s="35">
        <v>1295231</v>
      </c>
      <c r="O6" s="35">
        <v>1308683</v>
      </c>
      <c r="P6" s="35">
        <v>1302059</v>
      </c>
      <c r="Q6" s="35">
        <v>1310047</v>
      </c>
      <c r="R6" s="35">
        <v>1319168</v>
      </c>
      <c r="S6" s="35">
        <v>1317547</v>
      </c>
      <c r="T6" s="35">
        <v>1301197</v>
      </c>
      <c r="U6" s="35">
        <v>1301944</v>
      </c>
      <c r="V6" s="35">
        <v>1293728</v>
      </c>
      <c r="W6" s="35">
        <v>1340372</v>
      </c>
      <c r="X6" s="35">
        <v>1371120</v>
      </c>
      <c r="Y6" s="35">
        <v>1398570</v>
      </c>
      <c r="DA6" s="59" t="s">
        <v>224</v>
      </c>
    </row>
    <row r="7" spans="1:105" ht="12" customHeight="1" x14ac:dyDescent="0.25">
      <c r="A7" s="185" t="s">
        <v>186</v>
      </c>
      <c r="B7" s="114">
        <v>82971.546170755115</v>
      </c>
      <c r="C7" s="114">
        <v>82679.807193868357</v>
      </c>
      <c r="D7" s="114">
        <v>82183.159959121549</v>
      </c>
      <c r="E7" s="114">
        <v>82050.122742345484</v>
      </c>
      <c r="F7" s="114">
        <v>81838.654773168179</v>
      </c>
      <c r="G7" s="114">
        <v>81753.751788687965</v>
      </c>
      <c r="H7" s="114">
        <v>79942.489459013814</v>
      </c>
      <c r="I7" s="114">
        <v>79092.158600504015</v>
      </c>
      <c r="J7" s="114">
        <v>82072.128932924359</v>
      </c>
      <c r="K7" s="114">
        <v>81618.685369565224</v>
      </c>
      <c r="L7" s="114">
        <v>82868.708681521748</v>
      </c>
      <c r="M7" s="114">
        <v>82175.066900000005</v>
      </c>
      <c r="N7" s="114">
        <v>82402.984789299997</v>
      </c>
      <c r="O7" s="114">
        <v>84738.878294443697</v>
      </c>
      <c r="P7" s="114">
        <v>85320.589483881544</v>
      </c>
      <c r="Q7" s="114">
        <v>87047.04198951587</v>
      </c>
      <c r="R7" s="114">
        <v>88881.376381905837</v>
      </c>
      <c r="S7" s="114">
        <v>89836.360218498463</v>
      </c>
      <c r="T7" s="114">
        <v>89652.473300000012</v>
      </c>
      <c r="U7" s="114">
        <v>90354.913600000014</v>
      </c>
      <c r="V7" s="114">
        <v>90172.841600000014</v>
      </c>
      <c r="W7" s="114">
        <v>93826.04</v>
      </c>
      <c r="X7" s="114">
        <v>96252.623999999996</v>
      </c>
      <c r="Y7" s="114">
        <v>98459.328000000009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32618</v>
      </c>
      <c r="D8" s="138">
        <v>32504</v>
      </c>
      <c r="E8" s="138">
        <v>32320</v>
      </c>
      <c r="F8" s="138">
        <v>32222</v>
      </c>
      <c r="G8" s="138">
        <v>32033</v>
      </c>
      <c r="H8" s="138">
        <v>31739</v>
      </c>
      <c r="I8" s="138">
        <v>30802</v>
      </c>
      <c r="J8" s="138">
        <v>66040</v>
      </c>
      <c r="K8" s="138">
        <v>31195</v>
      </c>
      <c r="L8" s="138">
        <v>49211</v>
      </c>
      <c r="M8" s="138">
        <v>31327</v>
      </c>
      <c r="N8" s="138">
        <v>31007</v>
      </c>
      <c r="O8" s="138">
        <v>44291</v>
      </c>
      <c r="P8" s="138">
        <v>31159</v>
      </c>
      <c r="Q8" s="138">
        <v>38989</v>
      </c>
      <c r="R8" s="138">
        <v>40313</v>
      </c>
      <c r="S8" s="138">
        <v>31409</v>
      </c>
      <c r="T8" s="138">
        <v>31370</v>
      </c>
      <c r="U8" s="138">
        <v>31728</v>
      </c>
      <c r="V8" s="138">
        <v>30999</v>
      </c>
      <c r="W8" s="138">
        <v>77447</v>
      </c>
      <c r="X8" s="138">
        <v>62662</v>
      </c>
      <c r="Y8" s="138">
        <v>60096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1975.491373903307</v>
      </c>
      <c r="D9" s="39">
        <v>1939.1945571171093</v>
      </c>
      <c r="E9" s="39">
        <v>2074.8399686934713</v>
      </c>
      <c r="F9" s="39">
        <v>2218.3779417001497</v>
      </c>
      <c r="G9" s="39">
        <v>2605.1278225370629</v>
      </c>
      <c r="H9" s="39">
        <v>2493.5985252425594</v>
      </c>
      <c r="I9" s="39">
        <v>2176.8017017463571</v>
      </c>
      <c r="J9" s="39">
        <v>4817.7987014526589</v>
      </c>
      <c r="K9" s="39">
        <v>2210.0600126271165</v>
      </c>
      <c r="L9" s="39">
        <v>3120.9198730959906</v>
      </c>
      <c r="M9" s="39">
        <v>2017.4048911753487</v>
      </c>
      <c r="N9" s="39">
        <v>2533.9094909116393</v>
      </c>
      <c r="O9" s="39">
        <v>4203.6407146539132</v>
      </c>
      <c r="P9" s="39">
        <v>2870.0179703621397</v>
      </c>
      <c r="Q9" s="39">
        <v>3604.0111567587442</v>
      </c>
      <c r="R9" s="39">
        <v>3723.4608543064533</v>
      </c>
      <c r="S9" s="39">
        <v>2955.4277657123312</v>
      </c>
      <c r="T9" s="39">
        <v>2706.2488458852022</v>
      </c>
      <c r="U9" s="39">
        <v>2578.7876620362513</v>
      </c>
      <c r="V9" s="39">
        <v>2192.9630796375714</v>
      </c>
      <c r="W9" s="39">
        <v>5518.7652891514736</v>
      </c>
      <c r="X9" s="39">
        <v>4359.4379979995865</v>
      </c>
      <c r="Y9" s="39">
        <v>4183.8911786267709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3566.72</v>
      </c>
      <c r="C11" s="41">
        <v>4011.72</v>
      </c>
      <c r="D11" s="41">
        <v>3834.5</v>
      </c>
      <c r="E11" s="41">
        <v>4085.35</v>
      </c>
      <c r="F11" s="41">
        <v>4071.09</v>
      </c>
      <c r="G11" s="41">
        <v>4020.15</v>
      </c>
      <c r="H11" s="41">
        <v>3892.89</v>
      </c>
      <c r="I11" s="41">
        <v>3739.7</v>
      </c>
      <c r="J11" s="41">
        <v>3555.94</v>
      </c>
      <c r="K11" s="41">
        <v>3949.81</v>
      </c>
      <c r="L11" s="41">
        <v>4415</v>
      </c>
      <c r="M11" s="41">
        <v>3767.86</v>
      </c>
      <c r="N11" s="41">
        <v>4081.27</v>
      </c>
      <c r="O11" s="41">
        <v>3873.17</v>
      </c>
      <c r="P11" s="41">
        <v>3729.28</v>
      </c>
      <c r="Q11" s="41">
        <v>3523.32</v>
      </c>
      <c r="R11" s="41">
        <v>3829.94</v>
      </c>
      <c r="S11" s="41">
        <v>3761.5</v>
      </c>
      <c r="T11" s="41">
        <v>3687.57</v>
      </c>
      <c r="U11" s="41">
        <v>3391.36</v>
      </c>
      <c r="V11" s="41">
        <v>3304.68</v>
      </c>
      <c r="W11" s="41">
        <v>4016.22</v>
      </c>
      <c r="X11" s="41">
        <v>3772.72</v>
      </c>
      <c r="Y11" s="41">
        <v>3461.92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3813.9438095238093</v>
      </c>
      <c r="C12" s="187">
        <f t="shared" ref="C12:W12" si="0">AVERAGE($B11:$V11)</f>
        <v>3813.9438095238093</v>
      </c>
      <c r="D12" s="187">
        <f t="shared" si="0"/>
        <v>3813.9438095238093</v>
      </c>
      <c r="E12" s="187">
        <f t="shared" si="0"/>
        <v>3813.9438095238093</v>
      </c>
      <c r="F12" s="187">
        <f t="shared" si="0"/>
        <v>3813.9438095238093</v>
      </c>
      <c r="G12" s="187">
        <f t="shared" si="0"/>
        <v>3813.9438095238093</v>
      </c>
      <c r="H12" s="187">
        <f t="shared" si="0"/>
        <v>3813.9438095238093</v>
      </c>
      <c r="I12" s="187">
        <f t="shared" si="0"/>
        <v>3813.9438095238093</v>
      </c>
      <c r="J12" s="187">
        <f t="shared" si="0"/>
        <v>3813.9438095238093</v>
      </c>
      <c r="K12" s="187">
        <f t="shared" si="0"/>
        <v>3813.9438095238093</v>
      </c>
      <c r="L12" s="187">
        <f t="shared" si="0"/>
        <v>3813.9438095238093</v>
      </c>
      <c r="M12" s="187">
        <f t="shared" si="0"/>
        <v>3813.9438095238093</v>
      </c>
      <c r="N12" s="187">
        <f t="shared" si="0"/>
        <v>3813.9438095238093</v>
      </c>
      <c r="O12" s="187">
        <f t="shared" si="0"/>
        <v>3813.9438095238093</v>
      </c>
      <c r="P12" s="187">
        <f t="shared" si="0"/>
        <v>3813.9438095238093</v>
      </c>
      <c r="Q12" s="187">
        <f t="shared" si="0"/>
        <v>3813.9438095238093</v>
      </c>
      <c r="R12" s="187">
        <f t="shared" si="0"/>
        <v>3813.9438095238093</v>
      </c>
      <c r="S12" s="187">
        <f t="shared" si="0"/>
        <v>3813.9438095238093</v>
      </c>
      <c r="T12" s="187">
        <f t="shared" si="0"/>
        <v>3813.9438095238093</v>
      </c>
      <c r="U12" s="187">
        <f t="shared" si="0"/>
        <v>3813.9438095238093</v>
      </c>
      <c r="V12" s="187">
        <f t="shared" si="0"/>
        <v>3813.9438095238093</v>
      </c>
      <c r="W12" s="187">
        <f t="shared" si="0"/>
        <v>3813.9438095238093</v>
      </c>
      <c r="X12" s="187">
        <f t="shared" ref="X12:Y12" si="1">AVERAGE($B11:$V11)</f>
        <v>3813.9438095238093</v>
      </c>
      <c r="Y12" s="187">
        <f t="shared" si="1"/>
        <v>3813.9438095238093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0.93517895861326894</v>
      </c>
      <c r="C13" s="189">
        <f t="shared" si="2"/>
        <v>1.051856083978564</v>
      </c>
      <c r="D13" s="189">
        <f t="shared" si="2"/>
        <v>1.0053897465465693</v>
      </c>
      <c r="E13" s="189">
        <f t="shared" si="2"/>
        <v>1.0711615598002417</v>
      </c>
      <c r="F13" s="189">
        <f t="shared" si="2"/>
        <v>1.0674226478728057</v>
      </c>
      <c r="G13" s="189">
        <f t="shared" si="2"/>
        <v>1.0540663944658211</v>
      </c>
      <c r="H13" s="189">
        <f t="shared" si="2"/>
        <v>1.0206993585692201</v>
      </c>
      <c r="I13" s="189">
        <f t="shared" si="2"/>
        <v>0.9805335859069515</v>
      </c>
      <c r="J13" s="189">
        <f t="shared" si="2"/>
        <v>0.9323524880257682</v>
      </c>
      <c r="K13" s="189">
        <f t="shared" si="2"/>
        <v>1.0356235427844844</v>
      </c>
      <c r="L13" s="189">
        <f t="shared" si="2"/>
        <v>1.1575944010961283</v>
      </c>
      <c r="M13" s="189">
        <f t="shared" si="2"/>
        <v>0.98791701927838238</v>
      </c>
      <c r="N13" s="189">
        <f t="shared" si="2"/>
        <v>1.0700918009879039</v>
      </c>
      <c r="O13" s="189">
        <f t="shared" si="2"/>
        <v>1.01552885764292</v>
      </c>
      <c r="P13" s="189">
        <f t="shared" si="2"/>
        <v>0.97780150580289227</v>
      </c>
      <c r="Q13" s="189">
        <f t="shared" si="2"/>
        <v>0.92379966144281112</v>
      </c>
      <c r="R13" s="189">
        <f t="shared" ref="R13:V13" si="3">R11/R12</f>
        <v>1.0041941337563094</v>
      </c>
      <c r="S13" s="189">
        <f t="shared" si="3"/>
        <v>0.98624945407091424</v>
      </c>
      <c r="T13" s="189">
        <f t="shared" si="3"/>
        <v>0.96686531951303512</v>
      </c>
      <c r="U13" s="189">
        <f t="shared" si="3"/>
        <v>0.8892003053457227</v>
      </c>
      <c r="V13" s="189">
        <f t="shared" si="3"/>
        <v>0.86647317449928718</v>
      </c>
      <c r="W13" s="189">
        <f t="shared" ref="W13:Y13" si="4">W11/W12</f>
        <v>1.0530359650215837</v>
      </c>
      <c r="X13" s="189">
        <f t="shared" si="4"/>
        <v>0.98919129080484369</v>
      </c>
      <c r="Y13" s="189">
        <f t="shared" si="4"/>
        <v>0.90770084010027374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2.563611930471521</v>
      </c>
      <c r="C17" s="14">
        <f t="shared" si="5"/>
        <v>2.5542891131696499</v>
      </c>
      <c r="D17" s="14">
        <f t="shared" si="5"/>
        <v>2.5449666614853412</v>
      </c>
      <c r="E17" s="14">
        <f t="shared" si="5"/>
        <v>2.5356438760248992</v>
      </c>
      <c r="F17" s="14">
        <f t="shared" si="5"/>
        <v>2.5263221659484199</v>
      </c>
      <c r="G17" s="14">
        <f t="shared" si="5"/>
        <v>2.5170008319436348</v>
      </c>
      <c r="H17" s="14">
        <f t="shared" si="5"/>
        <v>2.5429993282743917</v>
      </c>
      <c r="I17" s="14">
        <f t="shared" si="5"/>
        <v>2.5500002746168509</v>
      </c>
      <c r="J17" s="14">
        <f t="shared" si="5"/>
        <v>2.4519996214312645</v>
      </c>
      <c r="K17" s="14">
        <f t="shared" si="5"/>
        <v>2.4539996839870049</v>
      </c>
      <c r="L17" s="14">
        <f t="shared" si="5"/>
        <v>2.3880006232258015</v>
      </c>
      <c r="M17" s="14">
        <f t="shared" si="5"/>
        <v>2.3439993427008696</v>
      </c>
      <c r="N17" s="14">
        <f t="shared" si="5"/>
        <v>2.3190002401116097</v>
      </c>
      <c r="O17" s="14">
        <f t="shared" si="5"/>
        <v>2.2730004133927011</v>
      </c>
      <c r="P17" s="14">
        <f t="shared" si="5"/>
        <v>2.2640003256380856</v>
      </c>
      <c r="Q17" s="14">
        <f t="shared" si="5"/>
        <v>2.2339992381952709</v>
      </c>
      <c r="R17" s="14">
        <f t="shared" ref="R17:V17" si="6">R4/R6</f>
        <v>2.1949994238792936</v>
      </c>
      <c r="S17" s="14">
        <f t="shared" si="6"/>
        <v>2.170000007589862</v>
      </c>
      <c r="T17" s="14">
        <f t="shared" si="6"/>
        <v>2.1720000891486837</v>
      </c>
      <c r="U17" s="14">
        <f t="shared" si="6"/>
        <v>2.1600007373589034</v>
      </c>
      <c r="V17" s="14">
        <f t="shared" si="6"/>
        <v>2.1719998330406391</v>
      </c>
      <c r="W17" s="14">
        <f t="shared" ref="W17:Y17" si="7">W4/W6</f>
        <v>2.0970006833923716</v>
      </c>
      <c r="X17" s="14">
        <f t="shared" si="7"/>
        <v>2.046500670984305</v>
      </c>
      <c r="Y17" s="14">
        <f t="shared" si="7"/>
        <v>2.0430003503578655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23.624657729522532</v>
      </c>
      <c r="C18" s="94">
        <f t="shared" si="8"/>
        <v>23.710884604427175</v>
      </c>
      <c r="D18" s="94">
        <f t="shared" si="8"/>
        <v>23.789231678790436</v>
      </c>
      <c r="E18" s="94">
        <f t="shared" si="8"/>
        <v>23.910882842778381</v>
      </c>
      <c r="F18" s="94">
        <f t="shared" si="8"/>
        <v>24.07777708012382</v>
      </c>
      <c r="G18" s="94">
        <f t="shared" si="8"/>
        <v>24.366137477926323</v>
      </c>
      <c r="H18" s="94">
        <f t="shared" si="8"/>
        <v>24.299847700268803</v>
      </c>
      <c r="I18" s="94">
        <f t="shared" si="8"/>
        <v>24.336176097076205</v>
      </c>
      <c r="J18" s="94">
        <f t="shared" si="8"/>
        <v>25.546909418656934</v>
      </c>
      <c r="K18" s="94">
        <f t="shared" si="8"/>
        <v>25.635168603594263</v>
      </c>
      <c r="L18" s="94">
        <f t="shared" si="8"/>
        <v>26.374710908524364</v>
      </c>
      <c r="M18" s="94">
        <f t="shared" si="8"/>
        <v>26.919802770632657</v>
      </c>
      <c r="N18" s="94">
        <f t="shared" si="8"/>
        <v>27.434365421599985</v>
      </c>
      <c r="O18" s="94">
        <f t="shared" si="8"/>
        <v>28.487132478498619</v>
      </c>
      <c r="P18" s="94">
        <f t="shared" si="8"/>
        <v>28.943210192295822</v>
      </c>
      <c r="Q18" s="94">
        <f t="shared" si="8"/>
        <v>29.742955408828635</v>
      </c>
      <c r="R18" s="94">
        <f t="shared" ref="R18:V18" si="9">R7*1000/R4</f>
        <v>30.695608911226152</v>
      </c>
      <c r="S18" s="94">
        <f t="shared" si="9"/>
        <v>31.421455322294037</v>
      </c>
      <c r="T18" s="94">
        <f t="shared" si="9"/>
        <v>31.721913983440668</v>
      </c>
      <c r="U18" s="94">
        <f t="shared" si="9"/>
        <v>32.129618661546125</v>
      </c>
      <c r="V18" s="94">
        <f t="shared" si="9"/>
        <v>32.090241877424624</v>
      </c>
      <c r="W18" s="94">
        <f t="shared" ref="W18:Y18" si="10">W7*1000/W4</f>
        <v>33.381009626930215</v>
      </c>
      <c r="X18" s="94">
        <f t="shared" si="10"/>
        <v>34.30245638093826</v>
      </c>
      <c r="Y18" s="94">
        <f t="shared" si="10"/>
        <v>34.459122822797497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60.564454408710198</v>
      </c>
      <c r="C19" s="15">
        <f t="shared" si="11"/>
        <v>60.564454408710191</v>
      </c>
      <c r="D19" s="15">
        <f t="shared" si="11"/>
        <v>60.542801524872615</v>
      </c>
      <c r="E19" s="15">
        <f t="shared" si="11"/>
        <v>60.629483650639827</v>
      </c>
      <c r="F19" s="15">
        <f t="shared" si="11"/>
        <v>60.828221944281637</v>
      </c>
      <c r="G19" s="15">
        <f t="shared" si="11"/>
        <v>61.329588303193539</v>
      </c>
      <c r="H19" s="15">
        <f t="shared" si="11"/>
        <v>61.794496378953589</v>
      </c>
      <c r="I19" s="15">
        <f t="shared" si="11"/>
        <v>62.057255730668352</v>
      </c>
      <c r="J19" s="15">
        <f t="shared" si="11"/>
        <v>62.641012223285607</v>
      </c>
      <c r="K19" s="15">
        <f t="shared" si="11"/>
        <v>62.908695652173911</v>
      </c>
      <c r="L19" s="15">
        <f t="shared" si="11"/>
        <v>62.982826086956528</v>
      </c>
      <c r="M19" s="15">
        <f t="shared" si="11"/>
        <v>63.1</v>
      </c>
      <c r="N19" s="15">
        <f t="shared" si="11"/>
        <v>63.620299999999993</v>
      </c>
      <c r="O19" s="15">
        <f t="shared" si="11"/>
        <v>64.751263899999998</v>
      </c>
      <c r="P19" s="15">
        <f t="shared" si="11"/>
        <v>65.5274373003693</v>
      </c>
      <c r="Q19" s="15">
        <f t="shared" si="11"/>
        <v>66.445739724999086</v>
      </c>
      <c r="R19" s="15">
        <f t="shared" ref="R19:V19" si="12">R7*1000/R6</f>
        <v>67.376843875765516</v>
      </c>
      <c r="S19" s="15">
        <f t="shared" si="12"/>
        <v>68.184558287862572</v>
      </c>
      <c r="T19" s="15">
        <f t="shared" si="12"/>
        <v>68.900000000000006</v>
      </c>
      <c r="U19" s="15">
        <f t="shared" si="12"/>
        <v>69.400000000000006</v>
      </c>
      <c r="V19" s="15">
        <f t="shared" si="12"/>
        <v>69.7</v>
      </c>
      <c r="W19" s="15">
        <f t="shared" ref="W19:Y19" si="13">W7*1000/W6</f>
        <v>70</v>
      </c>
      <c r="X19" s="15">
        <f t="shared" si="13"/>
        <v>70.2</v>
      </c>
      <c r="Y19" s="15">
        <f t="shared" si="13"/>
        <v>70.400000000000006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23.71088460442715</v>
      </c>
      <c r="D20" s="4">
        <f t="shared" si="14"/>
        <v>23.442421838216365</v>
      </c>
      <c r="E20" s="4">
        <f t="shared" si="14"/>
        <v>25.317743479899001</v>
      </c>
      <c r="F20" s="4">
        <f t="shared" si="14"/>
        <v>27.251744736478663</v>
      </c>
      <c r="G20" s="4">
        <f t="shared" si="14"/>
        <v>32.310826280333309</v>
      </c>
      <c r="H20" s="4">
        <f t="shared" si="14"/>
        <v>30.894918054648546</v>
      </c>
      <c r="I20" s="4">
        <f t="shared" si="14"/>
        <v>27.714032668114655</v>
      </c>
      <c r="J20" s="4">
        <f t="shared" si="14"/>
        <v>29.752344007249729</v>
      </c>
      <c r="K20" s="4">
        <f t="shared" si="14"/>
        <v>28.869853122122304</v>
      </c>
      <c r="L20" s="4">
        <f t="shared" si="14"/>
        <v>26.557426768879129</v>
      </c>
      <c r="M20" s="4">
        <f t="shared" si="14"/>
        <v>27.473676286770459</v>
      </c>
      <c r="N20" s="4">
        <f t="shared" si="14"/>
        <v>35.239566340715569</v>
      </c>
      <c r="O20" s="4">
        <f t="shared" si="14"/>
        <v>41.755202016224509</v>
      </c>
      <c r="P20" s="4">
        <f t="shared" si="14"/>
        <v>40.684091261863159</v>
      </c>
      <c r="Q20" s="4">
        <f t="shared" si="14"/>
        <v>41.377191525478317</v>
      </c>
      <c r="R20" s="4">
        <f t="shared" ref="R20:V20" si="15">IF(SUM(R21)=0,"",R21/R17)</f>
        <v>42.07917952728193</v>
      </c>
      <c r="S20" s="4">
        <f t="shared" si="15"/>
        <v>43.361720346604869</v>
      </c>
      <c r="T20" s="4">
        <f t="shared" si="15"/>
        <v>39.718548689181446</v>
      </c>
      <c r="U20" s="4">
        <f t="shared" si="15"/>
        <v>37.6286803237846</v>
      </c>
      <c r="V20" s="4">
        <f t="shared" si="15"/>
        <v>32.57045671063284</v>
      </c>
      <c r="W20" s="4">
        <f t="shared" ref="W20:Y20" si="16">IF(SUM(W21)=0,"",W21/W17)</f>
        <v>33.981203227632847</v>
      </c>
      <c r="X20" s="4">
        <f t="shared" si="16"/>
        <v>33.994946471233312</v>
      </c>
      <c r="Y20" s="4">
        <f t="shared" si="16"/>
        <v>34.077393783941638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60.564454408710134</v>
      </c>
      <c r="D21" s="3">
        <f t="shared" si="17"/>
        <v>59.660182042736558</v>
      </c>
      <c r="E21" s="3">
        <f t="shared" si="17"/>
        <v>64.196781209575221</v>
      </c>
      <c r="F21" s="3">
        <f t="shared" si="17"/>
        <v>68.846686788534228</v>
      </c>
      <c r="G21" s="3">
        <f t="shared" si="17"/>
        <v>81.326376628385191</v>
      </c>
      <c r="H21" s="3">
        <f t="shared" si="17"/>
        <v>78.565755860063632</v>
      </c>
      <c r="I21" s="3">
        <f t="shared" si="17"/>
        <v>70.670790914432743</v>
      </c>
      <c r="J21" s="3">
        <f t="shared" si="17"/>
        <v>72.952736242469086</v>
      </c>
      <c r="K21" s="3">
        <f t="shared" si="17"/>
        <v>70.846610438439384</v>
      </c>
      <c r="L21" s="3">
        <f t="shared" si="17"/>
        <v>63.419151675356943</v>
      </c>
      <c r="M21" s="3">
        <f t="shared" si="17"/>
        <v>64.398279157766424</v>
      </c>
      <c r="N21" s="3">
        <f t="shared" si="17"/>
        <v>81.720562805548397</v>
      </c>
      <c r="O21" s="3">
        <f t="shared" si="17"/>
        <v>94.909591444174055</v>
      </c>
      <c r="P21" s="3">
        <f t="shared" si="17"/>
        <v>92.108795865147783</v>
      </c>
      <c r="Q21" s="3">
        <f t="shared" si="17"/>
        <v>92.436614346578381</v>
      </c>
      <c r="R21" s="3">
        <f t="shared" ref="R21:V21" si="18">IF(SUM(R9)=0,"",R9*1000/R8)</f>
        <v>92.363774819697198</v>
      </c>
      <c r="S21" s="3">
        <f t="shared" si="18"/>
        <v>94.094933481242037</v>
      </c>
      <c r="T21" s="3">
        <f t="shared" si="18"/>
        <v>86.268691293758437</v>
      </c>
      <c r="U21" s="3">
        <f t="shared" si="18"/>
        <v>81.277977245217201</v>
      </c>
      <c r="V21" s="3">
        <f t="shared" si="18"/>
        <v>70.743026537551899</v>
      </c>
      <c r="W21" s="3">
        <f t="shared" ref="W21:Y21" si="19">IF(SUM(W9)=0,"",W9*1000/W8)</f>
        <v>71.258606390841138</v>
      </c>
      <c r="X21" s="3">
        <f t="shared" si="19"/>
        <v>69.570680763454504</v>
      </c>
      <c r="Y21" s="3">
        <f t="shared" si="19"/>
        <v>69.620127439875716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5321.2931680462734</v>
      </c>
      <c r="C22" s="13">
        <f t="shared" si="20"/>
        <v>5583.3957483680415</v>
      </c>
      <c r="D22" s="13">
        <f t="shared" si="20"/>
        <v>5975.7569824276197</v>
      </c>
      <c r="E22" s="13">
        <f t="shared" si="20"/>
        <v>6699.1878513128177</v>
      </c>
      <c r="F22" s="13">
        <f t="shared" si="20"/>
        <v>7499.1896446406881</v>
      </c>
      <c r="G22" s="13">
        <f t="shared" si="20"/>
        <v>8482.0040933665041</v>
      </c>
      <c r="H22" s="13">
        <f t="shared" si="20"/>
        <v>9444.4430686176984</v>
      </c>
      <c r="I22" s="13">
        <f t="shared" si="20"/>
        <v>10756.849045248902</v>
      </c>
      <c r="J22" s="13">
        <f t="shared" si="20"/>
        <v>11305.13336169865</v>
      </c>
      <c r="K22" s="13">
        <f t="shared" si="20"/>
        <v>9424.2963510061945</v>
      </c>
      <c r="L22" s="13">
        <f t="shared" si="20"/>
        <v>9136.0075215331526</v>
      </c>
      <c r="M22" s="13">
        <f t="shared" si="20"/>
        <v>9773.1797567132126</v>
      </c>
      <c r="N22" s="13">
        <f t="shared" si="20"/>
        <v>10228.82772658168</v>
      </c>
      <c r="O22" s="13">
        <f t="shared" si="20"/>
        <v>10704.812838516624</v>
      </c>
      <c r="P22" s="13">
        <f t="shared" si="20"/>
        <v>11239.905715587542</v>
      </c>
      <c r="Q22" s="13">
        <f t="shared" si="20"/>
        <v>11794.947663262084</v>
      </c>
      <c r="R22" s="13">
        <f t="shared" ref="R22:V22" si="21">R3*1000000/R4</f>
        <v>12372.866595480478</v>
      </c>
      <c r="S22" s="13">
        <f t="shared" si="21"/>
        <v>12920.092103109177</v>
      </c>
      <c r="T22" s="13">
        <f t="shared" si="21"/>
        <v>13534.450424835017</v>
      </c>
      <c r="U22" s="13">
        <f t="shared" si="21"/>
        <v>13985.394194322009</v>
      </c>
      <c r="V22" s="13">
        <f t="shared" si="21"/>
        <v>13550.921645500071</v>
      </c>
      <c r="W22" s="13">
        <f t="shared" ref="W22:Y22" si="22">W3*1000000/W4</f>
        <v>14639.249471695368</v>
      </c>
      <c r="X22" s="13">
        <f t="shared" si="22"/>
        <v>14956.051769981281</v>
      </c>
      <c r="Y22" s="13">
        <f t="shared" si="22"/>
        <v>14637.247535154949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13641.730651140022</v>
      </c>
      <c r="C23" s="46">
        <f t="shared" si="23"/>
        <v>14261.606974574197</v>
      </c>
      <c r="D23" s="46">
        <f t="shared" si="23"/>
        <v>15208.102297416535</v>
      </c>
      <c r="E23" s="46">
        <f t="shared" si="23"/>
        <v>16986.75464952175</v>
      </c>
      <c r="F23" s="46">
        <f t="shared" si="23"/>
        <v>18945.369025906624</v>
      </c>
      <c r="G23" s="46">
        <f t="shared" si="23"/>
        <v>21349.211359552806</v>
      </c>
      <c r="H23" s="46">
        <f t="shared" si="23"/>
        <v>24017.21237942054</v>
      </c>
      <c r="I23" s="46">
        <f t="shared" si="23"/>
        <v>27429.968019396707</v>
      </c>
      <c r="J23" s="46">
        <f t="shared" si="23"/>
        <v>27720.182723115049</v>
      </c>
      <c r="K23" s="46">
        <f t="shared" si="23"/>
        <v>23127.220267169087</v>
      </c>
      <c r="L23" s="46">
        <f t="shared" si="23"/>
        <v>21816.791655216777</v>
      </c>
      <c r="M23" s="46">
        <f t="shared" si="23"/>
        <v>22908.326925833218</v>
      </c>
      <c r="N23" s="46">
        <f t="shared" si="23"/>
        <v>23720.653954003203</v>
      </c>
      <c r="O23" s="46">
        <f t="shared" si="23"/>
        <v>24332.044007239776</v>
      </c>
      <c r="P23" s="46">
        <f t="shared" si="23"/>
        <v>25447.150200231572</v>
      </c>
      <c r="Q23" s="46">
        <f t="shared" si="23"/>
        <v>26349.904094280588</v>
      </c>
      <c r="R23" s="46">
        <f t="shared" ref="R23:V23" si="24">R3*1000000/R6</f>
        <v>27158.435048815008</v>
      </c>
      <c r="S23" s="46">
        <f t="shared" si="24"/>
        <v>28036.599961808628</v>
      </c>
      <c r="T23" s="46">
        <f t="shared" si="24"/>
        <v>29396.827529320097</v>
      </c>
      <c r="U23" s="46">
        <f t="shared" si="24"/>
        <v>30208.461771990464</v>
      </c>
      <c r="V23" s="46">
        <f t="shared" si="24"/>
        <v>29432.599551572941</v>
      </c>
      <c r="W23" s="46">
        <f t="shared" ref="W23:Y23" si="25">W3*1000000/W6</f>
        <v>30698.5161464966</v>
      </c>
      <c r="X23" s="46">
        <f t="shared" si="25"/>
        <v>30607.569982542693</v>
      </c>
      <c r="Y23" s="46">
        <f t="shared" si="25"/>
        <v>29903.901842596366</v>
      </c>
      <c r="DA23" s="11"/>
    </row>
    <row r="24" spans="1:105" ht="12" customHeight="1" x14ac:dyDescent="0.25">
      <c r="A24" s="180" t="s">
        <v>188</v>
      </c>
      <c r="B24" s="15">
        <v>0.33872091119824443</v>
      </c>
      <c r="C24" s="15">
        <v>0.34968564682279479</v>
      </c>
      <c r="D24" s="15">
        <v>0.37036582314875344</v>
      </c>
      <c r="E24" s="15">
        <v>0.41097614361445145</v>
      </c>
      <c r="F24" s="15">
        <v>0.45285489929039263</v>
      </c>
      <c r="G24" s="15">
        <v>0.50229067656994508</v>
      </c>
      <c r="H24" s="15">
        <v>0.55654106015415028</v>
      </c>
      <c r="I24" s="15">
        <v>0.62680479369522879</v>
      </c>
      <c r="J24" s="15">
        <v>0.6374058183426371</v>
      </c>
      <c r="K24" s="15">
        <v>0.54142683008344494</v>
      </c>
      <c r="L24" s="15">
        <v>0.50939425002071237</v>
      </c>
      <c r="M24" s="15">
        <v>0.5344048616064383</v>
      </c>
      <c r="N24" s="15">
        <v>0.56248550031202849</v>
      </c>
      <c r="O24" s="15">
        <v>0.5830984240292707</v>
      </c>
      <c r="P24" s="15">
        <v>0.60727797000255124</v>
      </c>
      <c r="Q24" s="15">
        <v>0.61874941877472822</v>
      </c>
      <c r="R24" s="15">
        <v>0.62726479792310375</v>
      </c>
      <c r="S24" s="15">
        <v>0.6360430409372837</v>
      </c>
      <c r="T24" s="15">
        <v>0.657500544094058</v>
      </c>
      <c r="U24" s="15">
        <v>0.66891872614453096</v>
      </c>
      <c r="V24" s="15">
        <v>0.70348410667266403</v>
      </c>
      <c r="W24" s="15">
        <v>0.7010234919309839</v>
      </c>
      <c r="X24" s="15">
        <v>0.67047380334133178</v>
      </c>
      <c r="Y24" s="15">
        <v>0.65839035068819363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1367.1114359415305</v>
      </c>
      <c r="C28" s="22">
        <f t="shared" ref="C28:W28" si="26">SUM(C29:C30,C33:C34,C41:C42)</f>
        <v>1418.9129836629404</v>
      </c>
      <c r="D28" s="22">
        <f t="shared" si="26"/>
        <v>1441.7540842648323</v>
      </c>
      <c r="E28" s="22">
        <f t="shared" si="26"/>
        <v>1466.2306964746344</v>
      </c>
      <c r="F28" s="22">
        <f t="shared" si="26"/>
        <v>1478.9619948409284</v>
      </c>
      <c r="G28" s="22">
        <f t="shared" si="26"/>
        <v>1507.700343938091</v>
      </c>
      <c r="H28" s="22">
        <f t="shared" si="26"/>
        <v>1570.1085984522783</v>
      </c>
      <c r="I28" s="22">
        <f t="shared" si="26"/>
        <v>1504.679965606191</v>
      </c>
      <c r="J28" s="22">
        <f t="shared" si="26"/>
        <v>1551.8032674118656</v>
      </c>
      <c r="K28" s="22">
        <f t="shared" si="26"/>
        <v>1568.6481513327599</v>
      </c>
      <c r="L28" s="22">
        <f t="shared" si="26"/>
        <v>1593.2153912295785</v>
      </c>
      <c r="M28" s="22">
        <f t="shared" si="26"/>
        <v>1533.3159931212381</v>
      </c>
      <c r="N28" s="22">
        <f t="shared" si="26"/>
        <v>1534.7975924333618</v>
      </c>
      <c r="O28" s="22">
        <f t="shared" si="26"/>
        <v>1469.6286238225748</v>
      </c>
      <c r="P28" s="22">
        <f t="shared" si="26"/>
        <v>1404.2347876574759</v>
      </c>
      <c r="Q28" s="22">
        <f t="shared" si="26"/>
        <v>1363.1079998884898</v>
      </c>
      <c r="R28" s="22">
        <f t="shared" si="26"/>
        <v>1441.8140796974087</v>
      </c>
      <c r="S28" s="22">
        <f t="shared" si="26"/>
        <v>1471.6896333117879</v>
      </c>
      <c r="T28" s="22">
        <f t="shared" si="26"/>
        <v>1512.2860705073085</v>
      </c>
      <c r="U28" s="22">
        <f t="shared" si="26"/>
        <v>1447.8803095442818</v>
      </c>
      <c r="V28" s="22">
        <f t="shared" si="26"/>
        <v>1434.1740326741185</v>
      </c>
      <c r="W28" s="22">
        <f t="shared" si="26"/>
        <v>1630.5551160791056</v>
      </c>
      <c r="X28" s="22">
        <f t="shared" ref="X28:Y28" si="27">SUM(X29:X30,X33:X34,X41:X42)</f>
        <v>1558.7193465176265</v>
      </c>
      <c r="Y28" s="22">
        <f t="shared" si="27"/>
        <v>1531.8762682717108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21.982459157351677</v>
      </c>
      <c r="C29" s="31">
        <v>21.927257093723128</v>
      </c>
      <c r="D29" s="31">
        <v>28.563026655202066</v>
      </c>
      <c r="E29" s="31">
        <v>33.667411865864146</v>
      </c>
      <c r="F29" s="31">
        <v>31.250644883920891</v>
      </c>
      <c r="G29" s="31">
        <v>35.939122957867582</v>
      </c>
      <c r="H29" s="31">
        <v>46.63766122098022</v>
      </c>
      <c r="I29" s="31">
        <v>49.789165950128975</v>
      </c>
      <c r="J29" s="31">
        <v>51.762596732588136</v>
      </c>
      <c r="K29" s="31">
        <v>48.177300085984513</v>
      </c>
      <c r="L29" s="31">
        <v>63.841960447119511</v>
      </c>
      <c r="M29" s="31">
        <v>66.012123817712819</v>
      </c>
      <c r="N29" s="31">
        <v>65.25803955288049</v>
      </c>
      <c r="O29" s="31">
        <v>67.800171969045564</v>
      </c>
      <c r="P29" s="31">
        <v>57.449183147033544</v>
      </c>
      <c r="Q29" s="31">
        <v>46.439294926913149</v>
      </c>
      <c r="R29" s="31">
        <v>50.685124677558029</v>
      </c>
      <c r="S29" s="31">
        <v>57.363542562338779</v>
      </c>
      <c r="T29" s="31">
        <v>59.114961306964744</v>
      </c>
      <c r="U29" s="31">
        <v>46.065778159931213</v>
      </c>
      <c r="V29" s="31">
        <v>34.930524505588991</v>
      </c>
      <c r="W29" s="31">
        <v>42.523215821152185</v>
      </c>
      <c r="X29" s="31">
        <v>39.841444539982803</v>
      </c>
      <c r="Y29" s="31">
        <v>21.417282889079964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78.787188306104895</v>
      </c>
      <c r="C30" s="98">
        <f t="shared" ref="C30:W30" si="28">SUM(C31:C32)</f>
        <v>77.67747205503008</v>
      </c>
      <c r="D30" s="98">
        <f t="shared" si="28"/>
        <v>75.458125537403262</v>
      </c>
      <c r="E30" s="98">
        <f t="shared" si="28"/>
        <v>73.23877901977643</v>
      </c>
      <c r="F30" s="98">
        <f t="shared" si="28"/>
        <v>64.361306964746348</v>
      </c>
      <c r="G30" s="98">
        <f t="shared" si="28"/>
        <v>64.273430782459158</v>
      </c>
      <c r="H30" s="98">
        <f t="shared" si="28"/>
        <v>56.505674978503869</v>
      </c>
      <c r="I30" s="98">
        <f t="shared" si="28"/>
        <v>39.833963886500435</v>
      </c>
      <c r="J30" s="98">
        <f t="shared" si="28"/>
        <v>38.645313843508163</v>
      </c>
      <c r="K30" s="98">
        <f t="shared" si="28"/>
        <v>39.674032674118656</v>
      </c>
      <c r="L30" s="98">
        <f t="shared" si="28"/>
        <v>47.114961306964744</v>
      </c>
      <c r="M30" s="98">
        <f t="shared" si="28"/>
        <v>53.687274290627684</v>
      </c>
      <c r="N30" s="98">
        <f t="shared" si="28"/>
        <v>58.910920034393811</v>
      </c>
      <c r="O30" s="98">
        <f t="shared" si="28"/>
        <v>50.201117798796204</v>
      </c>
      <c r="P30" s="98">
        <f t="shared" si="28"/>
        <v>47.903611349956996</v>
      </c>
      <c r="Q30" s="98">
        <f t="shared" si="28"/>
        <v>40.902149613069646</v>
      </c>
      <c r="R30" s="98">
        <f t="shared" si="28"/>
        <v>49.298710232158214</v>
      </c>
      <c r="S30" s="98">
        <f t="shared" si="28"/>
        <v>56.553740326741192</v>
      </c>
      <c r="T30" s="98">
        <f t="shared" si="28"/>
        <v>57.836887360275128</v>
      </c>
      <c r="U30" s="98">
        <f t="shared" si="28"/>
        <v>60.084436801375759</v>
      </c>
      <c r="V30" s="98">
        <f t="shared" si="28"/>
        <v>54.736027515047276</v>
      </c>
      <c r="W30" s="98">
        <f t="shared" si="28"/>
        <v>53.080309544282024</v>
      </c>
      <c r="X30" s="98">
        <f t="shared" ref="X30:Y30" si="29">SUM(X31:X32)</f>
        <v>61.656921754084273</v>
      </c>
      <c r="Y30" s="98">
        <f t="shared" si="29"/>
        <v>82.71573516766982</v>
      </c>
      <c r="DA30" s="63"/>
    </row>
    <row r="31" spans="1:105" ht="12" customHeight="1" x14ac:dyDescent="0.25">
      <c r="A31" s="97" t="s">
        <v>74</v>
      </c>
      <c r="B31" s="98">
        <v>78.787188306104895</v>
      </c>
      <c r="C31" s="98">
        <v>77.67747205503008</v>
      </c>
      <c r="D31" s="98">
        <v>75.458125537403262</v>
      </c>
      <c r="E31" s="98">
        <v>73.23877901977643</v>
      </c>
      <c r="F31" s="98">
        <v>64.361306964746348</v>
      </c>
      <c r="G31" s="98">
        <v>63.251676698194331</v>
      </c>
      <c r="H31" s="98">
        <v>55.483920894239034</v>
      </c>
      <c r="I31" s="98">
        <v>38.805245055889948</v>
      </c>
      <c r="J31" s="98">
        <v>36.587876182287182</v>
      </c>
      <c r="K31" s="98">
        <v>36.587876182287182</v>
      </c>
      <c r="L31" s="98">
        <v>39.9140154772141</v>
      </c>
      <c r="M31" s="98">
        <v>45.457609630266553</v>
      </c>
      <c r="N31" s="98">
        <v>46.566380051590713</v>
      </c>
      <c r="O31" s="98">
        <v>39.914015477214093</v>
      </c>
      <c r="P31" s="98">
        <v>36.587790197764399</v>
      </c>
      <c r="Q31" s="98">
        <v>31.688907996560619</v>
      </c>
      <c r="R31" s="98">
        <v>34.966981943250218</v>
      </c>
      <c r="S31" s="98">
        <v>37.51306964746346</v>
      </c>
      <c r="T31" s="98">
        <v>35.622699914015463</v>
      </c>
      <c r="U31" s="98">
        <v>38.791573516766988</v>
      </c>
      <c r="V31" s="98">
        <v>32.700945829750637</v>
      </c>
      <c r="W31" s="98">
        <v>27.560619088564053</v>
      </c>
      <c r="X31" s="98">
        <v>31.422699914015482</v>
      </c>
      <c r="Y31" s="98">
        <v>53.301461736887362</v>
      </c>
      <c r="DA31" s="63" t="s">
        <v>233</v>
      </c>
    </row>
    <row r="32" spans="1:105" ht="12" customHeight="1" x14ac:dyDescent="0.25">
      <c r="A32" s="97" t="s">
        <v>196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1.0217540842648276</v>
      </c>
      <c r="H32" s="98">
        <v>1.0217540842648347</v>
      </c>
      <c r="I32" s="98">
        <v>1.0287188306104866</v>
      </c>
      <c r="J32" s="98">
        <v>2.0574376612209804</v>
      </c>
      <c r="K32" s="98">
        <v>3.0861564918314741</v>
      </c>
      <c r="L32" s="98">
        <v>7.2009458297506441</v>
      </c>
      <c r="M32" s="98">
        <v>8.2296646603611308</v>
      </c>
      <c r="N32" s="98">
        <v>12.344539982803099</v>
      </c>
      <c r="O32" s="98">
        <v>10.287102321582111</v>
      </c>
      <c r="P32" s="98">
        <v>11.315821152192598</v>
      </c>
      <c r="Q32" s="98">
        <v>9.213241616509027</v>
      </c>
      <c r="R32" s="98">
        <v>14.331728288907996</v>
      </c>
      <c r="S32" s="98">
        <v>19.040670679277731</v>
      </c>
      <c r="T32" s="98">
        <v>22.214187446259665</v>
      </c>
      <c r="U32" s="98">
        <v>21.292863284608771</v>
      </c>
      <c r="V32" s="98">
        <v>22.035081685296639</v>
      </c>
      <c r="W32" s="98">
        <v>25.519690455717971</v>
      </c>
      <c r="X32" s="98">
        <v>30.234221840068791</v>
      </c>
      <c r="Y32" s="98">
        <v>29.414273430782458</v>
      </c>
      <c r="DA32" s="63" t="s">
        <v>234</v>
      </c>
    </row>
    <row r="33" spans="1:105" ht="12" customHeight="1" x14ac:dyDescent="0.25">
      <c r="A33" s="73" t="s">
        <v>189</v>
      </c>
      <c r="B33" s="98">
        <v>104.0412725709372</v>
      </c>
      <c r="C33" s="98">
        <v>107.4806534823732</v>
      </c>
      <c r="D33" s="98">
        <v>110.146173688736</v>
      </c>
      <c r="E33" s="98">
        <v>117.4978503869303</v>
      </c>
      <c r="F33" s="98">
        <v>127.0206362854686</v>
      </c>
      <c r="G33" s="98">
        <v>134.45829750644879</v>
      </c>
      <c r="H33" s="98">
        <v>140.04729148753219</v>
      </c>
      <c r="I33" s="98">
        <v>147.20550300945831</v>
      </c>
      <c r="J33" s="98">
        <v>145.80825451418741</v>
      </c>
      <c r="K33" s="98">
        <v>145.09888220120379</v>
      </c>
      <c r="L33" s="98">
        <v>158.38349097162509</v>
      </c>
      <c r="M33" s="98">
        <v>144.77644024075661</v>
      </c>
      <c r="N33" s="98">
        <v>135.42562338779021</v>
      </c>
      <c r="O33" s="98">
        <v>123.17282889079971</v>
      </c>
      <c r="P33" s="98">
        <v>119.9914015477214</v>
      </c>
      <c r="Q33" s="98">
        <v>122.6784178847807</v>
      </c>
      <c r="R33" s="98">
        <v>145.46431642304381</v>
      </c>
      <c r="S33" s="98">
        <v>153.7852966466036</v>
      </c>
      <c r="T33" s="98">
        <v>164.7237317282889</v>
      </c>
      <c r="U33" s="98">
        <v>160.85872742906281</v>
      </c>
      <c r="V33" s="98">
        <v>174.37463456577819</v>
      </c>
      <c r="W33" s="98">
        <v>219.90524505588991</v>
      </c>
      <c r="X33" s="98">
        <v>197.52966466036111</v>
      </c>
      <c r="Y33" s="98">
        <v>180.90545237826896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526.631298366294</v>
      </c>
      <c r="C34" s="98">
        <f>SUM(C35:C40)</f>
        <v>538.33473774720539</v>
      </c>
      <c r="D34" s="98">
        <f>SUM(D35:D40)</f>
        <v>528.08830610490111</v>
      </c>
      <c r="E34" s="98">
        <f t="shared" ref="E34:G34" si="30">SUM(E35:E40)</f>
        <v>532.88907996560613</v>
      </c>
      <c r="F34" s="98">
        <f t="shared" si="30"/>
        <v>541.79802235597583</v>
      </c>
      <c r="G34" s="98">
        <f t="shared" si="30"/>
        <v>555.57944969905418</v>
      </c>
      <c r="H34" s="98">
        <f t="shared" ref="H34" si="31">SUM(H35:H40)</f>
        <v>574.16165090283744</v>
      </c>
      <c r="I34" s="98">
        <f t="shared" ref="I34" si="32">SUM(I35:I40)</f>
        <v>552.30722269991395</v>
      </c>
      <c r="J34" s="98">
        <f t="shared" ref="J34" si="33">SUM(J35:J40)</f>
        <v>573.06294067067927</v>
      </c>
      <c r="K34" s="98">
        <f t="shared" ref="K34" si="34">SUM(K35:K40)</f>
        <v>584.14539982803092</v>
      </c>
      <c r="L34" s="98">
        <f t="shared" ref="L34" si="35">SUM(L35:L40)</f>
        <v>573.80335339638862</v>
      </c>
      <c r="M34" s="98">
        <f t="shared" ref="M34" si="36">SUM(M35:M40)</f>
        <v>558.15898538263104</v>
      </c>
      <c r="N34" s="98">
        <f t="shared" ref="N34" si="37">SUM(N35:N40)</f>
        <v>560.49965606190881</v>
      </c>
      <c r="O34" s="98">
        <f t="shared" ref="O34" si="38">SUM(O35:O40)</f>
        <v>540.99388607536935</v>
      </c>
      <c r="P34" s="98">
        <f t="shared" ref="P34" si="39">SUM(P35:P40)</f>
        <v>510.51380743391621</v>
      </c>
      <c r="Q34" s="98">
        <f t="shared" ref="Q34" si="40">SUM(Q35:Q40)</f>
        <v>494.63775053337372</v>
      </c>
      <c r="R34" s="98">
        <f t="shared" ref="R34" si="41">SUM(R35:R40)</f>
        <v>491.41227402243044</v>
      </c>
      <c r="S34" s="98">
        <f t="shared" ref="S34" si="42">SUM(S35:S40)</f>
        <v>485.19565222838293</v>
      </c>
      <c r="T34" s="98">
        <f t="shared" ref="T34" si="43">SUM(T35:T40)</f>
        <v>501.95855546001718</v>
      </c>
      <c r="U34" s="98">
        <f t="shared" ref="U34" si="44">SUM(U35:U40)</f>
        <v>484.76165090283752</v>
      </c>
      <c r="V34" s="98">
        <f t="shared" ref="V34" si="45">SUM(V35:V40)</f>
        <v>488.05778159931214</v>
      </c>
      <c r="W34" s="98">
        <f t="shared" ref="W34:Y34" si="46">SUM(W35:W40)</f>
        <v>520.7079105760962</v>
      </c>
      <c r="X34" s="98">
        <f t="shared" si="46"/>
        <v>519.25090283748921</v>
      </c>
      <c r="Y34" s="98">
        <f t="shared" si="46"/>
        <v>524.08345561829151</v>
      </c>
      <c r="DA34" s="63"/>
    </row>
    <row r="35" spans="1:105" ht="12" customHeight="1" x14ac:dyDescent="0.25">
      <c r="A35" s="97" t="s">
        <v>199</v>
      </c>
      <c r="B35" s="98">
        <v>526.631298366294</v>
      </c>
      <c r="C35" s="98">
        <v>538.33473774720539</v>
      </c>
      <c r="D35" s="98">
        <v>528.08830610490111</v>
      </c>
      <c r="E35" s="98">
        <v>532.88907996560613</v>
      </c>
      <c r="F35" s="98">
        <v>541.79802235597583</v>
      </c>
      <c r="G35" s="98">
        <v>555.57944969905418</v>
      </c>
      <c r="H35" s="98">
        <v>574.16165090283744</v>
      </c>
      <c r="I35" s="98">
        <v>552.30722269991395</v>
      </c>
      <c r="J35" s="98">
        <v>573.06294067067927</v>
      </c>
      <c r="K35" s="98">
        <v>584.14539982803092</v>
      </c>
      <c r="L35" s="98">
        <v>573.80335339638862</v>
      </c>
      <c r="M35" s="98">
        <v>558.15898538263104</v>
      </c>
      <c r="N35" s="98">
        <v>560.49965606190881</v>
      </c>
      <c r="O35" s="98">
        <v>539.67231298366289</v>
      </c>
      <c r="P35" s="98">
        <v>508.28796216681002</v>
      </c>
      <c r="Q35" s="98">
        <v>490.66113499570082</v>
      </c>
      <c r="R35" s="98">
        <v>483.9018056749785</v>
      </c>
      <c r="S35" s="98">
        <v>470.19200343938093</v>
      </c>
      <c r="T35" s="98">
        <v>479.67420464316422</v>
      </c>
      <c r="U35" s="98">
        <v>461.37858985382633</v>
      </c>
      <c r="V35" s="98">
        <v>460.2560619088564</v>
      </c>
      <c r="W35" s="98">
        <v>462.23843508168522</v>
      </c>
      <c r="X35" s="98">
        <v>440.67067927772996</v>
      </c>
      <c r="Y35" s="98">
        <v>421.08529664660358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0.86772045062183867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1.321573091706445</v>
      </c>
      <c r="P40" s="98">
        <v>2.2258452671061897</v>
      </c>
      <c r="Q40" s="98">
        <v>3.9766155376729269</v>
      </c>
      <c r="R40" s="98">
        <v>7.5104683474519529</v>
      </c>
      <c r="S40" s="98">
        <v>15.003648789002021</v>
      </c>
      <c r="T40" s="98">
        <v>22.284350816852964</v>
      </c>
      <c r="U40" s="98">
        <v>23.383061049011172</v>
      </c>
      <c r="V40" s="98">
        <v>27.801719690455723</v>
      </c>
      <c r="W40" s="98">
        <v>58.469475494411</v>
      </c>
      <c r="X40" s="98">
        <v>78.580223559759233</v>
      </c>
      <c r="Y40" s="98">
        <v>102.13043852106607</v>
      </c>
      <c r="DA40" s="63" t="s">
        <v>241</v>
      </c>
    </row>
    <row r="41" spans="1:105" ht="12" customHeight="1" x14ac:dyDescent="0.25">
      <c r="A41" s="73" t="s">
        <v>198</v>
      </c>
      <c r="B41" s="98">
        <v>483.73456577815989</v>
      </c>
      <c r="C41" s="98">
        <v>517.17300085984516</v>
      </c>
      <c r="D41" s="98">
        <v>543.78048151332757</v>
      </c>
      <c r="E41" s="98">
        <v>544.01926053310399</v>
      </c>
      <c r="F41" s="98">
        <v>534.82373172828886</v>
      </c>
      <c r="G41" s="98">
        <v>531.55150472914875</v>
      </c>
      <c r="H41" s="98">
        <v>548.6290627687016</v>
      </c>
      <c r="I41" s="98">
        <v>501.5286328460877</v>
      </c>
      <c r="J41" s="98">
        <v>507.78641444539983</v>
      </c>
      <c r="K41" s="98">
        <v>517.24471195184856</v>
      </c>
      <c r="L41" s="98">
        <v>527.37171109200335</v>
      </c>
      <c r="M41" s="98">
        <v>485.57368873602752</v>
      </c>
      <c r="N41" s="98">
        <v>487.5322441960447</v>
      </c>
      <c r="O41" s="98">
        <v>464.67472055030089</v>
      </c>
      <c r="P41" s="98">
        <v>440.00189165950121</v>
      </c>
      <c r="Q41" s="98">
        <v>429.73155631986242</v>
      </c>
      <c r="R41" s="98">
        <v>466.34660361134991</v>
      </c>
      <c r="S41" s="98">
        <v>474.80171969045568</v>
      </c>
      <c r="T41" s="98">
        <v>472.03112639724839</v>
      </c>
      <c r="U41" s="98">
        <v>445.66259673258799</v>
      </c>
      <c r="V41" s="98">
        <v>420.32098022355967</v>
      </c>
      <c r="W41" s="98">
        <v>501.12261392949262</v>
      </c>
      <c r="X41" s="98">
        <v>457.62871883061041</v>
      </c>
      <c r="Y41" s="98">
        <v>452.13525365434208</v>
      </c>
      <c r="DA41" s="63" t="s">
        <v>242</v>
      </c>
    </row>
    <row r="42" spans="1:105" ht="12" customHeight="1" x14ac:dyDescent="0.25">
      <c r="A42" s="32" t="s">
        <v>53</v>
      </c>
      <c r="B42" s="33">
        <v>151.93465176268271</v>
      </c>
      <c r="C42" s="33">
        <v>156.3198624247635</v>
      </c>
      <c r="D42" s="33">
        <v>155.71797076526221</v>
      </c>
      <c r="E42" s="33">
        <v>164.91831470335339</v>
      </c>
      <c r="F42" s="33">
        <v>179.70765262252789</v>
      </c>
      <c r="G42" s="33">
        <v>185.89853826311261</v>
      </c>
      <c r="H42" s="33">
        <v>204.1272570937231</v>
      </c>
      <c r="I42" s="33">
        <v>214.01547721410151</v>
      </c>
      <c r="J42" s="33">
        <v>234.73774720550301</v>
      </c>
      <c r="K42" s="33">
        <v>234.30782459157351</v>
      </c>
      <c r="L42" s="33">
        <v>222.69991401547719</v>
      </c>
      <c r="M42" s="33">
        <v>225.10748065348241</v>
      </c>
      <c r="N42" s="33">
        <v>227.17110920034389</v>
      </c>
      <c r="O42" s="33">
        <v>222.7858985382631</v>
      </c>
      <c r="P42" s="33">
        <v>228.3748925193465</v>
      </c>
      <c r="Q42" s="33">
        <v>228.7188306104901</v>
      </c>
      <c r="R42" s="33">
        <v>238.60705073086839</v>
      </c>
      <c r="S42" s="33">
        <v>243.98968185726571</v>
      </c>
      <c r="T42" s="33">
        <v>256.62080825451409</v>
      </c>
      <c r="U42" s="33">
        <v>250.4471195184866</v>
      </c>
      <c r="V42" s="33">
        <v>261.75408426483227</v>
      </c>
      <c r="W42" s="33">
        <v>293.21582115219258</v>
      </c>
      <c r="X42" s="33">
        <v>282.81169389509893</v>
      </c>
      <c r="Y42" s="33">
        <v>270.61908856405847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1367.1114359415303</v>
      </c>
      <c r="C44" s="205">
        <f t="shared" si="47"/>
        <v>1418.9129836629404</v>
      </c>
      <c r="D44" s="205">
        <f t="shared" si="47"/>
        <v>1441.754084264832</v>
      </c>
      <c r="E44" s="205">
        <f t="shared" si="47"/>
        <v>1466.2306964746342</v>
      </c>
      <c r="F44" s="205">
        <f t="shared" si="47"/>
        <v>1478.9619948409284</v>
      </c>
      <c r="G44" s="205">
        <f t="shared" si="47"/>
        <v>1507.7003439380915</v>
      </c>
      <c r="H44" s="205">
        <f t="shared" si="47"/>
        <v>1570.1085984522788</v>
      </c>
      <c r="I44" s="205">
        <f t="shared" si="47"/>
        <v>1504.679965606191</v>
      </c>
      <c r="J44" s="205">
        <f t="shared" si="47"/>
        <v>1551.8032674118658</v>
      </c>
      <c r="K44" s="205">
        <f t="shared" si="47"/>
        <v>1568.6481513327603</v>
      </c>
      <c r="L44" s="205">
        <f t="shared" si="47"/>
        <v>1593.2153912295792</v>
      </c>
      <c r="M44" s="205">
        <f t="shared" si="47"/>
        <v>1533.3159931212381</v>
      </c>
      <c r="N44" s="205">
        <f t="shared" si="47"/>
        <v>1534.7975924333621</v>
      </c>
      <c r="O44" s="205">
        <f t="shared" si="47"/>
        <v>1468.3070507308687</v>
      </c>
      <c r="P44" s="205">
        <f t="shared" si="47"/>
        <v>1402.0089423903698</v>
      </c>
      <c r="Q44" s="205">
        <f t="shared" si="47"/>
        <v>1359.1313843508165</v>
      </c>
      <c r="R44" s="205">
        <f t="shared" ref="R44:V44" si="48">SUM(R45,R50)</f>
        <v>1434.3036113499575</v>
      </c>
      <c r="S44" s="205">
        <f t="shared" si="48"/>
        <v>1456.6859845227855</v>
      </c>
      <c r="T44" s="205">
        <f t="shared" si="48"/>
        <v>1490.001719690455</v>
      </c>
      <c r="U44" s="205">
        <f t="shared" si="48"/>
        <v>1424.4972484952705</v>
      </c>
      <c r="V44" s="205">
        <f t="shared" si="48"/>
        <v>1406.372312983664</v>
      </c>
      <c r="W44" s="205">
        <f t="shared" ref="W44:Y44" si="49">SUM(W45,W50)</f>
        <v>1572.0856405846939</v>
      </c>
      <c r="X44" s="205">
        <f t="shared" si="49"/>
        <v>1480.1391229578676</v>
      </c>
      <c r="Y44" s="205">
        <f t="shared" si="49"/>
        <v>1429.7458297506446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1230.3047727613698</v>
      </c>
      <c r="C45" s="192">
        <f t="shared" si="50"/>
        <v>1279.4047228563011</v>
      </c>
      <c r="D45" s="192">
        <f t="shared" si="50"/>
        <v>1299.769157719858</v>
      </c>
      <c r="E45" s="192">
        <f t="shared" si="50"/>
        <v>1319.3491450209062</v>
      </c>
      <c r="F45" s="192">
        <f t="shared" si="50"/>
        <v>1328.4949889863356</v>
      </c>
      <c r="G45" s="192">
        <f t="shared" si="50"/>
        <v>1354.1332907034821</v>
      </c>
      <c r="H45" s="192">
        <f t="shared" si="50"/>
        <v>1415.008204408351</v>
      </c>
      <c r="I45" s="192">
        <f t="shared" si="50"/>
        <v>1348.2486473581585</v>
      </c>
      <c r="J45" s="192">
        <f t="shared" si="50"/>
        <v>1389.4580998812505</v>
      </c>
      <c r="K45" s="192">
        <f t="shared" si="50"/>
        <v>1403.6839607787795</v>
      </c>
      <c r="L45" s="192">
        <f t="shared" si="50"/>
        <v>1425.0276817541651</v>
      </c>
      <c r="M45" s="192">
        <f t="shared" si="50"/>
        <v>1366.4381535586508</v>
      </c>
      <c r="N45" s="192">
        <f t="shared" si="50"/>
        <v>1369.011719415535</v>
      </c>
      <c r="O45" s="192">
        <f t="shared" si="50"/>
        <v>1299.4496074879078</v>
      </c>
      <c r="P45" s="192">
        <f t="shared" si="50"/>
        <v>1232.1870268141618</v>
      </c>
      <c r="Q45" s="192">
        <f t="shared" si="50"/>
        <v>1186.3359807604777</v>
      </c>
      <c r="R45" s="192">
        <f t="shared" ref="R45:V45" si="51">SUM(R46:R49)</f>
        <v>1254.8882762688161</v>
      </c>
      <c r="S45" s="192">
        <f t="shared" si="51"/>
        <v>1272.2955683784726</v>
      </c>
      <c r="T45" s="192">
        <f t="shared" si="51"/>
        <v>1297.359451838807</v>
      </c>
      <c r="U45" s="192">
        <f t="shared" si="51"/>
        <v>1235.0229147904417</v>
      </c>
      <c r="V45" s="192">
        <f t="shared" si="51"/>
        <v>1211.9721378382965</v>
      </c>
      <c r="W45" s="192">
        <f t="shared" ref="W45:Y45" si="52">SUM(W46:W49)</f>
        <v>1366.3291654530653</v>
      </c>
      <c r="X45" s="192">
        <f t="shared" si="52"/>
        <v>1280.746997495597</v>
      </c>
      <c r="Y45" s="192">
        <f t="shared" si="52"/>
        <v>1237.5923741831505</v>
      </c>
      <c r="DA45" s="213" t="s">
        <v>245</v>
      </c>
    </row>
    <row r="46" spans="1:105" ht="12" customHeight="1" x14ac:dyDescent="0.25">
      <c r="A46" s="97" t="s">
        <v>215</v>
      </c>
      <c r="B46" s="74">
        <v>1082.1876216178941</v>
      </c>
      <c r="C46" s="74">
        <v>1129.3752372057736</v>
      </c>
      <c r="D46" s="74">
        <v>1158.2727836891677</v>
      </c>
      <c r="E46" s="74">
        <v>1171.7139547382169</v>
      </c>
      <c r="F46" s="74">
        <v>1171.8469247552716</v>
      </c>
      <c r="G46" s="74">
        <v>1195.5708524740201</v>
      </c>
      <c r="H46" s="74">
        <v>1245.6324718382573</v>
      </c>
      <c r="I46" s="74">
        <v>1190.6129022342329</v>
      </c>
      <c r="J46" s="74">
        <v>1215.9401091639957</v>
      </c>
      <c r="K46" s="74">
        <v>1233.6357920977944</v>
      </c>
      <c r="L46" s="74">
        <v>1269.1395607089964</v>
      </c>
      <c r="M46" s="74">
        <v>1199.4170667129138</v>
      </c>
      <c r="N46" s="74">
        <v>1199.786836480919</v>
      </c>
      <c r="O46" s="74">
        <v>1145.2745248655006</v>
      </c>
      <c r="P46" s="74">
        <v>1079.2100165868544</v>
      </c>
      <c r="Q46" s="74">
        <v>1047.8706211967683</v>
      </c>
      <c r="R46" s="74">
        <v>1109.4144466531998</v>
      </c>
      <c r="S46" s="74">
        <v>1129.4819531440385</v>
      </c>
      <c r="T46" s="74">
        <v>1146.9476161383161</v>
      </c>
      <c r="U46" s="74">
        <v>1087.2580991856366</v>
      </c>
      <c r="V46" s="74">
        <v>1073.7845024345729</v>
      </c>
      <c r="W46" s="74">
        <v>1181.9622495205854</v>
      </c>
      <c r="X46" s="74">
        <v>1104.6560853237402</v>
      </c>
      <c r="Y46" s="74">
        <v>1076.5543369136076</v>
      </c>
      <c r="DA46" s="90" t="s">
        <v>246</v>
      </c>
    </row>
    <row r="47" spans="1:105" ht="12" customHeight="1" x14ac:dyDescent="0.25">
      <c r="A47" s="97" t="s">
        <v>56</v>
      </c>
      <c r="B47" s="74">
        <v>1.1413089894353739E-3</v>
      </c>
      <c r="C47" s="74">
        <v>1.3836494953590704E-3</v>
      </c>
      <c r="D47" s="74">
        <v>1.8870592302371756E-3</v>
      </c>
      <c r="E47" s="74">
        <v>3.1938934849074338E-3</v>
      </c>
      <c r="F47" s="74">
        <v>5.7012816026101847E-3</v>
      </c>
      <c r="G47" s="74">
        <v>1.0309814805708828E-2</v>
      </c>
      <c r="H47" s="74">
        <v>3.3123320448261169E-2</v>
      </c>
      <c r="I47" s="74">
        <v>1.8276915920118909E-2</v>
      </c>
      <c r="J47" s="74">
        <v>1.8145072503377858E-2</v>
      </c>
      <c r="K47" s="74">
        <v>2.2971354828140396E-2</v>
      </c>
      <c r="L47" s="74">
        <v>0.19619308550443976</v>
      </c>
      <c r="M47" s="74">
        <v>2.5320899028837631E-2</v>
      </c>
      <c r="N47" s="74">
        <v>7.6057010869331296E-2</v>
      </c>
      <c r="O47" s="74">
        <v>4.1686415145726304E-2</v>
      </c>
      <c r="P47" s="74">
        <v>9.8833770226731649E-2</v>
      </c>
      <c r="Q47" s="74">
        <v>6.9077735255639705E-2</v>
      </c>
      <c r="R47" s="74">
        <v>4.9556292962680541E-2</v>
      </c>
      <c r="S47" s="74">
        <v>4.5692400127765674E-2</v>
      </c>
      <c r="T47" s="74">
        <v>7.6889075813678778E-2</v>
      </c>
      <c r="U47" s="74">
        <v>6.3131720886928824E-2</v>
      </c>
      <c r="V47" s="74">
        <v>4.1112518162795486E-2</v>
      </c>
      <c r="W47" s="74">
        <v>0.14091813953183371</v>
      </c>
      <c r="X47" s="74">
        <v>0.10243955754720564</v>
      </c>
      <c r="Y47" s="74">
        <v>8.971077434325038E-2</v>
      </c>
      <c r="DA47" s="90" t="s">
        <v>247</v>
      </c>
    </row>
    <row r="48" spans="1:105" ht="12" customHeight="1" x14ac:dyDescent="0.25">
      <c r="A48" s="97" t="s">
        <v>55</v>
      </c>
      <c r="B48" s="74">
        <v>55.489587837662519</v>
      </c>
      <c r="C48" s="74">
        <v>58.276559324889242</v>
      </c>
      <c r="D48" s="74">
        <v>54.275106578196173</v>
      </c>
      <c r="E48" s="74">
        <v>58.628791329364581</v>
      </c>
      <c r="F48" s="74">
        <v>68.134681325156265</v>
      </c>
      <c r="G48" s="74">
        <v>70.290681586941346</v>
      </c>
      <c r="H48" s="74">
        <v>77.139119224071962</v>
      </c>
      <c r="I48" s="74">
        <v>71.485342240104828</v>
      </c>
      <c r="J48" s="74">
        <v>79.295034364472016</v>
      </c>
      <c r="K48" s="74">
        <v>80.196243221993115</v>
      </c>
      <c r="L48" s="74">
        <v>75.586787342815725</v>
      </c>
      <c r="M48" s="74">
        <v>78.768889946328628</v>
      </c>
      <c r="N48" s="74">
        <v>80.399683214289794</v>
      </c>
      <c r="O48" s="74">
        <v>75.790692990174108</v>
      </c>
      <c r="P48" s="74">
        <v>78.597024407706542</v>
      </c>
      <c r="Q48" s="74">
        <v>77.442023833870394</v>
      </c>
      <c r="R48" s="74">
        <v>82.096290391285706</v>
      </c>
      <c r="S48" s="74">
        <v>82.257343243782614</v>
      </c>
      <c r="T48" s="74">
        <v>80.371308074337122</v>
      </c>
      <c r="U48" s="74">
        <v>75.204059129666234</v>
      </c>
      <c r="V48" s="74">
        <v>71.907369652312497</v>
      </c>
      <c r="W48" s="74">
        <v>114.51219982879898</v>
      </c>
      <c r="X48" s="74">
        <v>104.26095614636397</v>
      </c>
      <c r="Y48" s="74">
        <v>75.425487103086638</v>
      </c>
      <c r="DA48" s="90" t="s">
        <v>248</v>
      </c>
    </row>
    <row r="49" spans="1:105" ht="12" customHeight="1" x14ac:dyDescent="0.25">
      <c r="A49" s="107" t="s">
        <v>54</v>
      </c>
      <c r="B49" s="193">
        <v>92.626421996823666</v>
      </c>
      <c r="C49" s="193">
        <v>91.751542676142932</v>
      </c>
      <c r="D49" s="193">
        <v>87.219380393263933</v>
      </c>
      <c r="E49" s="193">
        <v>89.003205059840056</v>
      </c>
      <c r="F49" s="193">
        <v>88.507681624305278</v>
      </c>
      <c r="G49" s="193">
        <v>88.261446827714877</v>
      </c>
      <c r="H49" s="193">
        <v>92.203490025573572</v>
      </c>
      <c r="I49" s="193">
        <v>86.132125967900691</v>
      </c>
      <c r="J49" s="193">
        <v>94.204811280279529</v>
      </c>
      <c r="K49" s="193">
        <v>89.828954104163898</v>
      </c>
      <c r="L49" s="193">
        <v>80.105140616848388</v>
      </c>
      <c r="M49" s="193">
        <v>88.22687600037932</v>
      </c>
      <c r="N49" s="193">
        <v>88.749142709456834</v>
      </c>
      <c r="O49" s="193">
        <v>78.342703217087262</v>
      </c>
      <c r="P49" s="193">
        <v>74.281152049373901</v>
      </c>
      <c r="Q49" s="193">
        <v>60.954257994583557</v>
      </c>
      <c r="R49" s="193">
        <v>63.327982931367735</v>
      </c>
      <c r="S49" s="193">
        <v>60.510579590523825</v>
      </c>
      <c r="T49" s="193">
        <v>69.963638550340121</v>
      </c>
      <c r="U49" s="193">
        <v>72.497624754252087</v>
      </c>
      <c r="V49" s="193">
        <v>66.239153233248004</v>
      </c>
      <c r="W49" s="193">
        <v>69.713797964149222</v>
      </c>
      <c r="X49" s="193">
        <v>71.727516467945534</v>
      </c>
      <c r="Y49" s="193">
        <v>85.5228393921129</v>
      </c>
      <c r="DA49" s="214" t="s">
        <v>249</v>
      </c>
    </row>
    <row r="50" spans="1:105" ht="12" customHeight="1" x14ac:dyDescent="0.25">
      <c r="A50" s="209" t="s">
        <v>58</v>
      </c>
      <c r="B50" s="77">
        <v>136.80666318016054</v>
      </c>
      <c r="C50" s="77">
        <v>139.50826080663933</v>
      </c>
      <c r="D50" s="77">
        <v>141.98492654497417</v>
      </c>
      <c r="E50" s="77">
        <v>146.88155145372792</v>
      </c>
      <c r="F50" s="77">
        <v>150.46700585459283</v>
      </c>
      <c r="G50" s="77">
        <v>153.56705323460943</v>
      </c>
      <c r="H50" s="77">
        <v>155.10039404392771</v>
      </c>
      <c r="I50" s="77">
        <v>156.43131824803262</v>
      </c>
      <c r="J50" s="77">
        <v>162.34516753061541</v>
      </c>
      <c r="K50" s="77">
        <v>164.96419055398087</v>
      </c>
      <c r="L50" s="77">
        <v>168.18770947541404</v>
      </c>
      <c r="M50" s="77">
        <v>166.87783956258721</v>
      </c>
      <c r="N50" s="77">
        <v>165.78587301782699</v>
      </c>
      <c r="O50" s="77">
        <v>168.85744324296101</v>
      </c>
      <c r="P50" s="77">
        <v>169.82191557620811</v>
      </c>
      <c r="Q50" s="77">
        <v>172.79540359033879</v>
      </c>
      <c r="R50" s="77">
        <v>179.41533508114145</v>
      </c>
      <c r="S50" s="77">
        <v>184.39041614431298</v>
      </c>
      <c r="T50" s="77">
        <v>192.64226785164817</v>
      </c>
      <c r="U50" s="77">
        <v>189.47433370482878</v>
      </c>
      <c r="V50" s="77">
        <v>194.40017514536737</v>
      </c>
      <c r="W50" s="77">
        <v>205.75647513162852</v>
      </c>
      <c r="X50" s="77">
        <v>199.39212546227043</v>
      </c>
      <c r="Y50" s="77">
        <v>192.15345556749401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0.89993013035843583</v>
      </c>
      <c r="C53" s="195">
        <f t="shared" si="56"/>
        <v>0.90167948111483398</v>
      </c>
      <c r="D53" s="195">
        <f t="shared" si="56"/>
        <v>0.90151931727152068</v>
      </c>
      <c r="E53" s="195">
        <f t="shared" si="56"/>
        <v>0.89982371000219408</v>
      </c>
      <c r="F53" s="195">
        <f t="shared" si="56"/>
        <v>0.89826174953821147</v>
      </c>
      <c r="G53" s="195">
        <f t="shared" si="56"/>
        <v>0.89814484433060848</v>
      </c>
      <c r="H53" s="195">
        <f t="shared" si="56"/>
        <v>0.90121677303288661</v>
      </c>
      <c r="I53" s="195">
        <f t="shared" si="56"/>
        <v>0.89603681724770556</v>
      </c>
      <c r="J53" s="195">
        <f t="shared" si="56"/>
        <v>0.89538289360520651</v>
      </c>
      <c r="K53" s="195">
        <f t="shared" si="56"/>
        <v>0.89483671630644301</v>
      </c>
      <c r="L53" s="195">
        <f t="shared" si="56"/>
        <v>0.89443504600742429</v>
      </c>
      <c r="M53" s="195">
        <f t="shared" si="56"/>
        <v>0.89116539557975361</v>
      </c>
      <c r="N53" s="195">
        <f t="shared" si="56"/>
        <v>0.89198193049353169</v>
      </c>
      <c r="O53" s="195">
        <f t="shared" si="56"/>
        <v>0.88499854770913888</v>
      </c>
      <c r="P53" s="195">
        <f t="shared" si="56"/>
        <v>0.87887244478864135</v>
      </c>
      <c r="Q53" s="195">
        <f t="shared" si="56"/>
        <v>0.87286335553727668</v>
      </c>
      <c r="R53" s="195">
        <f t="shared" ref="R53:V53" si="57">IF(R45=0,0,R45/R$44)</f>
        <v>0.87491118779776567</v>
      </c>
      <c r="S53" s="195">
        <f t="shared" si="57"/>
        <v>0.87341786898243567</v>
      </c>
      <c r="T53" s="195">
        <f t="shared" si="57"/>
        <v>0.87071003656850199</v>
      </c>
      <c r="U53" s="195">
        <f t="shared" si="57"/>
        <v>0.86698862780888142</v>
      </c>
      <c r="V53" s="195">
        <f t="shared" si="57"/>
        <v>0.86177189827283984</v>
      </c>
      <c r="W53" s="195">
        <f t="shared" ref="W53:Y53" si="58">IF(W45=0,0,W45/W$44)</f>
        <v>0.86911878728495784</v>
      </c>
      <c r="X53" s="195">
        <f t="shared" si="58"/>
        <v>0.86528825407721743</v>
      </c>
      <c r="Y53" s="195">
        <f t="shared" si="58"/>
        <v>0.8656030662449935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0.79158698637656477</v>
      </c>
      <c r="C54" s="196">
        <f t="shared" si="59"/>
        <v>0.79594397275178796</v>
      </c>
      <c r="D54" s="196">
        <f t="shared" si="59"/>
        <v>0.80337749435250261</v>
      </c>
      <c r="E54" s="196">
        <f t="shared" si="59"/>
        <v>0.7991334225613026</v>
      </c>
      <c r="F54" s="196">
        <f t="shared" si="59"/>
        <v>0.79234417709382121</v>
      </c>
      <c r="G54" s="196">
        <f t="shared" si="59"/>
        <v>0.792976440763558</v>
      </c>
      <c r="H54" s="196">
        <f t="shared" si="59"/>
        <v>0.79334160265482845</v>
      </c>
      <c r="I54" s="196">
        <f t="shared" si="59"/>
        <v>0.7912731806424832</v>
      </c>
      <c r="J54" s="196">
        <f t="shared" si="59"/>
        <v>0.78356589053454517</v>
      </c>
      <c r="K54" s="196">
        <f t="shared" si="59"/>
        <v>0.78643243932660645</v>
      </c>
      <c r="L54" s="196">
        <f t="shared" si="59"/>
        <v>0.79659007042953933</v>
      </c>
      <c r="M54" s="196">
        <f t="shared" si="59"/>
        <v>0.78223736796181509</v>
      </c>
      <c r="N54" s="196">
        <f t="shared" si="59"/>
        <v>0.78172316818578236</v>
      </c>
      <c r="O54" s="196">
        <f t="shared" si="59"/>
        <v>0.77999661194531855</v>
      </c>
      <c r="P54" s="196">
        <f t="shared" si="59"/>
        <v>0.76975972403346016</v>
      </c>
      <c r="Q54" s="196">
        <f t="shared" si="59"/>
        <v>0.77098552300540057</v>
      </c>
      <c r="R54" s="196">
        <f t="shared" ref="R54:V54" si="60">IF(R46=0,0,R46/R$44)</f>
        <v>0.77348647655500635</v>
      </c>
      <c r="S54" s="196">
        <f t="shared" si="60"/>
        <v>0.77537778570311433</v>
      </c>
      <c r="T54" s="196">
        <f t="shared" si="60"/>
        <v>0.76976261233885845</v>
      </c>
      <c r="U54" s="196">
        <f t="shared" si="60"/>
        <v>0.76325742316043965</v>
      </c>
      <c r="V54" s="196">
        <f t="shared" si="60"/>
        <v>0.7635136816342073</v>
      </c>
      <c r="W54" s="196">
        <f t="shared" ref="W54:Y54" si="61">IF(W46=0,0,W46/W$44)</f>
        <v>0.75184342316172237</v>
      </c>
      <c r="X54" s="196">
        <f t="shared" si="61"/>
        <v>0.74631909135421481</v>
      </c>
      <c r="Y54" s="196">
        <f t="shared" si="61"/>
        <v>0.75296903443415852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8.3483244995997993E-7</v>
      </c>
      <c r="C55" s="197">
        <f t="shared" si="62"/>
        <v>9.7514753285797919E-7</v>
      </c>
      <c r="D55" s="197">
        <f t="shared" si="62"/>
        <v>1.3088634537833892E-6</v>
      </c>
      <c r="E55" s="197">
        <f t="shared" si="62"/>
        <v>2.1783021543517986E-6</v>
      </c>
      <c r="F55" s="197">
        <f t="shared" si="62"/>
        <v>3.8549209665278745E-6</v>
      </c>
      <c r="G55" s="197">
        <f t="shared" si="62"/>
        <v>6.8381060249543627E-6</v>
      </c>
      <c r="H55" s="197">
        <f t="shared" si="62"/>
        <v>2.1096197091661177E-5</v>
      </c>
      <c r="I55" s="197">
        <f t="shared" si="62"/>
        <v>1.2146713146908739E-5</v>
      </c>
      <c r="J55" s="197">
        <f t="shared" si="62"/>
        <v>1.1692894894879709E-5</v>
      </c>
      <c r="K55" s="197">
        <f t="shared" si="62"/>
        <v>1.4644045453165129E-5</v>
      </c>
      <c r="L55" s="197">
        <f t="shared" si="62"/>
        <v>1.2314285098201686E-4</v>
      </c>
      <c r="M55" s="197">
        <f t="shared" si="62"/>
        <v>1.6513816553425546E-5</v>
      </c>
      <c r="N55" s="197">
        <f t="shared" si="62"/>
        <v>4.9555075694864658E-5</v>
      </c>
      <c r="O55" s="197">
        <f t="shared" si="62"/>
        <v>2.8390802267806557E-5</v>
      </c>
      <c r="P55" s="197">
        <f t="shared" si="62"/>
        <v>7.0494393607949449E-5</v>
      </c>
      <c r="Q55" s="197">
        <f t="shared" si="62"/>
        <v>5.0824913655153656E-5</v>
      </c>
      <c r="R55" s="197">
        <f t="shared" ref="R55:V55" si="63">IF(R47=0,0,R47/R$44)</f>
        <v>3.4550769147153214E-5</v>
      </c>
      <c r="S55" s="197">
        <f t="shared" si="63"/>
        <v>3.1367364423935635E-5</v>
      </c>
      <c r="T55" s="197">
        <f t="shared" si="63"/>
        <v>5.160334702811775E-5</v>
      </c>
      <c r="U55" s="197">
        <f t="shared" si="63"/>
        <v>4.4318597985090059E-5</v>
      </c>
      <c r="V55" s="197">
        <f t="shared" si="63"/>
        <v>2.9233025837641782E-5</v>
      </c>
      <c r="W55" s="197">
        <f t="shared" ref="W55:Y55" si="64">IF(W47=0,0,W47/W$44)</f>
        <v>8.9637699050175855E-5</v>
      </c>
      <c r="X55" s="197">
        <f t="shared" si="64"/>
        <v>6.9209411438631097E-5</v>
      </c>
      <c r="Y55" s="197">
        <f t="shared" si="64"/>
        <v>6.2745959789857491E-5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4.0588928143554595E-2</v>
      </c>
      <c r="C56" s="197">
        <f t="shared" si="65"/>
        <v>4.1071270751535181E-2</v>
      </c>
      <c r="D56" s="197">
        <f t="shared" si="65"/>
        <v>3.7645190099025595E-2</v>
      </c>
      <c r="E56" s="197">
        <f t="shared" si="65"/>
        <v>3.9986061859385483E-2</v>
      </c>
      <c r="F56" s="197">
        <f t="shared" si="65"/>
        <v>4.6069257738083104E-2</v>
      </c>
      <c r="G56" s="197">
        <f t="shared" si="65"/>
        <v>4.6621121942138119E-2</v>
      </c>
      <c r="H56" s="197">
        <f t="shared" si="65"/>
        <v>4.9129798601263118E-2</v>
      </c>
      <c r="I56" s="197">
        <f t="shared" si="65"/>
        <v>4.7508668869200701E-2</v>
      </c>
      <c r="J56" s="197">
        <f t="shared" si="65"/>
        <v>5.1098638615913052E-2</v>
      </c>
      <c r="K56" s="197">
        <f t="shared" si="65"/>
        <v>5.1124430391771732E-2</v>
      </c>
      <c r="L56" s="197">
        <f t="shared" si="65"/>
        <v>4.744291811321312E-2</v>
      </c>
      <c r="M56" s="197">
        <f t="shared" si="65"/>
        <v>5.1371596135239971E-2</v>
      </c>
      <c r="N56" s="197">
        <f t="shared" si="65"/>
        <v>5.238455129892354E-2</v>
      </c>
      <c r="O56" s="197">
        <f t="shared" si="65"/>
        <v>5.1617740957144026E-2</v>
      </c>
      <c r="P56" s="197">
        <f t="shared" si="65"/>
        <v>5.6060287514073714E-2</v>
      </c>
      <c r="Q56" s="197">
        <f t="shared" si="65"/>
        <v>5.6979056422025207E-2</v>
      </c>
      <c r="R56" s="197">
        <f t="shared" ref="R56:V56" si="66">IF(R48=0,0,R48/R$44)</f>
        <v>5.7237735261655792E-2</v>
      </c>
      <c r="S56" s="197">
        <f t="shared" si="66"/>
        <v>5.6468823149095071E-2</v>
      </c>
      <c r="T56" s="197">
        <f t="shared" si="66"/>
        <v>5.3940412962096514E-2</v>
      </c>
      <c r="U56" s="197">
        <f t="shared" si="66"/>
        <v>5.279340427586366E-2</v>
      </c>
      <c r="V56" s="197">
        <f t="shared" si="66"/>
        <v>5.1129682366797102E-2</v>
      </c>
      <c r="W56" s="197">
        <f t="shared" ref="W56:Y56" si="67">IF(W48=0,0,W48/W$44)</f>
        <v>7.2840942549547955E-2</v>
      </c>
      <c r="X56" s="197">
        <f t="shared" si="67"/>
        <v>7.0439970492781695E-2</v>
      </c>
      <c r="Y56" s="197">
        <f t="shared" si="67"/>
        <v>5.2754472531835434E-2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6.7753381005866434E-2</v>
      </c>
      <c r="C57" s="198">
        <f t="shared" si="68"/>
        <v>6.4663262463978063E-2</v>
      </c>
      <c r="D57" s="198">
        <f t="shared" si="68"/>
        <v>6.0495323956538782E-2</v>
      </c>
      <c r="E57" s="198">
        <f t="shared" si="68"/>
        <v>6.0702047279351724E-2</v>
      </c>
      <c r="F57" s="198">
        <f t="shared" si="68"/>
        <v>5.9844459785340753E-2</v>
      </c>
      <c r="G57" s="198">
        <f t="shared" si="68"/>
        <v>5.8540443518887354E-2</v>
      </c>
      <c r="H57" s="198">
        <f t="shared" si="68"/>
        <v>5.8724275579703451E-2</v>
      </c>
      <c r="I57" s="198">
        <f t="shared" si="68"/>
        <v>5.7242821022874861E-2</v>
      </c>
      <c r="J57" s="198">
        <f t="shared" si="68"/>
        <v>6.0706671559853424E-2</v>
      </c>
      <c r="K57" s="198">
        <f t="shared" si="68"/>
        <v>5.7265202542611679E-2</v>
      </c>
      <c r="L57" s="198">
        <f t="shared" si="68"/>
        <v>5.0278914613689794E-2</v>
      </c>
      <c r="M57" s="198">
        <f t="shared" si="68"/>
        <v>5.7539917666144955E-2</v>
      </c>
      <c r="N57" s="198">
        <f t="shared" si="68"/>
        <v>5.7824655933130902E-2</v>
      </c>
      <c r="O57" s="198">
        <f t="shared" si="68"/>
        <v>5.3355804004408459E-2</v>
      </c>
      <c r="P57" s="198">
        <f t="shared" si="68"/>
        <v>5.298193884749941E-2</v>
      </c>
      <c r="Q57" s="198">
        <f t="shared" si="68"/>
        <v>4.4847951196195876E-2</v>
      </c>
      <c r="R57" s="198">
        <f t="shared" ref="R57:V57" si="69">IF(R49=0,0,R49/R$44)</f>
        <v>4.4152425211956232E-2</v>
      </c>
      <c r="S57" s="198">
        <f t="shared" si="69"/>
        <v>4.1539892765802416E-2</v>
      </c>
      <c r="T57" s="198">
        <f t="shared" si="69"/>
        <v>4.6955407920518999E-2</v>
      </c>
      <c r="U57" s="198">
        <f t="shared" si="69"/>
        <v>5.0893481774593116E-2</v>
      </c>
      <c r="V57" s="198">
        <f t="shared" si="69"/>
        <v>4.7099301245997593E-2</v>
      </c>
      <c r="W57" s="198">
        <f t="shared" ref="W57:Y57" si="70">IF(W49=0,0,W49/W$44)</f>
        <v>4.4344783874637451E-2</v>
      </c>
      <c r="X57" s="198">
        <f t="shared" si="70"/>
        <v>4.8459982818782145E-2</v>
      </c>
      <c r="Y57" s="198">
        <f t="shared" si="70"/>
        <v>5.9816813319209711E-2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0.10006986964156417</v>
      </c>
      <c r="C58" s="195">
        <f t="shared" si="71"/>
        <v>9.8320518885165978E-2</v>
      </c>
      <c r="D58" s="195">
        <f t="shared" si="71"/>
        <v>9.8480682728479332E-2</v>
      </c>
      <c r="E58" s="195">
        <f t="shared" si="71"/>
        <v>0.10017628999780594</v>
      </c>
      <c r="F58" s="195">
        <f t="shared" si="71"/>
        <v>0.10173825046178857</v>
      </c>
      <c r="G58" s="195">
        <f t="shared" si="71"/>
        <v>0.10185515566939152</v>
      </c>
      <c r="H58" s="195">
        <f t="shared" si="71"/>
        <v>9.8783226967113363E-2</v>
      </c>
      <c r="I58" s="195">
        <f t="shared" si="71"/>
        <v>0.10396318275229449</v>
      </c>
      <c r="J58" s="195">
        <f t="shared" si="71"/>
        <v>0.10461710639479353</v>
      </c>
      <c r="K58" s="195">
        <f t="shared" si="71"/>
        <v>0.10516328369355704</v>
      </c>
      <c r="L58" s="195">
        <f t="shared" si="71"/>
        <v>0.10556495399257572</v>
      </c>
      <c r="M58" s="195">
        <f t="shared" si="71"/>
        <v>0.10883460442024641</v>
      </c>
      <c r="N58" s="195">
        <f t="shared" si="71"/>
        <v>0.10801806950646822</v>
      </c>
      <c r="O58" s="195">
        <f t="shared" si="71"/>
        <v>0.11500145229086113</v>
      </c>
      <c r="P58" s="195">
        <f t="shared" si="71"/>
        <v>0.12112755521135868</v>
      </c>
      <c r="Q58" s="195">
        <f t="shared" si="71"/>
        <v>0.12713664446272338</v>
      </c>
      <c r="R58" s="195">
        <f t="shared" ref="R58:V58" si="72">IF(R50=0,0,R50/R$44)</f>
        <v>0.12508881220223442</v>
      </c>
      <c r="S58" s="195">
        <f t="shared" si="72"/>
        <v>0.12658213101756438</v>
      </c>
      <c r="T58" s="195">
        <f t="shared" si="72"/>
        <v>0.12928996343149807</v>
      </c>
      <c r="U58" s="195">
        <f t="shared" si="72"/>
        <v>0.13301137219111861</v>
      </c>
      <c r="V58" s="195">
        <f t="shared" si="72"/>
        <v>0.13822810172716013</v>
      </c>
      <c r="W58" s="195">
        <f t="shared" ref="W58:Y58" si="73">IF(W50=0,0,W50/W$44)</f>
        <v>0.13088121271504208</v>
      </c>
      <c r="X58" s="195">
        <f t="shared" si="73"/>
        <v>0.13471174592278254</v>
      </c>
      <c r="Y58" s="195">
        <f t="shared" si="73"/>
        <v>0.13439693375500639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543.05628191999995</v>
      </c>
      <c r="C62" s="22">
        <v>547.77244298400001</v>
      </c>
      <c r="D62" s="22">
        <v>575.45413048799992</v>
      </c>
      <c r="E62" s="22">
        <v>607.83152731199993</v>
      </c>
      <c r="F62" s="22">
        <v>596.89921881600003</v>
      </c>
      <c r="G62" s="22">
        <v>634.33140249600001</v>
      </c>
      <c r="H62" s="22">
        <v>670.26556123199998</v>
      </c>
      <c r="I62" s="22">
        <v>654.95718525600012</v>
      </c>
      <c r="J62" s="22">
        <v>657.81568641599995</v>
      </c>
      <c r="K62" s="22">
        <v>644.86083175199997</v>
      </c>
      <c r="L62" s="22">
        <v>761.03075563200002</v>
      </c>
      <c r="M62" s="22">
        <v>754.80449493600008</v>
      </c>
      <c r="N62" s="22">
        <v>746.13794148000011</v>
      </c>
      <c r="O62" s="22">
        <v>703.22333011200021</v>
      </c>
      <c r="P62" s="22">
        <v>647.78033419200005</v>
      </c>
      <c r="Q62" s="22">
        <v>589.855848552</v>
      </c>
      <c r="R62" s="22">
        <v>685.81179993599994</v>
      </c>
      <c r="S62" s="22">
        <v>753.81548479200001</v>
      </c>
      <c r="T62" s="22">
        <v>792.15913907999993</v>
      </c>
      <c r="U62" s="22">
        <v>735.34917139200013</v>
      </c>
      <c r="V62" s="22">
        <v>707.37852276000012</v>
      </c>
      <c r="W62" s="22">
        <v>842.53812760799985</v>
      </c>
      <c r="X62" s="22">
        <v>804.62865340799999</v>
      </c>
      <c r="Y62" s="22">
        <v>745.22702104572591</v>
      </c>
      <c r="DA62" s="57" t="s">
        <v>251</v>
      </c>
    </row>
    <row r="63" spans="1:105" ht="12" customHeight="1" x14ac:dyDescent="0.25">
      <c r="A63" s="30" t="s">
        <v>51</v>
      </c>
      <c r="B63" s="31">
        <v>90.539109719999999</v>
      </c>
      <c r="C63" s="31">
        <v>90.108597743999979</v>
      </c>
      <c r="D63" s="31">
        <v>117.39275200799999</v>
      </c>
      <c r="E63" s="31">
        <v>138.36579559199998</v>
      </c>
      <c r="F63" s="31">
        <v>128.51955129599997</v>
      </c>
      <c r="G63" s="31">
        <v>148.243785696</v>
      </c>
      <c r="H63" s="31">
        <v>191.57195167199998</v>
      </c>
      <c r="I63" s="31">
        <v>203.49170481599998</v>
      </c>
      <c r="J63" s="31">
        <v>212.29854141600001</v>
      </c>
      <c r="K63" s="31">
        <v>197.81834011199996</v>
      </c>
      <c r="L63" s="31">
        <v>261.23241391199997</v>
      </c>
      <c r="M63" s="31">
        <v>269.12934705600009</v>
      </c>
      <c r="N63" s="31">
        <v>266.73064884000007</v>
      </c>
      <c r="O63" s="31">
        <v>276.55305847200009</v>
      </c>
      <c r="P63" s="31">
        <v>234.17852335200007</v>
      </c>
      <c r="Q63" s="31">
        <v>189.40808383199996</v>
      </c>
      <c r="R63" s="31">
        <v>207.30469809599995</v>
      </c>
      <c r="S63" s="31">
        <v>234.42856171199998</v>
      </c>
      <c r="T63" s="31">
        <v>242.22861107999995</v>
      </c>
      <c r="U63" s="31">
        <v>188.98332415199997</v>
      </c>
      <c r="V63" s="31">
        <v>143.05456223999997</v>
      </c>
      <c r="W63" s="31">
        <v>174.04146928799994</v>
      </c>
      <c r="X63" s="31">
        <v>163.85807260799996</v>
      </c>
      <c r="Y63" s="31">
        <v>88.246264967999977</v>
      </c>
      <c r="DA63" s="59" t="s">
        <v>252</v>
      </c>
    </row>
    <row r="64" spans="1:105" ht="12" customHeight="1" x14ac:dyDescent="0.25">
      <c r="A64" s="73" t="s">
        <v>75</v>
      </c>
      <c r="B64" s="98">
        <v>208.1455722</v>
      </c>
      <c r="C64" s="98">
        <v>205.21384523999998</v>
      </c>
      <c r="D64" s="98">
        <v>199.35061848000001</v>
      </c>
      <c r="E64" s="98">
        <v>193.48739172000001</v>
      </c>
      <c r="F64" s="98">
        <v>170.03425752000004</v>
      </c>
      <c r="G64" s="98">
        <v>170.27266680000002</v>
      </c>
      <c r="H64" s="98">
        <v>149.75125956000002</v>
      </c>
      <c r="I64" s="98">
        <v>105.70996044000005</v>
      </c>
      <c r="J64" s="98">
        <v>103.043475</v>
      </c>
      <c r="K64" s="98">
        <v>106.23499164</v>
      </c>
      <c r="L64" s="98">
        <v>127.78802172000002</v>
      </c>
      <c r="M64" s="98">
        <v>145.62499788000002</v>
      </c>
      <c r="N64" s="98">
        <v>161.32029264000002</v>
      </c>
      <c r="O64" s="98">
        <v>137.36257163999997</v>
      </c>
      <c r="P64" s="98">
        <v>131.76663083999998</v>
      </c>
      <c r="Q64" s="98">
        <v>112.30133472000003</v>
      </c>
      <c r="R64" s="98">
        <v>136.84127184000002</v>
      </c>
      <c r="S64" s="98">
        <v>158.17681800000003</v>
      </c>
      <c r="T64" s="98">
        <v>163.02828347999997</v>
      </c>
      <c r="U64" s="98">
        <v>168.54170472000004</v>
      </c>
      <c r="V64" s="98">
        <v>154.75372559999997</v>
      </c>
      <c r="W64" s="98">
        <v>151.98436224</v>
      </c>
      <c r="X64" s="98">
        <v>176.81393160000005</v>
      </c>
      <c r="Y64" s="98">
        <v>232.07097024000001</v>
      </c>
      <c r="DA64" s="63"/>
    </row>
    <row r="65" spans="1:105" ht="12" customHeight="1" x14ac:dyDescent="0.25">
      <c r="A65" s="97" t="s">
        <v>74</v>
      </c>
      <c r="B65" s="98">
        <v>208.1455722</v>
      </c>
      <c r="C65" s="98">
        <v>205.21384523999998</v>
      </c>
      <c r="D65" s="98">
        <v>199.35061848000001</v>
      </c>
      <c r="E65" s="98">
        <v>193.48739172000001</v>
      </c>
      <c r="F65" s="98">
        <v>170.03425752000004</v>
      </c>
      <c r="G65" s="98">
        <v>167.10275772000003</v>
      </c>
      <c r="H65" s="98">
        <v>146.58135048000003</v>
      </c>
      <c r="I65" s="98">
        <v>102.51844380000004</v>
      </c>
      <c r="J65" s="98">
        <v>96.660441719999994</v>
      </c>
      <c r="K65" s="98">
        <v>96.660441719999994</v>
      </c>
      <c r="L65" s="98">
        <v>105.44767200000001</v>
      </c>
      <c r="M65" s="98">
        <v>120.09313152000003</v>
      </c>
      <c r="N65" s="98">
        <v>123.02235972000001</v>
      </c>
      <c r="O65" s="98">
        <v>105.447672</v>
      </c>
      <c r="P65" s="98">
        <v>96.66021456</v>
      </c>
      <c r="Q65" s="98">
        <v>83.71800072000002</v>
      </c>
      <c r="R65" s="98">
        <v>92.378248560000017</v>
      </c>
      <c r="S65" s="98">
        <v>99.104683320000021</v>
      </c>
      <c r="T65" s="98">
        <v>94.110570719999984</v>
      </c>
      <c r="U65" s="98">
        <v>102.48232536000003</v>
      </c>
      <c r="V65" s="98">
        <v>86.391673919999988</v>
      </c>
      <c r="W65" s="98">
        <v>72.811594799999995</v>
      </c>
      <c r="X65" s="98">
        <v>83.01471336000003</v>
      </c>
      <c r="Y65" s="98">
        <v>140.81557536000003</v>
      </c>
      <c r="DA65" s="63" t="s">
        <v>253</v>
      </c>
    </row>
    <row r="66" spans="1:105" ht="12" customHeight="1" x14ac:dyDescent="0.25">
      <c r="A66" s="97" t="s">
        <v>196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3.1699090799999965</v>
      </c>
      <c r="H66" s="98">
        <v>3.1699090799999965</v>
      </c>
      <c r="I66" s="98">
        <v>3.1915166400000032</v>
      </c>
      <c r="J66" s="98">
        <v>6.3830332800000065</v>
      </c>
      <c r="K66" s="98">
        <v>9.5745499200000097</v>
      </c>
      <c r="L66" s="98">
        <v>22.340349720000006</v>
      </c>
      <c r="M66" s="98">
        <v>25.531866359999995</v>
      </c>
      <c r="N66" s="98">
        <v>38.297932920000008</v>
      </c>
      <c r="O66" s="98">
        <v>31.914899639999973</v>
      </c>
      <c r="P66" s="98">
        <v>35.106416279999976</v>
      </c>
      <c r="Q66" s="98">
        <v>28.583334000000008</v>
      </c>
      <c r="R66" s="98">
        <v>44.463023280000002</v>
      </c>
      <c r="S66" s="98">
        <v>59.072134680000005</v>
      </c>
      <c r="T66" s="98">
        <v>68.917712759999986</v>
      </c>
      <c r="U66" s="98">
        <v>66.059379360000008</v>
      </c>
      <c r="V66" s="98">
        <v>68.362051679999979</v>
      </c>
      <c r="W66" s="98">
        <v>79.172767440000001</v>
      </c>
      <c r="X66" s="98">
        <v>93.799218240000016</v>
      </c>
      <c r="Y66" s="98">
        <v>91.255394879999983</v>
      </c>
      <c r="DA66" s="63" t="s">
        <v>254</v>
      </c>
    </row>
    <row r="67" spans="1:105" ht="12" customHeight="1" x14ac:dyDescent="0.25">
      <c r="A67" s="73" t="s">
        <v>189</v>
      </c>
      <c r="B67" s="98">
        <v>244.37159999999994</v>
      </c>
      <c r="C67" s="98">
        <v>252.4500000000001</v>
      </c>
      <c r="D67" s="98">
        <v>258.71075999999999</v>
      </c>
      <c r="E67" s="98">
        <v>275.97833999999989</v>
      </c>
      <c r="F67" s="98">
        <v>298.34541000000002</v>
      </c>
      <c r="G67" s="98">
        <v>315.8149499999999</v>
      </c>
      <c r="H67" s="98">
        <v>328.94234999999992</v>
      </c>
      <c r="I67" s="98">
        <v>345.7555200000001</v>
      </c>
      <c r="J67" s="98">
        <v>342.47366999999997</v>
      </c>
      <c r="K67" s="98">
        <v>340.80750000000006</v>
      </c>
      <c r="L67" s="98">
        <v>372.01032000000004</v>
      </c>
      <c r="M67" s="98">
        <v>340.05014999999992</v>
      </c>
      <c r="N67" s="98">
        <v>318.08700000000005</v>
      </c>
      <c r="O67" s="98">
        <v>289.30770000000018</v>
      </c>
      <c r="P67" s="98">
        <v>281.83517999999998</v>
      </c>
      <c r="Q67" s="98">
        <v>288.14642999999995</v>
      </c>
      <c r="R67" s="98">
        <v>341.66582999999997</v>
      </c>
      <c r="S67" s="98">
        <v>361.21010508000001</v>
      </c>
      <c r="T67" s="98">
        <v>386.90224452000001</v>
      </c>
      <c r="U67" s="98">
        <v>377.82414252000012</v>
      </c>
      <c r="V67" s="98">
        <v>409.57023492000013</v>
      </c>
      <c r="W67" s="98">
        <v>516.51229607999994</v>
      </c>
      <c r="X67" s="98">
        <v>463.95664920000002</v>
      </c>
      <c r="Y67" s="98">
        <v>424.90978583772585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543.05628191999995</v>
      </c>
      <c r="C78" s="203">
        <f t="shared" si="74"/>
        <v>547.77244298400012</v>
      </c>
      <c r="D78" s="203">
        <f t="shared" si="74"/>
        <v>575.45413048800003</v>
      </c>
      <c r="E78" s="203">
        <f t="shared" si="74"/>
        <v>607.83152731199982</v>
      </c>
      <c r="F78" s="203">
        <f t="shared" si="74"/>
        <v>596.89921881600003</v>
      </c>
      <c r="G78" s="203">
        <f t="shared" si="74"/>
        <v>634.33140249600001</v>
      </c>
      <c r="H78" s="203">
        <f t="shared" si="74"/>
        <v>670.26556123199964</v>
      </c>
      <c r="I78" s="203">
        <f t="shared" si="74"/>
        <v>654.957185256</v>
      </c>
      <c r="J78" s="203">
        <f t="shared" si="74"/>
        <v>657.81568641599972</v>
      </c>
      <c r="K78" s="203">
        <f t="shared" si="74"/>
        <v>644.86083175199985</v>
      </c>
      <c r="L78" s="203">
        <f t="shared" si="74"/>
        <v>761.03075563200048</v>
      </c>
      <c r="M78" s="203">
        <f t="shared" si="74"/>
        <v>754.80449493600065</v>
      </c>
      <c r="N78" s="203">
        <f t="shared" si="74"/>
        <v>746.13794148000102</v>
      </c>
      <c r="O78" s="203">
        <f t="shared" si="74"/>
        <v>703.22333011200089</v>
      </c>
      <c r="P78" s="203">
        <f t="shared" si="74"/>
        <v>647.78033419200085</v>
      </c>
      <c r="Q78" s="203">
        <f t="shared" si="74"/>
        <v>589.85584855200011</v>
      </c>
      <c r="R78" s="203">
        <f t="shared" ref="R78:V78" si="75">R79+R84</f>
        <v>685.81179993600085</v>
      </c>
      <c r="S78" s="203">
        <f t="shared" si="75"/>
        <v>753.8154847920016</v>
      </c>
      <c r="T78" s="203">
        <f t="shared" si="75"/>
        <v>792.15913908000084</v>
      </c>
      <c r="U78" s="203">
        <f t="shared" si="75"/>
        <v>735.34917139200036</v>
      </c>
      <c r="V78" s="203">
        <f t="shared" si="75"/>
        <v>707.37852276000012</v>
      </c>
      <c r="W78" s="203">
        <f t="shared" ref="W78:Y78" si="76">W79+W84</f>
        <v>842.53812760799985</v>
      </c>
      <c r="X78" s="203">
        <f t="shared" si="76"/>
        <v>804.62865340799965</v>
      </c>
      <c r="Y78" s="203">
        <f t="shared" si="76"/>
        <v>745.22702104572579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543.05628191999995</v>
      </c>
      <c r="C79" s="192">
        <f t="shared" si="77"/>
        <v>547.77244298400012</v>
      </c>
      <c r="D79" s="192">
        <f t="shared" si="77"/>
        <v>575.45413048800003</v>
      </c>
      <c r="E79" s="192">
        <f t="shared" si="77"/>
        <v>607.83152731199982</v>
      </c>
      <c r="F79" s="192">
        <f t="shared" si="77"/>
        <v>596.89921881600003</v>
      </c>
      <c r="G79" s="192">
        <f t="shared" si="77"/>
        <v>634.33140249600001</v>
      </c>
      <c r="H79" s="192">
        <f t="shared" si="77"/>
        <v>670.26556123199964</v>
      </c>
      <c r="I79" s="192">
        <f t="shared" si="77"/>
        <v>654.957185256</v>
      </c>
      <c r="J79" s="192">
        <f t="shared" si="77"/>
        <v>657.81568641599972</v>
      </c>
      <c r="K79" s="192">
        <f t="shared" si="77"/>
        <v>644.86083175199985</v>
      </c>
      <c r="L79" s="192">
        <f t="shared" si="77"/>
        <v>761.03075563200048</v>
      </c>
      <c r="M79" s="192">
        <f t="shared" si="77"/>
        <v>754.80449493600065</v>
      </c>
      <c r="N79" s="192">
        <f t="shared" si="77"/>
        <v>746.13794148000102</v>
      </c>
      <c r="O79" s="192">
        <f t="shared" si="77"/>
        <v>703.22333011200089</v>
      </c>
      <c r="P79" s="192">
        <f t="shared" si="77"/>
        <v>647.78033419200085</v>
      </c>
      <c r="Q79" s="192">
        <f t="shared" si="77"/>
        <v>589.85584855200011</v>
      </c>
      <c r="R79" s="192">
        <f t="shared" ref="R79:V79" si="78">SUM(R80:R83)</f>
        <v>685.81179993600085</v>
      </c>
      <c r="S79" s="192">
        <f t="shared" si="78"/>
        <v>753.8154847920016</v>
      </c>
      <c r="T79" s="192">
        <f t="shared" si="78"/>
        <v>792.15913908000084</v>
      </c>
      <c r="U79" s="192">
        <f t="shared" si="78"/>
        <v>735.34917139200036</v>
      </c>
      <c r="V79" s="192">
        <f t="shared" si="78"/>
        <v>707.37852276000012</v>
      </c>
      <c r="W79" s="192">
        <f t="shared" ref="W79:Y79" si="79">SUM(W80:W83)</f>
        <v>842.53812760799985</v>
      </c>
      <c r="X79" s="192">
        <f t="shared" si="79"/>
        <v>804.62865340799965</v>
      </c>
      <c r="Y79" s="192">
        <f t="shared" si="79"/>
        <v>745.22702104572579</v>
      </c>
      <c r="DA79" s="213" t="s">
        <v>265</v>
      </c>
    </row>
    <row r="80" spans="1:105" ht="12" customHeight="1" x14ac:dyDescent="0.25">
      <c r="A80" s="97" t="s">
        <v>57</v>
      </c>
      <c r="B80" s="74">
        <v>318.41260932012676</v>
      </c>
      <c r="C80" s="74">
        <v>326.35564284130839</v>
      </c>
      <c r="D80" s="74">
        <v>360.3722967124167</v>
      </c>
      <c r="E80" s="74">
        <v>393.98202098753438</v>
      </c>
      <c r="F80" s="74">
        <v>400.53888723981936</v>
      </c>
      <c r="G80" s="74">
        <v>438.15745578875931</v>
      </c>
      <c r="H80" s="74">
        <v>488.41442326882509</v>
      </c>
      <c r="I80" s="74">
        <v>511.03826022392218</v>
      </c>
      <c r="J80" s="74">
        <v>515.56903140425709</v>
      </c>
      <c r="K80" s="74">
        <v>504.77303566551473</v>
      </c>
      <c r="L80" s="74">
        <v>609.99953925012994</v>
      </c>
      <c r="M80" s="74">
        <v>586.79649572274525</v>
      </c>
      <c r="N80" s="74">
        <v>576.69544073866223</v>
      </c>
      <c r="O80" s="74">
        <v>554.20244438896702</v>
      </c>
      <c r="P80" s="74">
        <v>506.858266762428</v>
      </c>
      <c r="Q80" s="74">
        <v>464.91377830726481</v>
      </c>
      <c r="R80" s="74">
        <v>544.67622526103594</v>
      </c>
      <c r="S80" s="74">
        <v>602.94642081596953</v>
      </c>
      <c r="T80" s="74">
        <v>640.14539925281338</v>
      </c>
      <c r="U80" s="74">
        <v>577.95470123635391</v>
      </c>
      <c r="V80" s="74">
        <v>567.31617305410555</v>
      </c>
      <c r="W80" s="74">
        <v>688.31610544984051</v>
      </c>
      <c r="X80" s="74">
        <v>646.8663910258947</v>
      </c>
      <c r="Y80" s="74">
        <v>552.18499096472772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16.026522353683035</v>
      </c>
      <c r="C82" s="74">
        <v>16.402842389155371</v>
      </c>
      <c r="D82" s="74">
        <v>16.670457723958254</v>
      </c>
      <c r="E82" s="74">
        <v>19.325508887817627</v>
      </c>
      <c r="F82" s="74">
        <v>21.969609340381304</v>
      </c>
      <c r="G82" s="74">
        <v>23.992300988467303</v>
      </c>
      <c r="H82" s="74">
        <v>27.148757768135461</v>
      </c>
      <c r="I82" s="74">
        <v>28.255511298397209</v>
      </c>
      <c r="J82" s="74">
        <v>30.144566835281715</v>
      </c>
      <c r="K82" s="74">
        <v>29.761704028946195</v>
      </c>
      <c r="L82" s="74">
        <v>33.818201400985899</v>
      </c>
      <c r="M82" s="74">
        <v>35.433505313575075</v>
      </c>
      <c r="N82" s="74">
        <v>35.286087465670974</v>
      </c>
      <c r="O82" s="74">
        <v>33.771336003286663</v>
      </c>
      <c r="P82" s="74">
        <v>33.68464075094797</v>
      </c>
      <c r="Q82" s="74">
        <v>31.810274791765355</v>
      </c>
      <c r="R82" s="74">
        <v>37.27828284071893</v>
      </c>
      <c r="S82" s="74">
        <v>40.521812934951328</v>
      </c>
      <c r="T82" s="74">
        <v>40.498889566882561</v>
      </c>
      <c r="U82" s="74">
        <v>36.797940327530959</v>
      </c>
      <c r="V82" s="74">
        <v>35.091950905723095</v>
      </c>
      <c r="W82" s="74">
        <v>58.579402160637102</v>
      </c>
      <c r="X82" s="74">
        <v>52.442805399829517</v>
      </c>
      <c r="Y82" s="74">
        <v>33.937884247482664</v>
      </c>
      <c r="DA82" s="90" t="s">
        <v>268</v>
      </c>
    </row>
    <row r="83" spans="1:105" ht="12" customHeight="1" x14ac:dyDescent="0.25">
      <c r="A83" s="107" t="s">
        <v>54</v>
      </c>
      <c r="B83" s="193">
        <v>208.61715024619011</v>
      </c>
      <c r="C83" s="193">
        <v>205.01395775353635</v>
      </c>
      <c r="D83" s="193">
        <v>198.41137605162513</v>
      </c>
      <c r="E83" s="193">
        <v>194.52399743664782</v>
      </c>
      <c r="F83" s="193">
        <v>174.39072223579933</v>
      </c>
      <c r="G83" s="193">
        <v>172.18164571877335</v>
      </c>
      <c r="H83" s="193">
        <v>154.70238019503904</v>
      </c>
      <c r="I83" s="193">
        <v>115.66341373368067</v>
      </c>
      <c r="J83" s="193">
        <v>112.10208817646098</v>
      </c>
      <c r="K83" s="193">
        <v>110.32609205753899</v>
      </c>
      <c r="L83" s="193">
        <v>117.21301498088459</v>
      </c>
      <c r="M83" s="193">
        <v>132.57449389968031</v>
      </c>
      <c r="N83" s="193">
        <v>134.15641327566775</v>
      </c>
      <c r="O83" s="193">
        <v>115.24954971974714</v>
      </c>
      <c r="P83" s="193">
        <v>107.23742667862481</v>
      </c>
      <c r="Q83" s="193">
        <v>93.131795452969911</v>
      </c>
      <c r="R83" s="193">
        <v>103.85729183424593</v>
      </c>
      <c r="S83" s="193">
        <v>110.34725104108077</v>
      </c>
      <c r="T83" s="193">
        <v>111.51485026030494</v>
      </c>
      <c r="U83" s="193">
        <v>120.59652982811554</v>
      </c>
      <c r="V83" s="193">
        <v>104.97039880017148</v>
      </c>
      <c r="W83" s="193">
        <v>95.642619997522232</v>
      </c>
      <c r="X83" s="193">
        <v>105.31945698227544</v>
      </c>
      <c r="Y83" s="193">
        <v>159.10414583351542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0.58633445541660001</v>
      </c>
      <c r="C88" s="196">
        <f t="shared" si="86"/>
        <v>0.595786894761409</v>
      </c>
      <c r="D88" s="196">
        <f t="shared" si="86"/>
        <v>0.62623982976160353</v>
      </c>
      <c r="E88" s="196">
        <f t="shared" si="86"/>
        <v>0.64817635032824394</v>
      </c>
      <c r="F88" s="196">
        <f t="shared" si="86"/>
        <v>0.6710326879541274</v>
      </c>
      <c r="G88" s="196">
        <f t="shared" si="86"/>
        <v>0.69073902705222334</v>
      </c>
      <c r="H88" s="196">
        <f t="shared" si="86"/>
        <v>0.72868792836541063</v>
      </c>
      <c r="I88" s="196">
        <f t="shared" si="86"/>
        <v>0.78026208693958377</v>
      </c>
      <c r="J88" s="196">
        <f t="shared" si="86"/>
        <v>0.78375910160070816</v>
      </c>
      <c r="K88" s="196">
        <f t="shared" si="86"/>
        <v>0.78276274633414233</v>
      </c>
      <c r="L88" s="196">
        <f t="shared" si="86"/>
        <v>0.80154387288008333</v>
      </c>
      <c r="M88" s="196">
        <f t="shared" si="86"/>
        <v>0.77741521103752742</v>
      </c>
      <c r="N88" s="196">
        <f t="shared" si="86"/>
        <v>0.77290727180386876</v>
      </c>
      <c r="O88" s="196">
        <f t="shared" si="86"/>
        <v>0.78808881994956048</v>
      </c>
      <c r="P88" s="196">
        <f t="shared" si="86"/>
        <v>0.7824539276800524</v>
      </c>
      <c r="Q88" s="196">
        <f t="shared" si="86"/>
        <v>0.7881820269283627</v>
      </c>
      <c r="R88" s="196">
        <f t="shared" ref="R88:V88" si="87">IF(R80=0,0,R80/R$78)</f>
        <v>0.79420655245632177</v>
      </c>
      <c r="S88" s="196">
        <f t="shared" si="87"/>
        <v>0.79985942578818081</v>
      </c>
      <c r="T88" s="196">
        <f t="shared" si="87"/>
        <v>0.80810201848616747</v>
      </c>
      <c r="U88" s="196">
        <f t="shared" si="87"/>
        <v>0.78595954645913035</v>
      </c>
      <c r="V88" s="196">
        <f t="shared" si="87"/>
        <v>0.8019980177523498</v>
      </c>
      <c r="W88" s="196">
        <f t="shared" ref="W88:Y88" si="88">IF(W80=0,0,W80/W$78)</f>
        <v>0.81695543844881902</v>
      </c>
      <c r="X88" s="196">
        <f t="shared" si="88"/>
        <v>0.803931587927047</v>
      </c>
      <c r="Y88" s="196">
        <f t="shared" si="88"/>
        <v>0.74096211673844636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2.9511715244358361E-2</v>
      </c>
      <c r="C90" s="197">
        <f t="shared" si="92"/>
        <v>2.9944628648715142E-2</v>
      </c>
      <c r="D90" s="197">
        <f t="shared" si="92"/>
        <v>2.8969220726283211E-2</v>
      </c>
      <c r="E90" s="197">
        <f t="shared" si="92"/>
        <v>3.1794186414252655E-2</v>
      </c>
      <c r="F90" s="197">
        <f t="shared" si="92"/>
        <v>3.6806229004554367E-2</v>
      </c>
      <c r="G90" s="197">
        <f t="shared" si="92"/>
        <v>3.7822975331287645E-2</v>
      </c>
      <c r="H90" s="197">
        <f t="shared" si="92"/>
        <v>4.0504479624813121E-2</v>
      </c>
      <c r="I90" s="197">
        <f t="shared" si="92"/>
        <v>4.314100514425704E-2</v>
      </c>
      <c r="J90" s="197">
        <f t="shared" si="92"/>
        <v>4.5825247797782714E-2</v>
      </c>
      <c r="K90" s="197">
        <f t="shared" si="92"/>
        <v>4.6152134791762216E-2</v>
      </c>
      <c r="L90" s="197">
        <f t="shared" si="92"/>
        <v>4.443736491687706E-2</v>
      </c>
      <c r="M90" s="197">
        <f t="shared" si="92"/>
        <v>4.6943951117539989E-2</v>
      </c>
      <c r="N90" s="197">
        <f t="shared" si="92"/>
        <v>4.7291640732917695E-2</v>
      </c>
      <c r="O90" s="197">
        <f t="shared" si="92"/>
        <v>4.8023628564638168E-2</v>
      </c>
      <c r="P90" s="197">
        <f t="shared" si="92"/>
        <v>5.2000097830947591E-2</v>
      </c>
      <c r="Q90" s="197">
        <f t="shared" si="92"/>
        <v>5.3928896135987107E-2</v>
      </c>
      <c r="R90" s="197">
        <f t="shared" ref="R90:V90" si="93">IF(R82=0,0,R82/R$78)</f>
        <v>5.4356432543443689E-2</v>
      </c>
      <c r="S90" s="197">
        <f t="shared" si="93"/>
        <v>5.3755612285057278E-2</v>
      </c>
      <c r="T90" s="197">
        <f t="shared" si="93"/>
        <v>5.1124688927930859E-2</v>
      </c>
      <c r="U90" s="197">
        <f t="shared" si="93"/>
        <v>5.0041452087140101E-2</v>
      </c>
      <c r="V90" s="197">
        <f t="shared" si="93"/>
        <v>4.9608448343616329E-2</v>
      </c>
      <c r="W90" s="197">
        <f t="shared" ref="W90:Y90" si="94">IF(W82=0,0,W82/W$78)</f>
        <v>6.9527301188073723E-2</v>
      </c>
      <c r="X90" s="197">
        <f t="shared" si="94"/>
        <v>6.5176407996046792E-2</v>
      </c>
      <c r="Y90" s="197">
        <f t="shared" si="94"/>
        <v>4.554032971034782E-2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0.38415382933904157</v>
      </c>
      <c r="C91" s="198">
        <f t="shared" si="95"/>
        <v>0.37426847658987583</v>
      </c>
      <c r="D91" s="198">
        <f t="shared" si="95"/>
        <v>0.34479094951211336</v>
      </c>
      <c r="E91" s="198">
        <f t="shared" si="95"/>
        <v>0.32002946325750342</v>
      </c>
      <c r="F91" s="198">
        <f t="shared" si="95"/>
        <v>0.29216108304131816</v>
      </c>
      <c r="G91" s="198">
        <f t="shared" si="95"/>
        <v>0.27143799761648896</v>
      </c>
      <c r="H91" s="198">
        <f t="shared" si="95"/>
        <v>0.23080759200977621</v>
      </c>
      <c r="I91" s="198">
        <f t="shared" si="95"/>
        <v>0.17659690791615923</v>
      </c>
      <c r="J91" s="198">
        <f t="shared" si="95"/>
        <v>0.17041565060150923</v>
      </c>
      <c r="K91" s="198">
        <f t="shared" si="95"/>
        <v>0.1710851188740955</v>
      </c>
      <c r="L91" s="198">
        <f t="shared" si="95"/>
        <v>0.15401876220303956</v>
      </c>
      <c r="M91" s="198">
        <f t="shared" si="95"/>
        <v>0.17564083784493256</v>
      </c>
      <c r="N91" s="198">
        <f t="shared" si="95"/>
        <v>0.17980108746321352</v>
      </c>
      <c r="O91" s="198">
        <f t="shared" si="95"/>
        <v>0.16388755148580123</v>
      </c>
      <c r="P91" s="198">
        <f t="shared" si="95"/>
        <v>0.16554597448899991</v>
      </c>
      <c r="Q91" s="198">
        <f t="shared" si="95"/>
        <v>0.15788907693565007</v>
      </c>
      <c r="R91" s="198">
        <f t="shared" ref="R91:V91" si="96">IF(R83=0,0,R83/R$78)</f>
        <v>0.15143701500023443</v>
      </c>
      <c r="S91" s="198">
        <f t="shared" si="96"/>
        <v>0.14638496192676195</v>
      </c>
      <c r="T91" s="198">
        <f t="shared" si="96"/>
        <v>0.14077329258590168</v>
      </c>
      <c r="U91" s="198">
        <f t="shared" si="96"/>
        <v>0.16399900145372961</v>
      </c>
      <c r="V91" s="198">
        <f t="shared" si="96"/>
        <v>0.14839353390403387</v>
      </c>
      <c r="W91" s="198">
        <f t="shared" ref="W91:Y91" si="97">IF(W83=0,0,W83/W$78)</f>
        <v>0.11351726036310729</v>
      </c>
      <c r="X91" s="198">
        <f t="shared" si="97"/>
        <v>0.13089200407690621</v>
      </c>
      <c r="Y91" s="198">
        <f t="shared" si="97"/>
        <v>0.21349755355120581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11605.724500737606</v>
      </c>
      <c r="C96" s="203">
        <f t="shared" si="101"/>
        <v>12087.982747733953</v>
      </c>
      <c r="D96" s="203">
        <f t="shared" si="101"/>
        <v>12352.378265248011</v>
      </c>
      <c r="E96" s="203">
        <f t="shared" si="101"/>
        <v>12600.467448555532</v>
      </c>
      <c r="F96" s="203">
        <f t="shared" si="101"/>
        <v>12784.488845746188</v>
      </c>
      <c r="G96" s="203">
        <f t="shared" si="101"/>
        <v>13153.977838341876</v>
      </c>
      <c r="H96" s="203">
        <f t="shared" si="101"/>
        <v>14115.021222355093</v>
      </c>
      <c r="I96" s="203">
        <f t="shared" si="101"/>
        <v>13730.393729948066</v>
      </c>
      <c r="J96" s="203">
        <f t="shared" si="101"/>
        <v>13774.614218614286</v>
      </c>
      <c r="K96" s="203">
        <f t="shared" si="101"/>
        <v>14061.328102419044</v>
      </c>
      <c r="L96" s="203">
        <f t="shared" si="101"/>
        <v>14082.695223582259</v>
      </c>
      <c r="M96" s="203">
        <f t="shared" si="101"/>
        <v>13693.06511023966</v>
      </c>
      <c r="N96" s="203">
        <f t="shared" si="101"/>
        <v>13781.09078612232</v>
      </c>
      <c r="O96" s="203">
        <f t="shared" si="101"/>
        <v>13048.546515848378</v>
      </c>
      <c r="P96" s="203">
        <f t="shared" si="101"/>
        <v>12522.753577218853</v>
      </c>
      <c r="Q96" s="203">
        <f t="shared" si="101"/>
        <v>12065.748786112252</v>
      </c>
      <c r="R96" s="203">
        <f t="shared" si="101"/>
        <v>12645.054306957116</v>
      </c>
      <c r="S96" s="203">
        <f t="shared" si="101"/>
        <v>12858.181150273953</v>
      </c>
      <c r="T96" s="203">
        <f t="shared" si="101"/>
        <v>13317.522250666112</v>
      </c>
      <c r="U96" s="203">
        <f t="shared" si="101"/>
        <v>12724.743153315347</v>
      </c>
      <c r="V96" s="203">
        <f t="shared" si="101"/>
        <v>12642.618850330218</v>
      </c>
      <c r="W96" s="203">
        <f t="shared" si="101"/>
        <v>13640.508754286115</v>
      </c>
      <c r="X96" s="203">
        <f t="shared" ref="X96:Y96" si="102">X44*11630*1000/X$6</f>
        <v>12554.712935410467</v>
      </c>
      <c r="Y96" s="203">
        <f t="shared" si="102"/>
        <v>11889.24687359231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10444.341162852887</v>
      </c>
      <c r="C97" s="192">
        <f t="shared" si="103"/>
        <v>10899.486011701816</v>
      </c>
      <c r="D97" s="192">
        <f t="shared" si="103"/>
        <v>11135.907620365961</v>
      </c>
      <c r="E97" s="192">
        <f t="shared" si="103"/>
        <v>11338.199367321118</v>
      </c>
      <c r="F97" s="192">
        <f t="shared" si="103"/>
        <v>11483.817317531721</v>
      </c>
      <c r="G97" s="192">
        <f t="shared" si="103"/>
        <v>11814.17737794584</v>
      </c>
      <c r="H97" s="192">
        <f t="shared" si="103"/>
        <v>12720.693877301566</v>
      </c>
      <c r="I97" s="192">
        <f t="shared" si="103"/>
        <v>12302.938297340519</v>
      </c>
      <c r="J97" s="192">
        <f t="shared" si="103"/>
        <v>12333.55393735828</v>
      </c>
      <c r="K97" s="192">
        <f t="shared" si="103"/>
        <v>12582.592666076163</v>
      </c>
      <c r="L97" s="192">
        <f t="shared" si="103"/>
        <v>12596.056150213333</v>
      </c>
      <c r="M97" s="192">
        <f t="shared" si="103"/>
        <v>12202.785785666047</v>
      </c>
      <c r="N97" s="192">
        <f t="shared" si="103"/>
        <v>12292.483963712011</v>
      </c>
      <c r="O97" s="192">
        <f t="shared" si="103"/>
        <v>11547.94471624096</v>
      </c>
      <c r="P97" s="192">
        <f t="shared" si="103"/>
        <v>11005.903051896037</v>
      </c>
      <c r="Q97" s="192">
        <f t="shared" si="103"/>
        <v>10531.74997251576</v>
      </c>
      <c r="R97" s="192">
        <f t="shared" si="103"/>
        <v>11063.299483467103</v>
      </c>
      <c r="S97" s="192">
        <f t="shared" si="103"/>
        <v>11230.565179262399</v>
      </c>
      <c r="T97" s="192">
        <f t="shared" si="103"/>
        <v>11595.700285879328</v>
      </c>
      <c r="U97" s="192">
        <f t="shared" si="103"/>
        <v>11032.207605713331</v>
      </c>
      <c r="V97" s="192">
        <f t="shared" si="103"/>
        <v>10895.053645789059</v>
      </c>
      <c r="W97" s="192">
        <f t="shared" si="103"/>
        <v>11855.222426475002</v>
      </c>
      <c r="X97" s="192">
        <f t="shared" ref="X97:Y97" si="104">X45*11630*1000/X$6</f>
        <v>10863.44563632198</v>
      </c>
      <c r="Y97" s="192">
        <f t="shared" si="104"/>
        <v>10291.368549125207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9186.9404822555425</v>
      </c>
      <c r="C98" s="74">
        <f t="shared" si="105"/>
        <v>9621.3570107864361</v>
      </c>
      <c r="D98" s="74">
        <f t="shared" si="105"/>
        <v>9923.622700029262</v>
      </c>
      <c r="E98" s="74">
        <f t="shared" si="105"/>
        <v>10069.454678036465</v>
      </c>
      <c r="F98" s="74">
        <f t="shared" si="105"/>
        <v>10129.715294047899</v>
      </c>
      <c r="G98" s="74">
        <f t="shared" si="105"/>
        <v>10430.794528131062</v>
      </c>
      <c r="H98" s="74">
        <f t="shared" si="105"/>
        <v>11198.033558050105</v>
      </c>
      <c r="I98" s="74">
        <f t="shared" si="105"/>
        <v>10864.492318169616</v>
      </c>
      <c r="J98" s="74">
        <f t="shared" si="105"/>
        <v>10793.317856978312</v>
      </c>
      <c r="K98" s="74">
        <f t="shared" si="105"/>
        <v>11058.28455975717</v>
      </c>
      <c r="L98" s="74">
        <f t="shared" si="105"/>
        <v>11218.13517999113</v>
      </c>
      <c r="M98" s="74">
        <f t="shared" si="105"/>
        <v>10711.227211163632</v>
      </c>
      <c r="N98" s="74">
        <f t="shared" si="105"/>
        <v>10772.997950383437</v>
      </c>
      <c r="O98" s="74">
        <f t="shared" si="105"/>
        <v>10177.822073172627</v>
      </c>
      <c r="P98" s="74">
        <f t="shared" si="105"/>
        <v>9639.5113377390098</v>
      </c>
      <c r="Q98" s="74">
        <f t="shared" si="105"/>
        <v>9302.5176383125308</v>
      </c>
      <c r="R98" s="74">
        <f t="shared" si="105"/>
        <v>9780.778501734967</v>
      </c>
      <c r="S98" s="74">
        <f t="shared" si="105"/>
        <v>9969.9480284689398</v>
      </c>
      <c r="T98" s="74">
        <f t="shared" si="105"/>
        <v>10251.330717553619</v>
      </c>
      <c r="U98" s="74">
        <f t="shared" si="105"/>
        <v>9712.2546695779183</v>
      </c>
      <c r="V98" s="74">
        <f t="shared" si="105"/>
        <v>9652.8124639136531</v>
      </c>
      <c r="W98" s="74">
        <f t="shared" si="105"/>
        <v>10255.526795489915</v>
      </c>
      <c r="X98" s="74">
        <f t="shared" ref="X98:Y98" si="106">X46*11630*1000/X$6</f>
        <v>9369.8219501685471</v>
      </c>
      <c r="Y98" s="74">
        <f t="shared" si="106"/>
        <v>8952.2347385581397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9.6888354185113382E-3</v>
      </c>
      <c r="C99" s="74">
        <f t="shared" si="107"/>
        <v>1.1787566553682578E-2</v>
      </c>
      <c r="D99" s="74">
        <f t="shared" si="107"/>
        <v>1.6167576478691385E-2</v>
      </c>
      <c r="E99" s="74">
        <f t="shared" si="107"/>
        <v>2.744762538902823E-2</v>
      </c>
      <c r="F99" s="74">
        <f t="shared" si="107"/>
        <v>4.9283194097808729E-2</v>
      </c>
      <c r="G99" s="74">
        <f t="shared" si="107"/>
        <v>8.9948295108481749E-2</v>
      </c>
      <c r="H99" s="74">
        <f t="shared" si="107"/>
        <v>0.29777326965978329</v>
      </c>
      <c r="I99" s="74">
        <f t="shared" si="107"/>
        <v>0.1667791540317935</v>
      </c>
      <c r="J99" s="74">
        <f t="shared" si="107"/>
        <v>0.16106511627577244</v>
      </c>
      <c r="K99" s="74">
        <f t="shared" si="107"/>
        <v>0.20591472786369264</v>
      </c>
      <c r="L99" s="74">
        <f t="shared" si="107"/>
        <v>1.734183239342751</v>
      </c>
      <c r="M99" s="74">
        <f t="shared" si="107"/>
        <v>0.22612476528460945</v>
      </c>
      <c r="N99" s="74">
        <f t="shared" si="107"/>
        <v>0.68292299706409354</v>
      </c>
      <c r="O99" s="74">
        <f t="shared" si="107"/>
        <v>0.37045870401372749</v>
      </c>
      <c r="P99" s="74">
        <f t="shared" si="107"/>
        <v>0.88278391972782277</v>
      </c>
      <c r="Q99" s="74">
        <f t="shared" si="107"/>
        <v>0.61324064023893021</v>
      </c>
      <c r="R99" s="74">
        <f t="shared" si="107"/>
        <v>0.43689635221289075</v>
      </c>
      <c r="S99" s="74">
        <f t="shared" si="107"/>
        <v>0.40332725396962293</v>
      </c>
      <c r="T99" s="74">
        <f t="shared" si="107"/>
        <v>0.68722872225580312</v>
      </c>
      <c r="U99" s="74">
        <f t="shared" si="107"/>
        <v>0.56394277627530998</v>
      </c>
      <c r="V99" s="74">
        <f t="shared" si="107"/>
        <v>0.36958200350716031</v>
      </c>
      <c r="W99" s="74">
        <f t="shared" si="107"/>
        <v>1.2227038186079879</v>
      </c>
      <c r="X99" s="74">
        <f t="shared" ref="X99:Y99" si="108">X47*11630*1000/X$6</f>
        <v>0.86890429304072703</v>
      </c>
      <c r="Y99" s="74">
        <f t="shared" si="108"/>
        <v>0.746002206262112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471.06391781432967</v>
      </c>
      <c r="C100" s="74">
        <f t="shared" si="109"/>
        <v>496.4688122720674</v>
      </c>
      <c r="D100" s="74">
        <f t="shared" si="109"/>
        <v>465.00762797033343</v>
      </c>
      <c r="E100" s="74">
        <f t="shared" si="109"/>
        <v>503.84307085511466</v>
      </c>
      <c r="F100" s="74">
        <f t="shared" si="109"/>
        <v>588.97191168432983</v>
      </c>
      <c r="G100" s="74">
        <f t="shared" si="109"/>
        <v>613.25320482551899</v>
      </c>
      <c r="H100" s="74">
        <f t="shared" si="109"/>
        <v>693.46814990686039</v>
      </c>
      <c r="I100" s="74">
        <f t="shared" si="109"/>
        <v>652.31272915985232</v>
      </c>
      <c r="J100" s="74">
        <f t="shared" si="109"/>
        <v>703.86403403058887</v>
      </c>
      <c r="K100" s="74">
        <f t="shared" si="109"/>
        <v>718.87738978798598</v>
      </c>
      <c r="L100" s="74">
        <f t="shared" si="109"/>
        <v>668.12415630575072</v>
      </c>
      <c r="M100" s="74">
        <f t="shared" si="109"/>
        <v>703.43461069677699</v>
      </c>
      <c r="N100" s="74">
        <f t="shared" si="109"/>
        <v>721.91625724074731</v>
      </c>
      <c r="O100" s="74">
        <f t="shared" si="109"/>
        <v>673.53649392230579</v>
      </c>
      <c r="P100" s="74">
        <f t="shared" si="109"/>
        <v>702.02916600678395</v>
      </c>
      <c r="Q100" s="74">
        <f t="shared" si="109"/>
        <v>687.49498085787206</v>
      </c>
      <c r="R100" s="74">
        <f t="shared" si="109"/>
        <v>723.77427079087181</v>
      </c>
      <c r="S100" s="74">
        <f t="shared" si="109"/>
        <v>726.08635739384761</v>
      </c>
      <c r="T100" s="74">
        <f t="shared" si="109"/>
        <v>718.35264983283901</v>
      </c>
      <c r="U100" s="74">
        <f t="shared" si="109"/>
        <v>671.78250959950526</v>
      </c>
      <c r="V100" s="74">
        <f t="shared" si="109"/>
        <v>646.41308610186559</v>
      </c>
      <c r="W100" s="74">
        <f t="shared" si="109"/>
        <v>993.58751451756086</v>
      </c>
      <c r="X100" s="74">
        <f t="shared" ref="X100:Y100" si="110">X48*11630*1000/X$6</f>
        <v>884.35360871565786</v>
      </c>
      <c r="Y100" s="74">
        <f t="shared" si="110"/>
        <v>627.21094761713584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786.32707394759382</v>
      </c>
      <c r="C101" s="193">
        <f t="shared" si="111"/>
        <v>781.64840107675923</v>
      </c>
      <c r="D101" s="193">
        <f t="shared" si="111"/>
        <v>747.26112478988705</v>
      </c>
      <c r="E101" s="193">
        <f t="shared" si="111"/>
        <v>764.87417080415037</v>
      </c>
      <c r="F101" s="193">
        <f t="shared" si="111"/>
        <v>765.08082860539525</v>
      </c>
      <c r="G101" s="193">
        <f t="shared" si="111"/>
        <v>770.03969669414857</v>
      </c>
      <c r="H101" s="193">
        <f t="shared" si="111"/>
        <v>828.89439607494319</v>
      </c>
      <c r="I101" s="193">
        <f t="shared" si="111"/>
        <v>785.96647085702034</v>
      </c>
      <c r="J101" s="193">
        <f t="shared" si="111"/>
        <v>836.21098123310423</v>
      </c>
      <c r="K101" s="193">
        <f t="shared" si="111"/>
        <v>805.22480180314403</v>
      </c>
      <c r="L101" s="193">
        <f t="shared" si="111"/>
        <v>708.06263067710961</v>
      </c>
      <c r="M101" s="193">
        <f t="shared" si="111"/>
        <v>787.89783904035221</v>
      </c>
      <c r="N101" s="193">
        <f t="shared" si="111"/>
        <v>796.88683309076362</v>
      </c>
      <c r="O101" s="193">
        <f t="shared" si="111"/>
        <v>696.21569044201294</v>
      </c>
      <c r="P101" s="193">
        <f t="shared" si="111"/>
        <v>663.47976423051375</v>
      </c>
      <c r="Q101" s="193">
        <f t="shared" si="111"/>
        <v>541.12411270512189</v>
      </c>
      <c r="R101" s="193">
        <f t="shared" si="111"/>
        <v>558.3098145890491</v>
      </c>
      <c r="S101" s="193">
        <f t="shared" si="111"/>
        <v>534.12746614564196</v>
      </c>
      <c r="T101" s="193">
        <f t="shared" si="111"/>
        <v>625.32968977061557</v>
      </c>
      <c r="U101" s="193">
        <f t="shared" si="111"/>
        <v>647.60648375963308</v>
      </c>
      <c r="V101" s="193">
        <f t="shared" si="111"/>
        <v>595.45851377003078</v>
      </c>
      <c r="W101" s="193">
        <f t="shared" si="111"/>
        <v>604.88541264891785</v>
      </c>
      <c r="X101" s="193">
        <f t="shared" ref="X101:Y101" si="112">X49*11630*1000/X$6</f>
        <v>608.40117314473321</v>
      </c>
      <c r="Y101" s="193">
        <f t="shared" si="112"/>
        <v>711.17686074366884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1161.3833378847196</v>
      </c>
      <c r="C102" s="77">
        <f t="shared" si="113"/>
        <v>1188.4967360321366</v>
      </c>
      <c r="D102" s="77">
        <f t="shared" si="113"/>
        <v>1216.4706448820532</v>
      </c>
      <c r="E102" s="77">
        <f t="shared" si="113"/>
        <v>1262.2680812344126</v>
      </c>
      <c r="F102" s="77">
        <f t="shared" si="113"/>
        <v>1300.6715282144678</v>
      </c>
      <c r="G102" s="77">
        <f t="shared" si="113"/>
        <v>1339.8004603960378</v>
      </c>
      <c r="H102" s="77">
        <f t="shared" si="113"/>
        <v>1394.3273450535251</v>
      </c>
      <c r="I102" s="77">
        <f t="shared" si="113"/>
        <v>1427.4554326075493</v>
      </c>
      <c r="J102" s="77">
        <f t="shared" si="113"/>
        <v>1441.0602812560066</v>
      </c>
      <c r="K102" s="77">
        <f t="shared" si="113"/>
        <v>1478.7354363428799</v>
      </c>
      <c r="L102" s="77">
        <f t="shared" si="113"/>
        <v>1486.639073368927</v>
      </c>
      <c r="M102" s="77">
        <f t="shared" si="113"/>
        <v>1490.2793245736111</v>
      </c>
      <c r="N102" s="77">
        <f t="shared" si="113"/>
        <v>1488.6068224103096</v>
      </c>
      <c r="O102" s="77">
        <f t="shared" si="113"/>
        <v>1500.6017996074195</v>
      </c>
      <c r="P102" s="77">
        <f t="shared" si="113"/>
        <v>1516.8505253228159</v>
      </c>
      <c r="Q102" s="77">
        <f t="shared" si="113"/>
        <v>1533.9988135964895</v>
      </c>
      <c r="R102" s="77">
        <f t="shared" si="113"/>
        <v>1581.7548234900141</v>
      </c>
      <c r="S102" s="77">
        <f t="shared" si="113"/>
        <v>1627.6159710115539</v>
      </c>
      <c r="T102" s="77">
        <f t="shared" si="113"/>
        <v>1721.8219647867836</v>
      </c>
      <c r="U102" s="77">
        <f t="shared" si="113"/>
        <v>1692.5355476020156</v>
      </c>
      <c r="V102" s="77">
        <f t="shared" si="113"/>
        <v>1747.5652045411578</v>
      </c>
      <c r="W102" s="77">
        <f t="shared" si="113"/>
        <v>1785.2863278111147</v>
      </c>
      <c r="X102" s="77">
        <f t="shared" ref="X102:Y102" si="114">X50*11630*1000/X$6</f>
        <v>1691.267299088486</v>
      </c>
      <c r="Y102" s="77">
        <f t="shared" si="114"/>
        <v>1597.8783244671026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5748.5286784088066</v>
      </c>
      <c r="C104" s="153">
        <f t="shared" si="115"/>
        <v>6065.536222016689</v>
      </c>
      <c r="D104" s="153">
        <f t="shared" si="115"/>
        <v>6280.6546639015596</v>
      </c>
      <c r="E104" s="153">
        <f t="shared" si="115"/>
        <v>6447.530839672404</v>
      </c>
      <c r="F104" s="153">
        <f t="shared" si="115"/>
        <v>6583.6620737677058</v>
      </c>
      <c r="G104" s="153">
        <f t="shared" si="115"/>
        <v>6829.8694036206462</v>
      </c>
      <c r="H104" s="153">
        <f t="shared" si="115"/>
        <v>7458.5967647341731</v>
      </c>
      <c r="I104" s="153">
        <f t="shared" si="115"/>
        <v>7285.1407837149691</v>
      </c>
      <c r="J104" s="153">
        <f t="shared" si="115"/>
        <v>7443.7785884135992</v>
      </c>
      <c r="K104" s="153">
        <f t="shared" si="115"/>
        <v>7714.0747072534523</v>
      </c>
      <c r="L104" s="153">
        <f t="shared" si="115"/>
        <v>7862.356785712298</v>
      </c>
      <c r="M104" s="153">
        <f t="shared" si="115"/>
        <v>7740.2246988575243</v>
      </c>
      <c r="N104" s="153">
        <f t="shared" si="115"/>
        <v>7984.3455553819331</v>
      </c>
      <c r="O104" s="153">
        <f t="shared" si="115"/>
        <v>7685.1255396300039</v>
      </c>
      <c r="P104" s="153">
        <f t="shared" si="115"/>
        <v>7380.624620305136</v>
      </c>
      <c r="Q104" s="153">
        <f t="shared" si="115"/>
        <v>7144.8880549118803</v>
      </c>
      <c r="R104" s="153">
        <f t="shared" ref="R104:V104" si="116">SUM(R105:R108)</f>
        <v>7633.963198270787</v>
      </c>
      <c r="S104" s="153">
        <f t="shared" si="116"/>
        <v>7925.5801021547932</v>
      </c>
      <c r="T104" s="153">
        <f t="shared" si="116"/>
        <v>8347.8381072735265</v>
      </c>
      <c r="U104" s="153">
        <f t="shared" si="116"/>
        <v>8068.9405622409713</v>
      </c>
      <c r="V104" s="153">
        <f t="shared" si="116"/>
        <v>8108.9487293283364</v>
      </c>
      <c r="W104" s="153">
        <f t="shared" ref="W104:Y104" si="117">SUM(W105:W108)</f>
        <v>9295.4218349170405</v>
      </c>
      <c r="X104" s="153">
        <f t="shared" si="117"/>
        <v>8823.8973852537765</v>
      </c>
      <c r="Y104" s="153">
        <f t="shared" si="117"/>
        <v>8688.0535464222867</v>
      </c>
      <c r="DA104" s="217" t="s">
        <v>278</v>
      </c>
    </row>
    <row r="105" spans="1:105" ht="12" customHeight="1" x14ac:dyDescent="0.25">
      <c r="A105" s="97" t="s">
        <v>57</v>
      </c>
      <c r="B105" s="74">
        <v>5021.1491597275281</v>
      </c>
      <c r="C105" s="74">
        <v>5319.9859873007163</v>
      </c>
      <c r="D105" s="74">
        <v>5572.5132446751741</v>
      </c>
      <c r="E105" s="74">
        <v>5698.0175896678174</v>
      </c>
      <c r="F105" s="74">
        <v>5766.1975535625616</v>
      </c>
      <c r="G105" s="74">
        <v>5990.2272323526631</v>
      </c>
      <c r="H105" s="74">
        <v>6511.0728229636798</v>
      </c>
      <c r="I105" s="74">
        <v>6371.7089092893175</v>
      </c>
      <c r="J105" s="74">
        <v>6447.4033773087021</v>
      </c>
      <c r="K105" s="74">
        <v>6721.7263964465428</v>
      </c>
      <c r="L105" s="74">
        <v>6963.8625121074911</v>
      </c>
      <c r="M105" s="74">
        <v>6765.1586045312879</v>
      </c>
      <c r="N105" s="74">
        <v>6977.4997818907696</v>
      </c>
      <c r="O105" s="74">
        <v>6764.8444800058533</v>
      </c>
      <c r="P105" s="74">
        <v>6454.9228427292865</v>
      </c>
      <c r="Q105" s="74">
        <v>6308.8037690769161</v>
      </c>
      <c r="R105" s="74">
        <v>6757.0795914489299</v>
      </c>
      <c r="S105" s="74">
        <v>7061.0602048453939</v>
      </c>
      <c r="T105" s="74">
        <v>7408.8099628218515</v>
      </c>
      <c r="U105" s="74">
        <v>7140.8656343372595</v>
      </c>
      <c r="V105" s="74">
        <v>7219.7622042261119</v>
      </c>
      <c r="W105" s="74">
        <v>8095.4139550174968</v>
      </c>
      <c r="X105" s="74">
        <v>7702.1793494261692</v>
      </c>
      <c r="Y105" s="74">
        <v>7714.0278869876183</v>
      </c>
      <c r="DA105" s="90" t="s">
        <v>279</v>
      </c>
    </row>
    <row r="106" spans="1:105" ht="12" customHeight="1" x14ac:dyDescent="0.25">
      <c r="A106" s="97" t="s">
        <v>56</v>
      </c>
      <c r="B106" s="74">
        <v>1.9171710026883053E-2</v>
      </c>
      <c r="C106" s="74">
        <v>2.3922467467834267E-2</v>
      </c>
      <c r="D106" s="74">
        <v>3.4600517731299602E-2</v>
      </c>
      <c r="E106" s="74">
        <v>7.3252283055644907E-2</v>
      </c>
      <c r="F106" s="74">
        <v>0.14127505786251968</v>
      </c>
      <c r="G106" s="74">
        <v>0.27152713102344361</v>
      </c>
      <c r="H106" s="74">
        <v>0.93201055707982217</v>
      </c>
      <c r="I106" s="74">
        <v>0.53974751238240382</v>
      </c>
      <c r="J106" s="74">
        <v>0.53618817950597653</v>
      </c>
      <c r="K106" s="74">
        <v>0.70343487066804844</v>
      </c>
      <c r="L106" s="74">
        <v>6.08302056155968</v>
      </c>
      <c r="M106" s="74">
        <v>0.81255124859829031</v>
      </c>
      <c r="N106" s="74">
        <v>2.5403497010927887</v>
      </c>
      <c r="O106" s="74">
        <v>1.4335379961839452</v>
      </c>
      <c r="P106" s="74">
        <v>3.5870374881757026</v>
      </c>
      <c r="Q106" s="74">
        <v>2.6077819671155895</v>
      </c>
      <c r="R106" s="74">
        <v>1.931596356627711</v>
      </c>
      <c r="S106" s="74">
        <v>1.833796273224634</v>
      </c>
      <c r="T106" s="74">
        <v>3.1881033157043266</v>
      </c>
      <c r="U106" s="74">
        <v>2.6517711451296053</v>
      </c>
      <c r="V106" s="74">
        <v>1.7570537934074288</v>
      </c>
      <c r="W106" s="74">
        <v>5.8607128959968513</v>
      </c>
      <c r="X106" s="74">
        <v>4.1917300875969854</v>
      </c>
      <c r="Y106" s="74">
        <v>3.6167336289826451</v>
      </c>
      <c r="DA106" s="90" t="s">
        <v>280</v>
      </c>
    </row>
    <row r="107" spans="1:105" ht="12" customHeight="1" x14ac:dyDescent="0.25">
      <c r="A107" s="97" t="s">
        <v>55</v>
      </c>
      <c r="B107" s="74">
        <v>277.83952522595899</v>
      </c>
      <c r="C107" s="74">
        <v>296.97226154058615</v>
      </c>
      <c r="D107" s="74">
        <v>280.18616235009091</v>
      </c>
      <c r="E107" s="74">
        <v>306.09468902611673</v>
      </c>
      <c r="F107" s="74">
        <v>362.5323005886591</v>
      </c>
      <c r="G107" s="74">
        <v>379.5984333809069</v>
      </c>
      <c r="H107" s="74">
        <v>434.89480037615493</v>
      </c>
      <c r="I107" s="74">
        <v>409.76323357062302</v>
      </c>
      <c r="J107" s="74">
        <v>451.36982508237259</v>
      </c>
      <c r="K107" s="74">
        <v>469.56832990938375</v>
      </c>
      <c r="L107" s="74">
        <v>444.6370188131537</v>
      </c>
      <c r="M107" s="74">
        <v>476.85994342535184</v>
      </c>
      <c r="N107" s="74">
        <v>500.95072909576612</v>
      </c>
      <c r="O107" s="74">
        <v>477.20148030492459</v>
      </c>
      <c r="P107" s="74">
        <v>500.29795893209661</v>
      </c>
      <c r="Q107" s="74">
        <v>494.80783374417314</v>
      </c>
      <c r="R107" s="74">
        <v>528.1812593974488</v>
      </c>
      <c r="S107" s="74">
        <v>537.09611173669066</v>
      </c>
      <c r="T107" s="74">
        <v>538.16918036270795</v>
      </c>
      <c r="U107" s="74">
        <v>511.74761348388523</v>
      </c>
      <c r="V107" s="74">
        <v>499.60601152508372</v>
      </c>
      <c r="W107" s="74">
        <v>783.96722510749441</v>
      </c>
      <c r="X107" s="74">
        <v>708.6334843794865</v>
      </c>
      <c r="Y107" s="74">
        <v>512.22507096905042</v>
      </c>
      <c r="DA107" s="90" t="s">
        <v>281</v>
      </c>
    </row>
    <row r="108" spans="1:105" ht="12" customHeight="1" x14ac:dyDescent="0.25">
      <c r="A108" s="109" t="s">
        <v>54</v>
      </c>
      <c r="B108" s="77">
        <v>449.52082174529301</v>
      </c>
      <c r="C108" s="77">
        <v>448.5540507079188</v>
      </c>
      <c r="D108" s="77">
        <v>427.92065635856267</v>
      </c>
      <c r="E108" s="77">
        <v>443.34530869541442</v>
      </c>
      <c r="F108" s="77">
        <v>454.79094455862162</v>
      </c>
      <c r="G108" s="77">
        <v>459.77221075605343</v>
      </c>
      <c r="H108" s="77">
        <v>511.69713083725833</v>
      </c>
      <c r="I108" s="77">
        <v>503.12889334264628</v>
      </c>
      <c r="J108" s="77">
        <v>544.46919784301781</v>
      </c>
      <c r="K108" s="77">
        <v>522.07654602685716</v>
      </c>
      <c r="L108" s="77">
        <v>447.77423423009321</v>
      </c>
      <c r="M108" s="77">
        <v>497.39359965228618</v>
      </c>
      <c r="N108" s="77">
        <v>503.35469469430387</v>
      </c>
      <c r="O108" s="77">
        <v>441.64604132304265</v>
      </c>
      <c r="P108" s="77">
        <v>421.81678115557679</v>
      </c>
      <c r="Q108" s="77">
        <v>338.66867012367544</v>
      </c>
      <c r="R108" s="77">
        <v>346.77075106777983</v>
      </c>
      <c r="S108" s="77">
        <v>325.5899892994841</v>
      </c>
      <c r="T108" s="77">
        <v>397.67086077326275</v>
      </c>
      <c r="U108" s="77">
        <v>413.67554327469657</v>
      </c>
      <c r="V108" s="77">
        <v>387.82345978373337</v>
      </c>
      <c r="W108" s="77">
        <v>410.17994189605201</v>
      </c>
      <c r="X108" s="77">
        <v>408.89282136052566</v>
      </c>
      <c r="Y108" s="77">
        <v>458.18385483663639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396.39983760240176</v>
      </c>
      <c r="C110" s="203">
        <f t="shared" si="118"/>
        <v>401.25322343413279</v>
      </c>
      <c r="D110" s="203">
        <f t="shared" si="118"/>
        <v>423.9263278040487</v>
      </c>
      <c r="E110" s="203">
        <f t="shared" si="118"/>
        <v>449.14633172738706</v>
      </c>
      <c r="F110" s="203">
        <f t="shared" si="118"/>
        <v>443.65731891785822</v>
      </c>
      <c r="G110" s="203">
        <f t="shared" si="118"/>
        <v>475.85930812596638</v>
      </c>
      <c r="H110" s="203">
        <f t="shared" si="118"/>
        <v>518.10649226433338</v>
      </c>
      <c r="I110" s="203">
        <f t="shared" si="118"/>
        <v>513.89222721013607</v>
      </c>
      <c r="J110" s="203">
        <f t="shared" si="118"/>
        <v>502.07349302624471</v>
      </c>
      <c r="K110" s="203">
        <f t="shared" si="118"/>
        <v>497.03512889245144</v>
      </c>
      <c r="L110" s="203">
        <f t="shared" si="118"/>
        <v>578.40732034338259</v>
      </c>
      <c r="M110" s="203">
        <f t="shared" si="118"/>
        <v>579.5938528218179</v>
      </c>
      <c r="N110" s="203">
        <f t="shared" si="118"/>
        <v>576.06553694283184</v>
      </c>
      <c r="O110" s="203">
        <f t="shared" si="118"/>
        <v>537.35192564738816</v>
      </c>
      <c r="P110" s="203">
        <f t="shared" si="118"/>
        <v>497.50459402530981</v>
      </c>
      <c r="Q110" s="203">
        <f t="shared" si="118"/>
        <v>450.25548591157428</v>
      </c>
      <c r="R110" s="203">
        <f t="shared" ref="R110:V110" si="119">R78*1000000/R$6</f>
        <v>519.88207713953102</v>
      </c>
      <c r="S110" s="203">
        <f t="shared" si="119"/>
        <v>572.13555553767844</v>
      </c>
      <c r="T110" s="203">
        <f t="shared" si="119"/>
        <v>608.7926263893944</v>
      </c>
      <c r="U110" s="203">
        <f t="shared" si="119"/>
        <v>564.80860266801051</v>
      </c>
      <c r="V110" s="203">
        <f t="shared" si="119"/>
        <v>546.77530575205924</v>
      </c>
      <c r="W110" s="203">
        <f t="shared" ref="W110:Y110" si="120">W78*1000000/W$6</f>
        <v>628.58529393929427</v>
      </c>
      <c r="X110" s="203">
        <f t="shared" si="120"/>
        <v>586.84043220724641</v>
      </c>
      <c r="Y110" s="203">
        <f t="shared" si="120"/>
        <v>532.84928251408644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396.39983760240176</v>
      </c>
      <c r="C111" s="192">
        <f t="shared" si="121"/>
        <v>401.25322343413279</v>
      </c>
      <c r="D111" s="192">
        <f t="shared" si="121"/>
        <v>423.9263278040487</v>
      </c>
      <c r="E111" s="192">
        <f t="shared" si="121"/>
        <v>449.14633172738706</v>
      </c>
      <c r="F111" s="192">
        <f t="shared" si="121"/>
        <v>443.65731891785822</v>
      </c>
      <c r="G111" s="192">
        <f t="shared" si="121"/>
        <v>475.85930812596638</v>
      </c>
      <c r="H111" s="192">
        <f t="shared" si="121"/>
        <v>518.10649226433338</v>
      </c>
      <c r="I111" s="192">
        <f t="shared" si="121"/>
        <v>513.89222721013607</v>
      </c>
      <c r="J111" s="192">
        <f t="shared" si="121"/>
        <v>502.07349302624471</v>
      </c>
      <c r="K111" s="192">
        <f t="shared" si="121"/>
        <v>497.03512889245144</v>
      </c>
      <c r="L111" s="192">
        <f t="shared" si="121"/>
        <v>578.40732034338259</v>
      </c>
      <c r="M111" s="192">
        <f t="shared" si="121"/>
        <v>579.5938528218179</v>
      </c>
      <c r="N111" s="192">
        <f t="shared" si="121"/>
        <v>576.06553694283184</v>
      </c>
      <c r="O111" s="192">
        <f t="shared" si="121"/>
        <v>537.35192564738816</v>
      </c>
      <c r="P111" s="192">
        <f t="shared" si="121"/>
        <v>497.50459402530981</v>
      </c>
      <c r="Q111" s="192">
        <f t="shared" si="121"/>
        <v>450.25548591157428</v>
      </c>
      <c r="R111" s="192">
        <f t="shared" ref="R111:V111" si="122">R79*1000000/R$6</f>
        <v>519.88207713953102</v>
      </c>
      <c r="S111" s="192">
        <f t="shared" si="122"/>
        <v>572.13555553767844</v>
      </c>
      <c r="T111" s="192">
        <f t="shared" si="122"/>
        <v>608.7926263893944</v>
      </c>
      <c r="U111" s="192">
        <f t="shared" si="122"/>
        <v>564.80860266801051</v>
      </c>
      <c r="V111" s="192">
        <f t="shared" si="122"/>
        <v>546.77530575205924</v>
      </c>
      <c r="W111" s="192">
        <f t="shared" ref="W111:Y111" si="123">W79*1000000/W$6</f>
        <v>628.58529393929427</v>
      </c>
      <c r="X111" s="192">
        <f t="shared" si="123"/>
        <v>586.84043220724641</v>
      </c>
      <c r="Y111" s="192">
        <f t="shared" si="123"/>
        <v>532.84928251408644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232.42288290783293</v>
      </c>
      <c r="C112" s="74">
        <f t="shared" si="124"/>
        <v>239.06141200282784</v>
      </c>
      <c r="D112" s="74">
        <f t="shared" si="124"/>
        <v>265.47955135546914</v>
      </c>
      <c r="E112" s="74">
        <f t="shared" si="124"/>
        <v>291.12603006237651</v>
      </c>
      <c r="F112" s="74">
        <f t="shared" si="124"/>
        <v>297.70856324397198</v>
      </c>
      <c r="G112" s="74">
        <f t="shared" si="124"/>
        <v>328.69459550867413</v>
      </c>
      <c r="H112" s="74">
        <f t="shared" si="124"/>
        <v>377.53794652076675</v>
      </c>
      <c r="I112" s="74">
        <f t="shared" si="124"/>
        <v>400.97062166501155</v>
      </c>
      <c r="J112" s="74">
        <f t="shared" si="124"/>
        <v>393.50466983177893</v>
      </c>
      <c r="K112" s="74">
        <f t="shared" si="124"/>
        <v>389.06058251639968</v>
      </c>
      <c r="L112" s="74">
        <f t="shared" si="124"/>
        <v>463.61884365022587</v>
      </c>
      <c r="M112" s="74">
        <f t="shared" si="124"/>
        <v>450.58507740752725</v>
      </c>
      <c r="N112" s="74">
        <f t="shared" si="124"/>
        <v>445.24524253871488</v>
      </c>
      <c r="O112" s="74">
        <f t="shared" si="124"/>
        <v>423.48104498107415</v>
      </c>
      <c r="P112" s="74">
        <f t="shared" si="124"/>
        <v>389.27442363397358</v>
      </c>
      <c r="Q112" s="74">
        <f t="shared" si="124"/>
        <v>354.88328152139945</v>
      </c>
      <c r="R112" s="74">
        <f t="shared" ref="R112:V112" si="125">R80*1000000/R$6</f>
        <v>412.89375216881848</v>
      </c>
      <c r="S112" s="74">
        <f t="shared" si="125"/>
        <v>457.62801692536931</v>
      </c>
      <c r="T112" s="74">
        <f t="shared" si="125"/>
        <v>491.96655022476483</v>
      </c>
      <c r="U112" s="74">
        <f t="shared" si="125"/>
        <v>443.91671318916474</v>
      </c>
      <c r="V112" s="74">
        <f t="shared" si="125"/>
        <v>438.5127113690865</v>
      </c>
      <c r="W112" s="74">
        <f t="shared" ref="W112:Y112" si="126">W80*1000000/W$6</f>
        <v>513.52617441265602</v>
      </c>
      <c r="X112" s="74">
        <f t="shared" si="126"/>
        <v>471.77956052416613</v>
      </c>
      <c r="Y112" s="74">
        <f t="shared" si="126"/>
        <v>394.8211322741999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11.698439130231979</v>
      </c>
      <c r="C114" s="74">
        <f t="shared" si="130"/>
        <v>12.01537876983503</v>
      </c>
      <c r="D114" s="74">
        <f t="shared" si="130"/>
        <v>12.280815361838178</v>
      </c>
      <c r="E114" s="74">
        <f t="shared" si="130"/>
        <v>14.280242198218305</v>
      </c>
      <c r="F114" s="74">
        <f t="shared" si="130"/>
        <v>16.329352879637302</v>
      </c>
      <c r="G114" s="74">
        <f t="shared" si="130"/>
        <v>17.998414872412031</v>
      </c>
      <c r="H114" s="74">
        <f t="shared" si="130"/>
        <v>20.985633859404089</v>
      </c>
      <c r="I114" s="74">
        <f t="shared" si="130"/>
        <v>22.169827217666189</v>
      </c>
      <c r="J114" s="74">
        <f t="shared" si="130"/>
        <v>23.007642230625994</v>
      </c>
      <c r="K114" s="74">
        <f t="shared" si="130"/>
        <v>22.939232264885327</v>
      </c>
      <c r="L114" s="74">
        <f t="shared" si="130"/>
        <v>25.702897164691901</v>
      </c>
      <c r="M114" s="74">
        <f t="shared" si="130"/>
        <v>27.208425494894087</v>
      </c>
      <c r="N114" s="74">
        <f t="shared" si="130"/>
        <v>27.243084411715728</v>
      </c>
      <c r="O114" s="74">
        <f t="shared" si="130"/>
        <v>25.805589285783235</v>
      </c>
      <c r="P114" s="74">
        <f t="shared" si="130"/>
        <v>25.870287560661971</v>
      </c>
      <c r="Q114" s="74">
        <f t="shared" si="130"/>
        <v>24.281781334383695</v>
      </c>
      <c r="R114" s="74">
        <f t="shared" ref="R114:V114" si="131">R82*1000000/R$6</f>
        <v>28.258935056580309</v>
      </c>
      <c r="S114" s="74">
        <f t="shared" si="131"/>
        <v>30.755497097979298</v>
      </c>
      <c r="T114" s="74">
        <f t="shared" si="131"/>
        <v>31.12433364577582</v>
      </c>
      <c r="U114" s="74">
        <f t="shared" si="131"/>
        <v>28.263842628815802</v>
      </c>
      <c r="V114" s="74">
        <f t="shared" si="131"/>
        <v>27.124674510966056</v>
      </c>
      <c r="W114" s="74">
        <f t="shared" ref="W114:Y114" si="132">W82*1000000/W$6</f>
        <v>43.703839054111171</v>
      </c>
      <c r="X114" s="74">
        <f t="shared" si="132"/>
        <v>38.248151438115933</v>
      </c>
      <c r="Y114" s="74">
        <f t="shared" si="132"/>
        <v>24.266132011613767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152.27851556433683</v>
      </c>
      <c r="C115" s="193">
        <f t="shared" si="133"/>
        <v>150.17643266146996</v>
      </c>
      <c r="D115" s="193">
        <f t="shared" si="133"/>
        <v>146.16596108674139</v>
      </c>
      <c r="E115" s="193">
        <f t="shared" si="133"/>
        <v>143.74005946679225</v>
      </c>
      <c r="F115" s="193">
        <f t="shared" si="133"/>
        <v>129.61940279424897</v>
      </c>
      <c r="G115" s="193">
        <f t="shared" si="133"/>
        <v>129.16629774488015</v>
      </c>
      <c r="H115" s="193">
        <f t="shared" si="133"/>
        <v>119.58291188416253</v>
      </c>
      <c r="I115" s="193">
        <f t="shared" si="133"/>
        <v>90.751778327458368</v>
      </c>
      <c r="J115" s="193">
        <f t="shared" si="133"/>
        <v>85.561180963839803</v>
      </c>
      <c r="K115" s="193">
        <f t="shared" si="133"/>
        <v>85.035314111166429</v>
      </c>
      <c r="L115" s="193">
        <f t="shared" si="133"/>
        <v>89.085579528464777</v>
      </c>
      <c r="M115" s="193">
        <f t="shared" si="133"/>
        <v>101.80034991939662</v>
      </c>
      <c r="N115" s="193">
        <f t="shared" si="133"/>
        <v>103.57720999240115</v>
      </c>
      <c r="O115" s="193">
        <f t="shared" si="133"/>
        <v>88.065291380530766</v>
      </c>
      <c r="P115" s="193">
        <f t="shared" si="133"/>
        <v>82.359882830674195</v>
      </c>
      <c r="Q115" s="193">
        <f t="shared" si="133"/>
        <v>71.090423055791064</v>
      </c>
      <c r="R115" s="193">
        <f t="shared" ref="R115:V115" si="134">R83*1000000/R$6</f>
        <v>78.729389914132184</v>
      </c>
      <c r="S115" s="193">
        <f t="shared" si="134"/>
        <v>83.752041514329861</v>
      </c>
      <c r="T115" s="193">
        <f t="shared" si="134"/>
        <v>85.701742518853749</v>
      </c>
      <c r="U115" s="193">
        <f t="shared" si="134"/>
        <v>92.62804685003006</v>
      </c>
      <c r="V115" s="193">
        <f t="shared" si="134"/>
        <v>81.137919872006691</v>
      </c>
      <c r="W115" s="193">
        <f t="shared" ref="W115:Y115" si="135">W83*1000000/W$6</f>
        <v>71.355280472527198</v>
      </c>
      <c r="X115" s="193">
        <f t="shared" si="135"/>
        <v>76.812720244964297</v>
      </c>
      <c r="Y115" s="193">
        <f t="shared" si="135"/>
        <v>113.76201822827274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0.55039648636282079</v>
      </c>
      <c r="C118" s="206">
        <f t="shared" si="139"/>
        <v>0.55649745460516742</v>
      </c>
      <c r="D118" s="206">
        <f t="shared" si="139"/>
        <v>0.56400024838704232</v>
      </c>
      <c r="E118" s="206">
        <f t="shared" si="139"/>
        <v>0.56865562430093031</v>
      </c>
      <c r="F118" s="206">
        <f t="shared" si="139"/>
        <v>0.57329909486776542</v>
      </c>
      <c r="G118" s="206">
        <f t="shared" si="139"/>
        <v>0.57810791095538572</v>
      </c>
      <c r="H118" s="206">
        <f t="shared" si="139"/>
        <v>0.5863356855118631</v>
      </c>
      <c r="I118" s="206">
        <f t="shared" si="139"/>
        <v>0.59214641312878658</v>
      </c>
      <c r="J118" s="206">
        <f t="shared" si="139"/>
        <v>0.60353881989086922</v>
      </c>
      <c r="K118" s="206">
        <f t="shared" si="139"/>
        <v>0.61307513578273209</v>
      </c>
      <c r="L118" s="206">
        <f t="shared" si="139"/>
        <v>0.62419194483974549</v>
      </c>
      <c r="M118" s="206">
        <f t="shared" si="139"/>
        <v>0.63429980947051845</v>
      </c>
      <c r="N118" s="206">
        <f t="shared" si="139"/>
        <v>0.64953068712166684</v>
      </c>
      <c r="O118" s="206">
        <f t="shared" si="139"/>
        <v>0.66549725760478307</v>
      </c>
      <c r="P118" s="206">
        <f t="shared" si="139"/>
        <v>0.67060599984420566</v>
      </c>
      <c r="Q118" s="206">
        <f t="shared" si="139"/>
        <v>0.67841413569041964</v>
      </c>
      <c r="R118" s="206">
        <f t="shared" ref="R118:V118" si="140">IF(R104=0,"",R104/R97)</f>
        <v>0.69002590137588826</v>
      </c>
      <c r="S118" s="206">
        <f t="shared" si="140"/>
        <v>0.70571515998051748</v>
      </c>
      <c r="T118" s="206">
        <f t="shared" si="140"/>
        <v>0.71990806087314207</v>
      </c>
      <c r="U118" s="206">
        <f t="shared" si="140"/>
        <v>0.73139854239710367</v>
      </c>
      <c r="V118" s="206">
        <f t="shared" si="140"/>
        <v>0.74427799926092575</v>
      </c>
      <c r="W118" s="206">
        <f t="shared" ref="W118:Y118" si="141">IF(W104=0,"",W104/W97)</f>
        <v>0.78407823156135537</v>
      </c>
      <c r="X118" s="206">
        <f t="shared" si="141"/>
        <v>0.81225586067748479</v>
      </c>
      <c r="Y118" s="206">
        <f t="shared" si="141"/>
        <v>0.84420779461452611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0.54655292144602585</v>
      </c>
      <c r="C119" s="199">
        <f t="shared" si="142"/>
        <v>0.55293509858708256</v>
      </c>
      <c r="D119" s="199">
        <f t="shared" si="142"/>
        <v>0.56154021702767298</v>
      </c>
      <c r="E119" s="199">
        <f t="shared" si="142"/>
        <v>0.56587151656746182</v>
      </c>
      <c r="F119" s="199">
        <f t="shared" si="142"/>
        <v>0.56923589520336382</v>
      </c>
      <c r="G119" s="199">
        <f t="shared" si="142"/>
        <v>0.57428292889841459</v>
      </c>
      <c r="H119" s="199">
        <f t="shared" si="142"/>
        <v>0.58144787557659738</v>
      </c>
      <c r="I119" s="199">
        <f t="shared" si="142"/>
        <v>0.58647092958346203</v>
      </c>
      <c r="J119" s="199">
        <f t="shared" si="142"/>
        <v>0.59735138562052059</v>
      </c>
      <c r="K119" s="199">
        <f t="shared" si="142"/>
        <v>0.60784530910951218</v>
      </c>
      <c r="L119" s="199">
        <f t="shared" si="142"/>
        <v>0.62076828281837459</v>
      </c>
      <c r="M119" s="199">
        <f t="shared" si="142"/>
        <v>0.63159509841042238</v>
      </c>
      <c r="N119" s="199">
        <f t="shared" si="142"/>
        <v>0.64768412785620399</v>
      </c>
      <c r="O119" s="199">
        <f t="shared" si="142"/>
        <v>0.66466523303026448</v>
      </c>
      <c r="P119" s="199">
        <f t="shared" si="142"/>
        <v>0.66963174963631689</v>
      </c>
      <c r="Q119" s="199">
        <f t="shared" si="142"/>
        <v>0.67818240334143864</v>
      </c>
      <c r="R119" s="199">
        <f t="shared" ref="R119:V119" si="143">IF(R105=0,"",R105/R98)</f>
        <v>0.69085294082166593</v>
      </c>
      <c r="S119" s="199">
        <f t="shared" si="143"/>
        <v>0.70823440450067654</v>
      </c>
      <c r="T119" s="199">
        <f t="shared" si="143"/>
        <v>0.72271690056155868</v>
      </c>
      <c r="U119" s="199">
        <f t="shared" si="143"/>
        <v>0.73524283261484868</v>
      </c>
      <c r="V119" s="199">
        <f t="shared" si="143"/>
        <v>0.74794390041417202</v>
      </c>
      <c r="W119" s="199">
        <f t="shared" ref="W119:Y119" si="144">IF(W105=0,"",W105/W98)</f>
        <v>0.78937085499865556</v>
      </c>
      <c r="X119" s="199">
        <f t="shared" si="144"/>
        <v>0.8220198196282289</v>
      </c>
      <c r="Y119" s="199">
        <f t="shared" si="144"/>
        <v>0.86168740122089904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1.9787424596204701</v>
      </c>
      <c r="C120" s="200">
        <f t="shared" si="145"/>
        <v>2.0294661632566222</v>
      </c>
      <c r="D120" s="200">
        <f t="shared" si="145"/>
        <v>2.1401177707062371</v>
      </c>
      <c r="E120" s="200">
        <f t="shared" si="145"/>
        <v>2.6688022011888282</v>
      </c>
      <c r="F120" s="200">
        <f t="shared" si="145"/>
        <v>2.8665970306661022</v>
      </c>
      <c r="G120" s="200">
        <f t="shared" si="145"/>
        <v>3.018702363351851</v>
      </c>
      <c r="H120" s="200">
        <f t="shared" si="145"/>
        <v>3.1299335838461184</v>
      </c>
      <c r="I120" s="200">
        <f t="shared" si="145"/>
        <v>3.2363008165847305</v>
      </c>
      <c r="J120" s="200">
        <f t="shared" si="145"/>
        <v>3.329014946898408</v>
      </c>
      <c r="K120" s="200">
        <f t="shared" si="145"/>
        <v>3.4161464697838144</v>
      </c>
      <c r="L120" s="200">
        <f t="shared" si="145"/>
        <v>3.5077150000971766</v>
      </c>
      <c r="M120" s="200">
        <f t="shared" si="145"/>
        <v>3.5933757524328729</v>
      </c>
      <c r="N120" s="200">
        <f t="shared" si="145"/>
        <v>3.7198186501462511</v>
      </c>
      <c r="O120" s="200">
        <f t="shared" si="145"/>
        <v>3.869629679778896</v>
      </c>
      <c r="P120" s="200">
        <f t="shared" si="145"/>
        <v>4.0633244534876063</v>
      </c>
      <c r="Q120" s="200">
        <f t="shared" si="145"/>
        <v>4.2524610992832246</v>
      </c>
      <c r="R120" s="200">
        <f t="shared" ref="R120:V120" si="146">IF(R106=0,"",R106/R99)</f>
        <v>4.4211775787189067</v>
      </c>
      <c r="S120" s="200">
        <f t="shared" si="146"/>
        <v>4.5466708613813349</v>
      </c>
      <c r="T120" s="200">
        <f t="shared" si="146"/>
        <v>4.6390716983415565</v>
      </c>
      <c r="U120" s="200">
        <f t="shared" si="146"/>
        <v>4.7021989760093019</v>
      </c>
      <c r="V120" s="200">
        <f t="shared" si="146"/>
        <v>4.7541649126142786</v>
      </c>
      <c r="W120" s="200">
        <f t="shared" ref="W120:Y120" si="147">IF(W106=0,"",W106/W99)</f>
        <v>4.7932400363884522</v>
      </c>
      <c r="X120" s="200">
        <f t="shared" si="147"/>
        <v>4.8241562634338511</v>
      </c>
      <c r="Y120" s="200">
        <f t="shared" si="147"/>
        <v>4.8481540652600774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0.58981279337864656</v>
      </c>
      <c r="C121" s="200">
        <f t="shared" si="148"/>
        <v>0.59816901726717908</v>
      </c>
      <c r="D121" s="200">
        <f t="shared" si="148"/>
        <v>0.6025410025488146</v>
      </c>
      <c r="E121" s="200">
        <f t="shared" si="148"/>
        <v>0.60751989405474516</v>
      </c>
      <c r="F121" s="200">
        <f t="shared" si="148"/>
        <v>0.61553410849746071</v>
      </c>
      <c r="G121" s="200">
        <f t="shared" si="148"/>
        <v>0.61899135690437868</v>
      </c>
      <c r="H121" s="200">
        <f t="shared" si="148"/>
        <v>0.62713017235840696</v>
      </c>
      <c r="I121" s="200">
        <f t="shared" si="148"/>
        <v>0.62816991797535293</v>
      </c>
      <c r="J121" s="200">
        <f t="shared" si="148"/>
        <v>0.64127417123113972</v>
      </c>
      <c r="K121" s="200">
        <f t="shared" si="148"/>
        <v>0.65319668775209438</v>
      </c>
      <c r="L121" s="200">
        <f t="shared" si="148"/>
        <v>0.66550058790222277</v>
      </c>
      <c r="M121" s="200">
        <f t="shared" si="148"/>
        <v>0.67790230417153508</v>
      </c>
      <c r="N121" s="200">
        <f t="shared" si="148"/>
        <v>0.69391806053857463</v>
      </c>
      <c r="O121" s="200">
        <f t="shared" si="148"/>
        <v>0.70850129816421059</v>
      </c>
      <c r="P121" s="200">
        <f t="shared" si="148"/>
        <v>0.71264554687641291</v>
      </c>
      <c r="Q121" s="200">
        <f t="shared" si="148"/>
        <v>0.71972573985447941</v>
      </c>
      <c r="R121" s="200">
        <f t="shared" ref="R121:V121" si="149">IF(R107=0,"",R107/R100)</f>
        <v>0.72975965119663966</v>
      </c>
      <c r="S121" s="200">
        <f t="shared" si="149"/>
        <v>0.73971381815311554</v>
      </c>
      <c r="T121" s="200">
        <f t="shared" si="149"/>
        <v>0.7491712886253572</v>
      </c>
      <c r="U121" s="200">
        <f t="shared" si="149"/>
        <v>0.76177573272780263</v>
      </c>
      <c r="V121" s="200">
        <f t="shared" si="149"/>
        <v>0.77288969277820718</v>
      </c>
      <c r="W121" s="200">
        <f t="shared" ref="W121:Y121" si="150">IF(W107=0,"",W107/W100)</f>
        <v>0.78902684831758563</v>
      </c>
      <c r="X121" s="200">
        <f t="shared" si="150"/>
        <v>0.8013010603401407</v>
      </c>
      <c r="Y121" s="200">
        <f t="shared" si="150"/>
        <v>0.81667112622167515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0.57167155581781748</v>
      </c>
      <c r="C122" s="201">
        <f t="shared" si="151"/>
        <v>0.57385654482247195</v>
      </c>
      <c r="D122" s="201">
        <f t="shared" si="151"/>
        <v>0.57265210535190669</v>
      </c>
      <c r="E122" s="201">
        <f t="shared" si="151"/>
        <v>0.57963169056853281</v>
      </c>
      <c r="F122" s="201">
        <f t="shared" si="151"/>
        <v>0.59443515973027805</v>
      </c>
      <c r="G122" s="201">
        <f t="shared" si="151"/>
        <v>0.59707598547178531</v>
      </c>
      <c r="H122" s="201">
        <f t="shared" si="151"/>
        <v>0.61732487667945823</v>
      </c>
      <c r="I122" s="201">
        <f t="shared" si="151"/>
        <v>0.64014040292842633</v>
      </c>
      <c r="J122" s="201">
        <f t="shared" si="151"/>
        <v>0.65111462305855583</v>
      </c>
      <c r="K122" s="201">
        <f t="shared" si="151"/>
        <v>0.64836123385391065</v>
      </c>
      <c r="L122" s="201">
        <f t="shared" si="151"/>
        <v>0.63239354095257572</v>
      </c>
      <c r="M122" s="201">
        <f t="shared" si="151"/>
        <v>0.63129199625436738</v>
      </c>
      <c r="N122" s="201">
        <f t="shared" si="151"/>
        <v>0.63165141371707534</v>
      </c>
      <c r="O122" s="201">
        <f t="shared" si="151"/>
        <v>0.63435232412336284</v>
      </c>
      <c r="P122" s="201">
        <f t="shared" si="151"/>
        <v>0.63576435016791921</v>
      </c>
      <c r="Q122" s="201">
        <f t="shared" si="151"/>
        <v>0.62586135448787195</v>
      </c>
      <c r="R122" s="201">
        <f t="shared" ref="R122:V122" si="152">IF(R108=0,"",R108/R101)</f>
        <v>0.62110810522473936</v>
      </c>
      <c r="S122" s="201">
        <f t="shared" si="152"/>
        <v>0.60957357547815116</v>
      </c>
      <c r="T122" s="201">
        <f t="shared" si="152"/>
        <v>0.63593791767529384</v>
      </c>
      <c r="U122" s="201">
        <f t="shared" si="152"/>
        <v>0.63877609883263187</v>
      </c>
      <c r="V122" s="201">
        <f t="shared" si="152"/>
        <v>0.65130223317877156</v>
      </c>
      <c r="W122" s="201">
        <f t="shared" ref="W122:Y122" si="153">IF(W108=0,"",W108/W101)</f>
        <v>0.67811180980508279</v>
      </c>
      <c r="X122" s="201">
        <f t="shared" si="153"/>
        <v>0.67207763464199255</v>
      </c>
      <c r="Y122" s="201">
        <f t="shared" si="153"/>
        <v>0.64426147717674509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191.62600594761579</v>
      </c>
      <c r="C126" s="203">
        <f t="shared" si="154"/>
        <v>199.58873345345447</v>
      </c>
      <c r="D126" s="203">
        <f t="shared" si="154"/>
        <v>204.02719983437373</v>
      </c>
      <c r="E126" s="203">
        <f t="shared" si="154"/>
        <v>207.82739172185839</v>
      </c>
      <c r="F126" s="203">
        <f t="shared" si="154"/>
        <v>210.17364041080666</v>
      </c>
      <c r="G126" s="203">
        <f t="shared" si="154"/>
        <v>214.48012618824191</v>
      </c>
      <c r="H126" s="203">
        <f t="shared" si="154"/>
        <v>228.41874356892546</v>
      </c>
      <c r="I126" s="203">
        <f t="shared" si="154"/>
        <v>221.25364017929948</v>
      </c>
      <c r="J126" s="203">
        <f t="shared" si="154"/>
        <v>219.89769529129407</v>
      </c>
      <c r="K126" s="203">
        <f t="shared" si="154"/>
        <v>223.51962565183359</v>
      </c>
      <c r="L126" s="203">
        <f t="shared" si="154"/>
        <v>223.5957974343537</v>
      </c>
      <c r="M126" s="203">
        <f t="shared" si="154"/>
        <v>217.00578621615944</v>
      </c>
      <c r="N126" s="203">
        <f t="shared" si="154"/>
        <v>216.61467780130434</v>
      </c>
      <c r="O126" s="203">
        <f t="shared" si="154"/>
        <v>201.51802034320411</v>
      </c>
      <c r="P126" s="203">
        <f t="shared" si="154"/>
        <v>191.10702467755866</v>
      </c>
      <c r="Q126" s="203">
        <f t="shared" si="154"/>
        <v>181.58799700400834</v>
      </c>
      <c r="R126" s="203">
        <f t="shared" ref="R126:V126" si="155">IF(R96=0,0,R96/R$19)</f>
        <v>187.676560366541</v>
      </c>
      <c r="S126" s="203">
        <f t="shared" si="155"/>
        <v>188.57907821282782</v>
      </c>
      <c r="T126" s="203">
        <f t="shared" si="155"/>
        <v>193.28769594580712</v>
      </c>
      <c r="U126" s="203">
        <f t="shared" si="155"/>
        <v>183.35364774229603</v>
      </c>
      <c r="V126" s="203">
        <f t="shared" si="155"/>
        <v>181.38621019125134</v>
      </c>
      <c r="W126" s="203">
        <f t="shared" ref="W126:Y126" si="156">IF(W96=0,0,W96/W$19)</f>
        <v>194.86441077551592</v>
      </c>
      <c r="X126" s="203">
        <f t="shared" si="156"/>
        <v>178.8420646069867</v>
      </c>
      <c r="Y126" s="203">
        <f t="shared" si="156"/>
        <v>168.88134763625439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172.45001651250428</v>
      </c>
      <c r="C127" s="192">
        <f t="shared" si="157"/>
        <v>179.96506561667772</v>
      </c>
      <c r="D127" s="192">
        <f t="shared" si="157"/>
        <v>183.93446189950475</v>
      </c>
      <c r="E127" s="192">
        <f t="shared" si="157"/>
        <v>187.00801465924187</v>
      </c>
      <c r="F127" s="192">
        <f t="shared" si="157"/>
        <v>188.79094194222614</v>
      </c>
      <c r="G127" s="192">
        <f t="shared" si="157"/>
        <v>192.63421954734784</v>
      </c>
      <c r="H127" s="192">
        <f t="shared" si="157"/>
        <v>205.85480297941342</v>
      </c>
      <c r="I127" s="192">
        <f t="shared" si="157"/>
        <v>198.2514075507286</v>
      </c>
      <c r="J127" s="192">
        <f t="shared" si="157"/>
        <v>196.89263470703489</v>
      </c>
      <c r="K127" s="192">
        <f t="shared" si="157"/>
        <v>200.01356784833214</v>
      </c>
      <c r="L127" s="192">
        <f t="shared" si="157"/>
        <v>199.99191736526288</v>
      </c>
      <c r="M127" s="192">
        <f t="shared" si="157"/>
        <v>193.38804731641912</v>
      </c>
      <c r="N127" s="192">
        <f t="shared" si="157"/>
        <v>193.21637847844184</v>
      </c>
      <c r="O127" s="192">
        <f t="shared" si="157"/>
        <v>178.34315534095637</v>
      </c>
      <c r="P127" s="192">
        <f t="shared" si="157"/>
        <v>167.95869799464919</v>
      </c>
      <c r="Q127" s="192">
        <f t="shared" si="157"/>
        <v>158.5015083902116</v>
      </c>
      <c r="R127" s="192">
        <f t="shared" ref="R127:V127" si="158">IF(R97=0,0,R97/R$19)</f>
        <v>164.20032235208947</v>
      </c>
      <c r="S127" s="192">
        <f t="shared" si="158"/>
        <v>164.70833662732014</v>
      </c>
      <c r="T127" s="192">
        <f t="shared" si="158"/>
        <v>168.2975368052152</v>
      </c>
      <c r="U127" s="192">
        <f t="shared" si="158"/>
        <v>158.96552745984624</v>
      </c>
      <c r="V127" s="192">
        <f t="shared" si="158"/>
        <v>156.31353867703098</v>
      </c>
      <c r="W127" s="192">
        <f t="shared" ref="W127:Y127" si="159">IF(W97=0,0,W97/W$19)</f>
        <v>169.36032037821431</v>
      </c>
      <c r="X127" s="192">
        <f t="shared" si="159"/>
        <v>154.74993783934443</v>
      </c>
      <c r="Y127" s="192">
        <f t="shared" si="159"/>
        <v>146.18421234552849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151.68865255945084</v>
      </c>
      <c r="C128" s="74">
        <f t="shared" si="160"/>
        <v>158.86144942144023</v>
      </c>
      <c r="D128" s="74">
        <f t="shared" si="160"/>
        <v>163.91086058269653</v>
      </c>
      <c r="E128" s="74">
        <f t="shared" si="160"/>
        <v>166.0818148486772</v>
      </c>
      <c r="F128" s="74">
        <f t="shared" si="160"/>
        <v>166.52986015811328</v>
      </c>
      <c r="G128" s="74">
        <f t="shared" si="160"/>
        <v>170.07768707927087</v>
      </c>
      <c r="H128" s="74">
        <f t="shared" si="160"/>
        <v>181.2140920993736</v>
      </c>
      <c r="I128" s="74">
        <f t="shared" si="160"/>
        <v>175.07207159340183</v>
      </c>
      <c r="J128" s="74">
        <f t="shared" si="160"/>
        <v>172.30433343741691</v>
      </c>
      <c r="K128" s="74">
        <f t="shared" si="160"/>
        <v>175.78308443874138</v>
      </c>
      <c r="L128" s="74">
        <f t="shared" si="160"/>
        <v>178.11419202598083</v>
      </c>
      <c r="M128" s="74">
        <f t="shared" si="160"/>
        <v>169.75003504221286</v>
      </c>
      <c r="N128" s="74">
        <f t="shared" si="160"/>
        <v>169.33271220637812</v>
      </c>
      <c r="O128" s="74">
        <f t="shared" si="160"/>
        <v>157.183373113627</v>
      </c>
      <c r="P128" s="74">
        <f t="shared" si="160"/>
        <v>147.10649057665319</v>
      </c>
      <c r="Q128" s="74">
        <f t="shared" si="160"/>
        <v>140.00171684163848</v>
      </c>
      <c r="R128" s="74">
        <f t="shared" ref="R128:V128" si="161">IF(R98=0,0,R98/R$19)</f>
        <v>145.16528140987876</v>
      </c>
      <c r="S128" s="74">
        <f t="shared" si="161"/>
        <v>146.22002809459681</v>
      </c>
      <c r="T128" s="74">
        <f t="shared" si="161"/>
        <v>148.78564176420346</v>
      </c>
      <c r="U128" s="74">
        <f t="shared" si="161"/>
        <v>139.94603270285182</v>
      </c>
      <c r="V128" s="74">
        <f t="shared" si="161"/>
        <v>138.49085314079846</v>
      </c>
      <c r="W128" s="74">
        <f t="shared" ref="W128:Y128" si="162">IF(W98=0,0,W98/W$19)</f>
        <v>146.50752564985592</v>
      </c>
      <c r="X128" s="74">
        <f t="shared" si="162"/>
        <v>133.47324715339809</v>
      </c>
      <c r="Y128" s="74">
        <f t="shared" si="162"/>
        <v>127.16242526360993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1.5997560802129374E-4</v>
      </c>
      <c r="C129" s="74">
        <f t="shared" si="163"/>
        <v>1.946284610133849E-4</v>
      </c>
      <c r="D129" s="74">
        <f t="shared" si="163"/>
        <v>2.670437454409722E-4</v>
      </c>
      <c r="E129" s="74">
        <f t="shared" si="163"/>
        <v>4.5271085512103935E-4</v>
      </c>
      <c r="F129" s="74">
        <f t="shared" si="163"/>
        <v>8.1020277303110884E-4</v>
      </c>
      <c r="G129" s="74">
        <f t="shared" si="163"/>
        <v>1.4666378431207891E-3</v>
      </c>
      <c r="H129" s="74">
        <f t="shared" si="163"/>
        <v>4.818766833759665E-3</v>
      </c>
      <c r="I129" s="74">
        <f t="shared" si="163"/>
        <v>2.6875044999673126E-3</v>
      </c>
      <c r="J129" s="74">
        <f t="shared" si="163"/>
        <v>2.5712406386673866E-3</v>
      </c>
      <c r="K129" s="74">
        <f t="shared" si="163"/>
        <v>3.2732315577199051E-3</v>
      </c>
      <c r="L129" s="74">
        <f t="shared" si="163"/>
        <v>2.7534223963663847E-2</v>
      </c>
      <c r="M129" s="74">
        <f t="shared" si="163"/>
        <v>3.5835937446055382E-3</v>
      </c>
      <c r="N129" s="74">
        <f t="shared" si="163"/>
        <v>1.0734356755062357E-2</v>
      </c>
      <c r="O129" s="74">
        <f t="shared" si="163"/>
        <v>5.7212582689637279E-3</v>
      </c>
      <c r="P129" s="74">
        <f t="shared" si="163"/>
        <v>1.3471973818863928E-2</v>
      </c>
      <c r="Q129" s="74">
        <f t="shared" si="163"/>
        <v>9.2291942685410241E-3</v>
      </c>
      <c r="R129" s="74">
        <f t="shared" ref="R129:V129" si="164">IF(R99=0,0,R99/R$19)</f>
        <v>6.4843695115561224E-3</v>
      </c>
      <c r="S129" s="74">
        <f t="shared" si="164"/>
        <v>5.9152286690316302E-3</v>
      </c>
      <c r="T129" s="74">
        <f t="shared" si="164"/>
        <v>9.9742920501567928E-3</v>
      </c>
      <c r="U129" s="74">
        <f t="shared" si="164"/>
        <v>8.1259766033906326E-3</v>
      </c>
      <c r="V129" s="74">
        <f t="shared" si="164"/>
        <v>5.3024677691127734E-3</v>
      </c>
      <c r="W129" s="74">
        <f t="shared" ref="W129:Y129" si="165">IF(W99=0,0,W99/W$19)</f>
        <v>1.7467197408685541E-2</v>
      </c>
      <c r="X129" s="74">
        <f t="shared" si="165"/>
        <v>1.2377554031919188E-2</v>
      </c>
      <c r="Y129" s="74">
        <f t="shared" si="165"/>
        <v>1.0596622248041363E-2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7.7778941858441426</v>
      </c>
      <c r="C130" s="74">
        <f t="shared" si="166"/>
        <v>8.1973629106228163</v>
      </c>
      <c r="D130" s="74">
        <f t="shared" si="166"/>
        <v>7.6806427231368826</v>
      </c>
      <c r="E130" s="74">
        <f t="shared" si="166"/>
        <v>8.310198941464968</v>
      </c>
      <c r="F130" s="74">
        <f t="shared" si="166"/>
        <v>9.6825436098366531</v>
      </c>
      <c r="G130" s="74">
        <f t="shared" si="166"/>
        <v>9.999304117187199</v>
      </c>
      <c r="H130" s="74">
        <f t="shared" si="166"/>
        <v>11.222166868294872</v>
      </c>
      <c r="I130" s="74">
        <f t="shared" si="166"/>
        <v>10.51146592738362</v>
      </c>
      <c r="J130" s="74">
        <f t="shared" si="166"/>
        <v>11.236472864162</v>
      </c>
      <c r="K130" s="74">
        <f t="shared" si="166"/>
        <v>11.427313542832039</v>
      </c>
      <c r="L130" s="74">
        <f t="shared" si="166"/>
        <v>10.608037108136632</v>
      </c>
      <c r="M130" s="74">
        <f t="shared" si="166"/>
        <v>11.147933608506767</v>
      </c>
      <c r="N130" s="74">
        <f t="shared" si="166"/>
        <v>11.347262701382222</v>
      </c>
      <c r="O130" s="74">
        <f t="shared" si="166"/>
        <v>10.401904972271991</v>
      </c>
      <c r="P130" s="74">
        <f t="shared" si="166"/>
        <v>10.713514749383117</v>
      </c>
      <c r="Q130" s="74">
        <f t="shared" si="166"/>
        <v>10.346712726853934</v>
      </c>
      <c r="R130" s="74">
        <f t="shared" ref="R130:V130" si="167">IF(R100=0,0,R100/R$19)</f>
        <v>10.742181277078236</v>
      </c>
      <c r="S130" s="74">
        <f t="shared" si="167"/>
        <v>10.648838617219541</v>
      </c>
      <c r="T130" s="74">
        <f t="shared" si="167"/>
        <v>10.426018139808983</v>
      </c>
      <c r="U130" s="74">
        <f t="shared" si="167"/>
        <v>9.679863250713332</v>
      </c>
      <c r="V130" s="74">
        <f t="shared" si="167"/>
        <v>9.2742193127957755</v>
      </c>
      <c r="W130" s="74">
        <f t="shared" ref="W130:Y130" si="168">IF(W100=0,0,W100/W$19)</f>
        <v>14.194107350250869</v>
      </c>
      <c r="X130" s="74">
        <f t="shared" si="168"/>
        <v>12.5976297537843</v>
      </c>
      <c r="Y130" s="74">
        <f t="shared" si="168"/>
        <v>8.909246415016133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12.983309791601236</v>
      </c>
      <c r="C131" s="193">
        <f t="shared" si="169"/>
        <v>12.906058656153682</v>
      </c>
      <c r="D131" s="193">
        <f t="shared" si="169"/>
        <v>12.342691549925915</v>
      </c>
      <c r="E131" s="193">
        <f t="shared" si="169"/>
        <v>12.6155481582446</v>
      </c>
      <c r="F131" s="193">
        <f t="shared" si="169"/>
        <v>12.577727971503188</v>
      </c>
      <c r="G131" s="193">
        <f t="shared" si="169"/>
        <v>12.555761713046609</v>
      </c>
      <c r="H131" s="193">
        <f t="shared" si="169"/>
        <v>13.413725244911195</v>
      </c>
      <c r="I131" s="193">
        <f t="shared" si="169"/>
        <v>12.665182525443194</v>
      </c>
      <c r="J131" s="193">
        <f t="shared" si="169"/>
        <v>13.349257164817313</v>
      </c>
      <c r="K131" s="193">
        <f t="shared" si="169"/>
        <v>12.799896635200991</v>
      </c>
      <c r="L131" s="193">
        <f t="shared" si="169"/>
        <v>11.24215400718175</v>
      </c>
      <c r="M131" s="193">
        <f t="shared" si="169"/>
        <v>12.486495071954868</v>
      </c>
      <c r="N131" s="193">
        <f t="shared" si="169"/>
        <v>12.525669213926431</v>
      </c>
      <c r="O131" s="193">
        <f t="shared" si="169"/>
        <v>10.752155996788396</v>
      </c>
      <c r="P131" s="193">
        <f t="shared" si="169"/>
        <v>10.125220694793972</v>
      </c>
      <c r="Q131" s="193">
        <f t="shared" si="169"/>
        <v>8.143849627450729</v>
      </c>
      <c r="R131" s="193">
        <f t="shared" ref="R131:V131" si="170">IF(R101=0,0,R101/R$19)</f>
        <v>8.2863752956208909</v>
      </c>
      <c r="S131" s="193">
        <f t="shared" si="170"/>
        <v>7.8335546868347343</v>
      </c>
      <c r="T131" s="193">
        <f t="shared" si="170"/>
        <v>9.0759026091526209</v>
      </c>
      <c r="U131" s="193">
        <f t="shared" si="170"/>
        <v>9.3315055296777096</v>
      </c>
      <c r="V131" s="193">
        <f t="shared" si="170"/>
        <v>8.5431637556675852</v>
      </c>
      <c r="W131" s="193">
        <f t="shared" ref="W131:Y131" si="171">IF(W101=0,0,W101/W$19)</f>
        <v>8.6412201806988271</v>
      </c>
      <c r="X131" s="193">
        <f t="shared" si="171"/>
        <v>8.6666833781301023</v>
      </c>
      <c r="Y131" s="193">
        <f t="shared" si="171"/>
        <v>10.101944044654386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19.175989435111511</v>
      </c>
      <c r="C132" s="77">
        <f t="shared" si="172"/>
        <v>19.623667836776725</v>
      </c>
      <c r="D132" s="77">
        <f t="shared" si="172"/>
        <v>20.092737934869007</v>
      </c>
      <c r="E132" s="77">
        <f t="shared" si="172"/>
        <v>20.819377062616496</v>
      </c>
      <c r="F132" s="77">
        <f t="shared" si="172"/>
        <v>21.382698468580536</v>
      </c>
      <c r="G132" s="77">
        <f t="shared" si="172"/>
        <v>21.845906640894114</v>
      </c>
      <c r="H132" s="77">
        <f t="shared" si="172"/>
        <v>22.563940589512029</v>
      </c>
      <c r="I132" s="77">
        <f t="shared" si="172"/>
        <v>23.002232628570919</v>
      </c>
      <c r="J132" s="77">
        <f t="shared" si="172"/>
        <v>23.005060584259201</v>
      </c>
      <c r="K132" s="77">
        <f t="shared" si="172"/>
        <v>23.506057803501445</v>
      </c>
      <c r="L132" s="77">
        <f t="shared" si="172"/>
        <v>23.603880069090827</v>
      </c>
      <c r="M132" s="77">
        <f t="shared" si="172"/>
        <v>23.617738899740271</v>
      </c>
      <c r="N132" s="77">
        <f t="shared" si="172"/>
        <v>23.39829932286251</v>
      </c>
      <c r="O132" s="77">
        <f t="shared" si="172"/>
        <v>23.17486500224777</v>
      </c>
      <c r="P132" s="77">
        <f t="shared" si="172"/>
        <v>23.14832668290947</v>
      </c>
      <c r="Q132" s="77">
        <f t="shared" si="172"/>
        <v>23.086488613796686</v>
      </c>
      <c r="R132" s="77">
        <f t="shared" ref="R132:V132" si="173">IF(R102=0,0,R102/R$19)</f>
        <v>23.47623801445156</v>
      </c>
      <c r="S132" s="77">
        <f t="shared" si="173"/>
        <v>23.870741585507687</v>
      </c>
      <c r="T132" s="77">
        <f t="shared" si="173"/>
        <v>24.990159140591924</v>
      </c>
      <c r="U132" s="77">
        <f t="shared" si="173"/>
        <v>24.38812028244979</v>
      </c>
      <c r="V132" s="77">
        <f t="shared" si="173"/>
        <v>25.072671514220339</v>
      </c>
      <c r="W132" s="77">
        <f t="shared" ref="W132:Y132" si="174">IF(W102=0,0,W102/W$19)</f>
        <v>25.504090397301638</v>
      </c>
      <c r="X132" s="77">
        <f t="shared" si="174"/>
        <v>24.092126767642249</v>
      </c>
      <c r="Y132" s="77">
        <f t="shared" si="174"/>
        <v>22.697135290725889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94.91588316169279</v>
      </c>
      <c r="C134" s="153">
        <f t="shared" si="175"/>
        <v>100.1501009335331</v>
      </c>
      <c r="D134" s="153">
        <f t="shared" si="175"/>
        <v>103.73908219825766</v>
      </c>
      <c r="E134" s="153">
        <f t="shared" si="175"/>
        <v>106.34315932532873</v>
      </c>
      <c r="F134" s="153">
        <f t="shared" si="175"/>
        <v>108.2336761347111</v>
      </c>
      <c r="G134" s="153">
        <f t="shared" si="175"/>
        <v>111.36336624103839</v>
      </c>
      <c r="H134" s="153">
        <f t="shared" si="175"/>
        <v>120.70001702084387</v>
      </c>
      <c r="I134" s="153">
        <f t="shared" si="175"/>
        <v>117.39385987889717</v>
      </c>
      <c r="J134" s="153">
        <f t="shared" si="175"/>
        <v>118.83234839628783</v>
      </c>
      <c r="K134" s="153">
        <f t="shared" si="175"/>
        <v>122.62334526700491</v>
      </c>
      <c r="L134" s="153">
        <f t="shared" si="175"/>
        <v>124.83334385245311</v>
      </c>
      <c r="M134" s="153">
        <f t="shared" si="175"/>
        <v>122.66600156668025</v>
      </c>
      <c r="N134" s="153">
        <f t="shared" si="175"/>
        <v>125.49996707626235</v>
      </c>
      <c r="O134" s="153">
        <f t="shared" si="175"/>
        <v>118.68688079199029</v>
      </c>
      <c r="P134" s="153">
        <f t="shared" si="175"/>
        <v>112.63411060123269</v>
      </c>
      <c r="Q134" s="153">
        <f t="shared" si="175"/>
        <v>107.52966382017321</v>
      </c>
      <c r="R134" s="153">
        <f t="shared" ref="R134:V134" si="176">IF(R104=0,0,R104/R$19)</f>
        <v>113.30247543721195</v>
      </c>
      <c r="S134" s="153">
        <f t="shared" si="176"/>
        <v>116.23717013307416</v>
      </c>
      <c r="T134" s="153">
        <f t="shared" si="176"/>
        <v>121.15875337116873</v>
      </c>
      <c r="U134" s="153">
        <f t="shared" si="176"/>
        <v>116.2671550755183</v>
      </c>
      <c r="V134" s="153">
        <f t="shared" si="176"/>
        <v>116.34072782393595</v>
      </c>
      <c r="W134" s="153">
        <f t="shared" ref="W134:Y134" si="177">IF(W104=0,0,W104/W$19)</f>
        <v>132.79174049881487</v>
      </c>
      <c r="X134" s="153">
        <f t="shared" si="177"/>
        <v>125.696543949484</v>
      </c>
      <c r="Y134" s="153">
        <f t="shared" si="177"/>
        <v>123.4098515116802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82.905876206579038</v>
      </c>
      <c r="C135" s="74">
        <f t="shared" si="178"/>
        <v>87.840071197530875</v>
      </c>
      <c r="D135" s="74">
        <f t="shared" si="178"/>
        <v>92.042540224800064</v>
      </c>
      <c r="E135" s="74">
        <f t="shared" si="178"/>
        <v>93.98096844269736</v>
      </c>
      <c r="F135" s="74">
        <f t="shared" si="178"/>
        <v>94.794774025194613</v>
      </c>
      <c r="G135" s="74">
        <f t="shared" si="178"/>
        <v>97.672712276151728</v>
      </c>
      <c r="H135" s="74">
        <f t="shared" si="178"/>
        <v>105.36654887572266</v>
      </c>
      <c r="I135" s="74">
        <f t="shared" si="178"/>
        <v>102.6746805714848</v>
      </c>
      <c r="J135" s="74">
        <f t="shared" si="178"/>
        <v>102.92623232726119</v>
      </c>
      <c r="K135" s="74">
        <f t="shared" si="178"/>
        <v>106.84892329689023</v>
      </c>
      <c r="L135" s="74">
        <f t="shared" si="178"/>
        <v>110.56764112955034</v>
      </c>
      <c r="M135" s="74">
        <f t="shared" si="178"/>
        <v>107.21329008765908</v>
      </c>
      <c r="N135" s="74">
        <f t="shared" si="178"/>
        <v>109.67411002291361</v>
      </c>
      <c r="O135" s="74">
        <f t="shared" si="178"/>
        <v>104.4743233190519</v>
      </c>
      <c r="P135" s="74">
        <f t="shared" si="178"/>
        <v>98.507176667702637</v>
      </c>
      <c r="Q135" s="74">
        <f t="shared" si="178"/>
        <v>94.946700799589948</v>
      </c>
      <c r="R135" s="74">
        <f t="shared" ref="R135:V135" si="179">IF(R105=0,0,R105/R$19)</f>
        <v>100.28786156721945</v>
      </c>
      <c r="S135" s="74">
        <f t="shared" si="179"/>
        <v>103.55805452364898</v>
      </c>
      <c r="T135" s="74">
        <f t="shared" si="179"/>
        <v>107.52989786388753</v>
      </c>
      <c r="U135" s="74">
        <f t="shared" si="179"/>
        <v>102.89431749765502</v>
      </c>
      <c r="V135" s="74">
        <f t="shared" si="179"/>
        <v>103.58338886981508</v>
      </c>
      <c r="W135" s="74">
        <f t="shared" ref="W135:Y135" si="180">IF(W105=0,0,W105/W$19)</f>
        <v>115.64877078596425</v>
      </c>
      <c r="X135" s="74">
        <f t="shared" si="180"/>
        <v>109.71765455023032</v>
      </c>
      <c r="Y135" s="74">
        <f t="shared" si="180"/>
        <v>109.57425975834684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3.1655052809533501E-4</v>
      </c>
      <c r="C136" s="74">
        <f t="shared" si="181"/>
        <v>3.9499187603337532E-4</v>
      </c>
      <c r="D136" s="74">
        <f t="shared" si="181"/>
        <v>5.7150506517417729E-4</v>
      </c>
      <c r="E136" s="74">
        <f t="shared" si="181"/>
        <v>1.2081957266491066E-3</v>
      </c>
      <c r="F136" s="74">
        <f t="shared" si="181"/>
        <v>2.3225248634084184E-3</v>
      </c>
      <c r="G136" s="74">
        <f t="shared" si="181"/>
        <v>4.4273431232099876E-3</v>
      </c>
      <c r="H136" s="74">
        <f t="shared" si="181"/>
        <v>1.5082420145708202E-2</v>
      </c>
      <c r="I136" s="74">
        <f t="shared" si="181"/>
        <v>8.6975730078193512E-3</v>
      </c>
      <c r="J136" s="74">
        <f t="shared" si="181"/>
        <v>8.5596985181963375E-3</v>
      </c>
      <c r="K136" s="74">
        <f t="shared" si="181"/>
        <v>1.1181838430689831E-2</v>
      </c>
      <c r="L136" s="74">
        <f t="shared" si="181"/>
        <v>9.6582210413378819E-2</v>
      </c>
      <c r="M136" s="74">
        <f t="shared" si="181"/>
        <v>1.2877198868435663E-2</v>
      </c>
      <c r="N136" s="74">
        <f t="shared" si="181"/>
        <v>3.9929860454804345E-2</v>
      </c>
      <c r="O136" s="74">
        <f t="shared" si="181"/>
        <v>2.213915080326247E-2</v>
      </c>
      <c r="P136" s="74">
        <f t="shared" si="181"/>
        <v>5.4741000654934611E-2</v>
      </c>
      <c r="Q136" s="74">
        <f t="shared" si="181"/>
        <v>3.92467896046984E-2</v>
      </c>
      <c r="R136" s="74">
        <f t="shared" ref="R136:V136" si="182">IF(R106=0,0,R106/R$19)</f>
        <v>2.8668549096620397E-2</v>
      </c>
      <c r="S136" s="74">
        <f t="shared" si="182"/>
        <v>2.6894597827893611E-2</v>
      </c>
      <c r="T136" s="74">
        <f t="shared" si="182"/>
        <v>4.6271455960875563E-2</v>
      </c>
      <c r="U136" s="74">
        <f t="shared" si="182"/>
        <v>3.8209958863538979E-2</v>
      </c>
      <c r="V136" s="74">
        <f t="shared" si="182"/>
        <v>2.5208806218184058E-2</v>
      </c>
      <c r="W136" s="74">
        <f t="shared" ref="W136:Y136" si="183">IF(W106=0,0,W106/W$19)</f>
        <v>8.3724469942812157E-2</v>
      </c>
      <c r="X136" s="74">
        <f t="shared" si="183"/>
        <v>5.9711254809073862E-2</v>
      </c>
      <c r="Y136" s="74">
        <f t="shared" si="183"/>
        <v>5.1374057229867112E-2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4.5875014963562677</v>
      </c>
      <c r="C137" s="74">
        <f t="shared" si="184"/>
        <v>4.9034085164296721</v>
      </c>
      <c r="D137" s="74">
        <f t="shared" si="184"/>
        <v>4.6279021666181546</v>
      </c>
      <c r="E137" s="74">
        <f t="shared" si="184"/>
        <v>5.048611180492653</v>
      </c>
      <c r="F137" s="74">
        <f t="shared" si="184"/>
        <v>5.9599358488685885</v>
      </c>
      <c r="G137" s="74">
        <f t="shared" si="184"/>
        <v>6.1894828235972446</v>
      </c>
      <c r="H137" s="74">
        <f t="shared" si="184"/>
        <v>7.037759442348567</v>
      </c>
      <c r="I137" s="74">
        <f t="shared" si="184"/>
        <v>6.6029866894052853</v>
      </c>
      <c r="J137" s="74">
        <f t="shared" si="184"/>
        <v>7.2056598235266769</v>
      </c>
      <c r="K137" s="74">
        <f t="shared" si="184"/>
        <v>7.4642833560825395</v>
      </c>
      <c r="L137" s="74">
        <f t="shared" si="184"/>
        <v>7.0596549319535233</v>
      </c>
      <c r="M137" s="74">
        <f t="shared" si="184"/>
        <v>7.5572098799580321</v>
      </c>
      <c r="N137" s="74">
        <f t="shared" si="184"/>
        <v>7.8740705261648589</v>
      </c>
      <c r="O137" s="74">
        <f t="shared" si="184"/>
        <v>7.3697631762354616</v>
      </c>
      <c r="P137" s="74">
        <f t="shared" si="184"/>
        <v>7.6349385775426475</v>
      </c>
      <c r="Q137" s="74">
        <f t="shared" si="184"/>
        <v>7.4467954723967056</v>
      </c>
      <c r="R137" s="74">
        <f t="shared" ref="R137:V137" si="185">IF(R107=0,0,R107/R$19)</f>
        <v>7.8392104618516871</v>
      </c>
      <c r="S137" s="74">
        <f t="shared" si="185"/>
        <v>7.8770930724398092</v>
      </c>
      <c r="T137" s="74">
        <f t="shared" si="185"/>
        <v>7.8108734450320449</v>
      </c>
      <c r="U137" s="74">
        <f t="shared" si="185"/>
        <v>7.373884920517078</v>
      </c>
      <c r="V137" s="74">
        <f t="shared" si="185"/>
        <v>7.1679485154244436</v>
      </c>
      <c r="W137" s="74">
        <f t="shared" ref="W137:Y137" si="186">IF(W107=0,0,W107/W$19)</f>
        <v>11.199531787249921</v>
      </c>
      <c r="X137" s="74">
        <f t="shared" si="186"/>
        <v>10.094494079479864</v>
      </c>
      <c r="Y137" s="74">
        <f t="shared" si="186"/>
        <v>7.2759243035376473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7.4221889082293835</v>
      </c>
      <c r="C138" s="77">
        <f t="shared" si="187"/>
        <v>7.4062262276965081</v>
      </c>
      <c r="D138" s="77">
        <f t="shared" si="187"/>
        <v>7.0680683017742636</v>
      </c>
      <c r="E138" s="77">
        <f t="shared" si="187"/>
        <v>7.3123715064120587</v>
      </c>
      <c r="F138" s="77">
        <f t="shared" si="187"/>
        <v>7.4766437357844842</v>
      </c>
      <c r="G138" s="77">
        <f t="shared" si="187"/>
        <v>7.4967437981662153</v>
      </c>
      <c r="H138" s="77">
        <f t="shared" si="187"/>
        <v>8.2806262826269386</v>
      </c>
      <c r="I138" s="77">
        <f t="shared" si="187"/>
        <v>8.1074950449992702</v>
      </c>
      <c r="J138" s="77">
        <f t="shared" si="187"/>
        <v>8.6918965469817504</v>
      </c>
      <c r="K138" s="77">
        <f t="shared" si="187"/>
        <v>8.2989567756014342</v>
      </c>
      <c r="L138" s="77">
        <f t="shared" si="187"/>
        <v>7.1094655805358551</v>
      </c>
      <c r="M138" s="77">
        <f t="shared" si="187"/>
        <v>7.8826244001947092</v>
      </c>
      <c r="N138" s="77">
        <f t="shared" si="187"/>
        <v>7.9118566667290775</v>
      </c>
      <c r="O138" s="77">
        <f t="shared" si="187"/>
        <v>6.8206551458996723</v>
      </c>
      <c r="P138" s="77">
        <f t="shared" si="187"/>
        <v>6.437254355332457</v>
      </c>
      <c r="Q138" s="77">
        <f t="shared" si="187"/>
        <v>5.0969207585818639</v>
      </c>
      <c r="R138" s="77">
        <f t="shared" ref="R138:V138" si="188">IF(R108=0,0,R108/R$19)</f>
        <v>5.146734859044181</v>
      </c>
      <c r="S138" s="77">
        <f t="shared" si="188"/>
        <v>4.7751279391574775</v>
      </c>
      <c r="T138" s="77">
        <f t="shared" si="188"/>
        <v>5.7717106062882833</v>
      </c>
      <c r="U138" s="77">
        <f t="shared" si="188"/>
        <v>5.960742698482659</v>
      </c>
      <c r="V138" s="77">
        <f t="shared" si="188"/>
        <v>5.56418163247824</v>
      </c>
      <c r="W138" s="77">
        <f t="shared" ref="W138:Y138" si="189">IF(W108=0,0,W108/W$19)</f>
        <v>5.8597134556578858</v>
      </c>
      <c r="X138" s="77">
        <f t="shared" si="189"/>
        <v>5.8246840649647531</v>
      </c>
      <c r="Y138" s="77">
        <f t="shared" si="189"/>
        <v>6.5082933925658573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6.5450905398628132</v>
      </c>
      <c r="C140" s="203">
        <f t="shared" si="190"/>
        <v>6.6252264195485893</v>
      </c>
      <c r="D140" s="203">
        <f t="shared" si="190"/>
        <v>7.0020930172827951</v>
      </c>
      <c r="E140" s="203">
        <f t="shared" si="190"/>
        <v>7.4080514080486841</v>
      </c>
      <c r="F140" s="203">
        <f t="shared" si="190"/>
        <v>7.2936098530752096</v>
      </c>
      <c r="G140" s="203">
        <f t="shared" si="190"/>
        <v>7.7590494456521171</v>
      </c>
      <c r="H140" s="203">
        <f t="shared" si="190"/>
        <v>8.3843468694534717</v>
      </c>
      <c r="I140" s="203">
        <f t="shared" si="190"/>
        <v>8.2809370340263584</v>
      </c>
      <c r="J140" s="203">
        <f t="shared" si="190"/>
        <v>8.0150922727204659</v>
      </c>
      <c r="K140" s="203">
        <f t="shared" si="190"/>
        <v>7.9008970658140738</v>
      </c>
      <c r="L140" s="203">
        <f t="shared" si="190"/>
        <v>9.1835720350943131</v>
      </c>
      <c r="M140" s="203">
        <f t="shared" si="190"/>
        <v>9.1853225486817411</v>
      </c>
      <c r="N140" s="203">
        <f t="shared" si="190"/>
        <v>9.0547441137943689</v>
      </c>
      <c r="O140" s="203">
        <f t="shared" si="190"/>
        <v>8.2987094503245391</v>
      </c>
      <c r="P140" s="203">
        <f t="shared" si="190"/>
        <v>7.592309641910961</v>
      </c>
      <c r="Q140" s="203">
        <f t="shared" si="190"/>
        <v>6.7762882582850272</v>
      </c>
      <c r="R140" s="203">
        <f t="shared" ref="R140:V140" si="191">IF(R110=0,0,R110/R$19)</f>
        <v>7.7160348753961916</v>
      </c>
      <c r="S140" s="203">
        <f t="shared" si="191"/>
        <v>8.3909842624810764</v>
      </c>
      <c r="T140" s="203">
        <f t="shared" si="191"/>
        <v>8.8358871754629078</v>
      </c>
      <c r="U140" s="203">
        <f t="shared" si="191"/>
        <v>8.1384524880116782</v>
      </c>
      <c r="V140" s="203">
        <f t="shared" si="191"/>
        <v>7.8446959218372916</v>
      </c>
      <c r="W140" s="203">
        <f t="shared" ref="W140:Y140" si="192">IF(W110=0,0,W110/W$19)</f>
        <v>8.9797899134184895</v>
      </c>
      <c r="X140" s="203">
        <f t="shared" si="192"/>
        <v>8.359550316342542</v>
      </c>
      <c r="Y140" s="203">
        <f t="shared" si="192"/>
        <v>7.5688818538932727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6.5450905398628132</v>
      </c>
      <c r="C141" s="192">
        <f t="shared" si="193"/>
        <v>6.6252264195485893</v>
      </c>
      <c r="D141" s="192">
        <f t="shared" si="193"/>
        <v>7.0020930172827951</v>
      </c>
      <c r="E141" s="192">
        <f t="shared" si="193"/>
        <v>7.4080514080486841</v>
      </c>
      <c r="F141" s="192">
        <f t="shared" si="193"/>
        <v>7.2936098530752096</v>
      </c>
      <c r="G141" s="192">
        <f t="shared" si="193"/>
        <v>7.7590494456521171</v>
      </c>
      <c r="H141" s="192">
        <f t="shared" si="193"/>
        <v>8.3843468694534717</v>
      </c>
      <c r="I141" s="192">
        <f t="shared" si="193"/>
        <v>8.2809370340263584</v>
      </c>
      <c r="J141" s="192">
        <f t="shared" si="193"/>
        <v>8.0150922727204659</v>
      </c>
      <c r="K141" s="192">
        <f t="shared" si="193"/>
        <v>7.9008970658140738</v>
      </c>
      <c r="L141" s="192">
        <f t="shared" si="193"/>
        <v>9.1835720350943131</v>
      </c>
      <c r="M141" s="192">
        <f t="shared" si="193"/>
        <v>9.1853225486817411</v>
      </c>
      <c r="N141" s="192">
        <f t="shared" si="193"/>
        <v>9.0547441137943689</v>
      </c>
      <c r="O141" s="192">
        <f t="shared" si="193"/>
        <v>8.2987094503245391</v>
      </c>
      <c r="P141" s="192">
        <f t="shared" si="193"/>
        <v>7.592309641910961</v>
      </c>
      <c r="Q141" s="192">
        <f t="shared" si="193"/>
        <v>6.7762882582850272</v>
      </c>
      <c r="R141" s="192">
        <f t="shared" ref="R141:V141" si="194">IF(R111=0,0,R111/R$19)</f>
        <v>7.7160348753961916</v>
      </c>
      <c r="S141" s="192">
        <f t="shared" si="194"/>
        <v>8.3909842624810764</v>
      </c>
      <c r="T141" s="192">
        <f t="shared" si="194"/>
        <v>8.8358871754629078</v>
      </c>
      <c r="U141" s="192">
        <f t="shared" si="194"/>
        <v>8.1384524880116782</v>
      </c>
      <c r="V141" s="192">
        <f t="shared" si="194"/>
        <v>7.8446959218372916</v>
      </c>
      <c r="W141" s="192">
        <f t="shared" ref="W141:Y141" si="195">IF(W111=0,0,W111/W$19)</f>
        <v>8.9797899134184895</v>
      </c>
      <c r="X141" s="192">
        <f t="shared" si="195"/>
        <v>8.359550316342542</v>
      </c>
      <c r="Y141" s="192">
        <f t="shared" si="195"/>
        <v>7.5688818538932727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3.8376120973428032</v>
      </c>
      <c r="C142" s="74">
        <f t="shared" si="196"/>
        <v>3.9472230755941022</v>
      </c>
      <c r="D142" s="74">
        <f t="shared" si="196"/>
        <v>4.3849895391180898</v>
      </c>
      <c r="E142" s="74">
        <f t="shared" si="196"/>
        <v>4.8017237247130051</v>
      </c>
      <c r="F142" s="74">
        <f t="shared" si="196"/>
        <v>4.8942506245977668</v>
      </c>
      <c r="G142" s="74">
        <f t="shared" si="196"/>
        <v>5.3594782649398356</v>
      </c>
      <c r="H142" s="74">
        <f t="shared" si="196"/>
        <v>6.1095723509990663</v>
      </c>
      <c r="I142" s="74">
        <f t="shared" si="196"/>
        <v>6.4613012119846944</v>
      </c>
      <c r="J142" s="74">
        <f t="shared" si="196"/>
        <v>6.2819015189141698</v>
      </c>
      <c r="K142" s="74">
        <f t="shared" si="196"/>
        <v>6.1845278857399908</v>
      </c>
      <c r="L142" s="74">
        <f t="shared" si="196"/>
        <v>7.3610358958827247</v>
      </c>
      <c r="M142" s="74">
        <f t="shared" si="196"/>
        <v>7.1408094676311764</v>
      </c>
      <c r="N142" s="74">
        <f t="shared" si="196"/>
        <v>6.998477569874944</v>
      </c>
      <c r="O142" s="74">
        <f t="shared" si="196"/>
        <v>6.5401201378105327</v>
      </c>
      <c r="P142" s="74">
        <f t="shared" si="196"/>
        <v>5.9406324994763642</v>
      </c>
      <c r="Q142" s="74">
        <f t="shared" si="196"/>
        <v>5.3409486144659564</v>
      </c>
      <c r="R142" s="74">
        <f t="shared" ref="R142:V142" si="197">IF(R112=0,0,R112/R$19)</f>
        <v>6.1281254570211541</v>
      </c>
      <c r="S142" s="74">
        <f t="shared" si="197"/>
        <v>6.7116078539857753</v>
      </c>
      <c r="T142" s="74">
        <f t="shared" si="197"/>
        <v>7.1402982616076169</v>
      </c>
      <c r="U142" s="74">
        <f t="shared" si="197"/>
        <v>6.3964944263568402</v>
      </c>
      <c r="V142" s="74">
        <f t="shared" si="197"/>
        <v>6.2914305791834506</v>
      </c>
      <c r="W142" s="74">
        <f t="shared" ref="W142:Y142" si="198">IF(W112=0,0,W112/W$19)</f>
        <v>7.336088205895086</v>
      </c>
      <c r="X142" s="74">
        <f t="shared" si="198"/>
        <v>6.7205065601733063</v>
      </c>
      <c r="Y142" s="74">
        <f t="shared" si="198"/>
        <v>5.6082547198039752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0.19315684826097507</v>
      </c>
      <c r="C144" s="74">
        <f t="shared" si="202"/>
        <v>0.19838994484703912</v>
      </c>
      <c r="D144" s="74">
        <f t="shared" si="202"/>
        <v>0.20284517816363168</v>
      </c>
      <c r="E144" s="74">
        <f t="shared" si="202"/>
        <v>0.23553296743386673</v>
      </c>
      <c r="F144" s="74">
        <f t="shared" si="202"/>
        <v>0.2684502745221603</v>
      </c>
      <c r="G144" s="74">
        <f t="shared" si="202"/>
        <v>0.29347033577714104</v>
      </c>
      <c r="H144" s="74">
        <f t="shared" si="202"/>
        <v>0.33960360694114383</v>
      </c>
      <c r="I144" s="74">
        <f t="shared" si="202"/>
        <v>0.35724794718419983</v>
      </c>
      <c r="J144" s="74">
        <f t="shared" si="202"/>
        <v>0.36729358951950875</v>
      </c>
      <c r="K144" s="74">
        <f t="shared" si="202"/>
        <v>0.36464326635728972</v>
      </c>
      <c r="L144" s="74">
        <f t="shared" si="202"/>
        <v>0.40809374176391333</v>
      </c>
      <c r="M144" s="74">
        <f t="shared" si="202"/>
        <v>0.4311953327241535</v>
      </c>
      <c r="N144" s="74">
        <f t="shared" si="202"/>
        <v>0.42821370555806448</v>
      </c>
      <c r="O144" s="74">
        <f t="shared" si="202"/>
        <v>0.39853414020823824</v>
      </c>
      <c r="P144" s="74">
        <f t="shared" si="202"/>
        <v>0.39480084414221661</v>
      </c>
      <c r="Q144" s="74">
        <f t="shared" si="202"/>
        <v>0.36543774566856219</v>
      </c>
      <c r="R144" s="74">
        <f t="shared" ref="R144:V144" si="203">IF(R114=0,0,R114/R$19)</f>
        <v>0.41941612920733207</v>
      </c>
      <c r="S144" s="74">
        <f t="shared" si="203"/>
        <v>0.45106249670394999</v>
      </c>
      <c r="T144" s="74">
        <f t="shared" si="203"/>
        <v>0.45173198324783481</v>
      </c>
      <c r="U144" s="74">
        <f t="shared" si="203"/>
        <v>0.40725998024230259</v>
      </c>
      <c r="V144" s="74">
        <f t="shared" si="203"/>
        <v>0.38916319240984298</v>
      </c>
      <c r="W144" s="74">
        <f t="shared" ref="W144:Y144" si="204">IF(W114=0,0,W114/W$19)</f>
        <v>0.62434055791587384</v>
      </c>
      <c r="X144" s="74">
        <f t="shared" si="204"/>
        <v>0.54484546208142348</v>
      </c>
      <c r="Y144" s="74">
        <f t="shared" si="204"/>
        <v>0.34468937516496823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2.5143215942590342</v>
      </c>
      <c r="C145" s="193">
        <f t="shared" si="205"/>
        <v>2.4796133991074485</v>
      </c>
      <c r="D145" s="193">
        <f t="shared" si="205"/>
        <v>2.414258300001074</v>
      </c>
      <c r="E145" s="193">
        <f t="shared" si="205"/>
        <v>2.3707947159018126</v>
      </c>
      <c r="F145" s="193">
        <f t="shared" si="205"/>
        <v>2.130908953955283</v>
      </c>
      <c r="G145" s="193">
        <f t="shared" si="205"/>
        <v>2.1061008449351393</v>
      </c>
      <c r="H145" s="193">
        <f t="shared" si="205"/>
        <v>1.9351709115132611</v>
      </c>
      <c r="I145" s="193">
        <f t="shared" si="205"/>
        <v>1.4623878748574655</v>
      </c>
      <c r="J145" s="193">
        <f t="shared" si="205"/>
        <v>1.3658971642867874</v>
      </c>
      <c r="K145" s="193">
        <f t="shared" si="205"/>
        <v>1.3517259137167932</v>
      </c>
      <c r="L145" s="193">
        <f t="shared" si="205"/>
        <v>1.4144423974476752</v>
      </c>
      <c r="M145" s="193">
        <f t="shared" si="205"/>
        <v>1.6133177483264123</v>
      </c>
      <c r="N145" s="193">
        <f t="shared" si="205"/>
        <v>1.6280528383613588</v>
      </c>
      <c r="O145" s="193">
        <f t="shared" si="205"/>
        <v>1.3600551723057681</v>
      </c>
      <c r="P145" s="193">
        <f t="shared" si="205"/>
        <v>1.25687629829238</v>
      </c>
      <c r="Q145" s="193">
        <f t="shared" si="205"/>
        <v>1.0699018981505068</v>
      </c>
      <c r="R145" s="193">
        <f t="shared" ref="R145:V145" si="206">IF(R115=0,0,R115/R$19)</f>
        <v>1.1684932891677049</v>
      </c>
      <c r="S145" s="193">
        <f t="shared" si="206"/>
        <v>1.2283139117913511</v>
      </c>
      <c r="T145" s="193">
        <f t="shared" si="206"/>
        <v>1.2438569306074563</v>
      </c>
      <c r="U145" s="193">
        <f t="shared" si="206"/>
        <v>1.3346980814125369</v>
      </c>
      <c r="V145" s="193">
        <f t="shared" si="206"/>
        <v>1.1641021502439983</v>
      </c>
      <c r="W145" s="193">
        <f t="shared" ref="W145:Y145" si="207">IF(W115=0,0,W115/W$19)</f>
        <v>1.0193611496075314</v>
      </c>
      <c r="X145" s="193">
        <f t="shared" si="207"/>
        <v>1.0941982940878106</v>
      </c>
      <c r="Y145" s="193">
        <f t="shared" si="207"/>
        <v>1.6159377589243284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4527.0988025878723</v>
      </c>
      <c r="C150" s="203">
        <f t="shared" si="211"/>
        <v>4732.4254272586322</v>
      </c>
      <c r="D150" s="203">
        <f t="shared" si="211"/>
        <v>4853.6503256347905</v>
      </c>
      <c r="E150" s="203">
        <f t="shared" si="211"/>
        <v>4969.3364149815643</v>
      </c>
      <c r="F150" s="203">
        <f t="shared" si="211"/>
        <v>5060.5140619295071</v>
      </c>
      <c r="G150" s="203">
        <f t="shared" si="211"/>
        <v>5226.0522409856894</v>
      </c>
      <c r="H150" s="203">
        <f t="shared" si="211"/>
        <v>5550.5406806116434</v>
      </c>
      <c r="I150" s="203">
        <f t="shared" si="211"/>
        <v>5384.4675495225665</v>
      </c>
      <c r="J150" s="203">
        <f t="shared" si="211"/>
        <v>5617.7065029781133</v>
      </c>
      <c r="K150" s="203">
        <f t="shared" si="211"/>
        <v>5729.9632897970278</v>
      </c>
      <c r="L150" s="203">
        <f t="shared" si="211"/>
        <v>5897.2745176920525</v>
      </c>
      <c r="M150" s="203">
        <f t="shared" si="211"/>
        <v>5841.7529650250872</v>
      </c>
      <c r="N150" s="203">
        <f t="shared" si="211"/>
        <v>5942.6862264831243</v>
      </c>
      <c r="O150" s="203">
        <f t="shared" si="211"/>
        <v>5740.6705423216354</v>
      </c>
      <c r="P150" s="203">
        <f t="shared" si="211"/>
        <v>5531.2507844668444</v>
      </c>
      <c r="Q150" s="203">
        <f t="shared" si="211"/>
        <v>5400.9636976687279</v>
      </c>
      <c r="R150" s="203">
        <f t="shared" ref="R150:V150" si="212">IF(R96=0,0,R96/R$17)</f>
        <v>5760.8462988154697</v>
      </c>
      <c r="S150" s="203">
        <f t="shared" si="212"/>
        <v>5925.4290807837624</v>
      </c>
      <c r="T150" s="203">
        <f t="shared" si="212"/>
        <v>6131.4556648503267</v>
      </c>
      <c r="U150" s="203">
        <f t="shared" si="212"/>
        <v>5891.0827821634293</v>
      </c>
      <c r="V150" s="203">
        <f t="shared" si="212"/>
        <v>5820.7273582666376</v>
      </c>
      <c r="W150" s="203">
        <f t="shared" ref="W150:Y150" si="213">IF(W96=0,0,W96/W$17)</f>
        <v>6504.7707720435819</v>
      </c>
      <c r="X150" s="203">
        <f t="shared" si="213"/>
        <v>6134.722120258104</v>
      </c>
      <c r="Y150" s="203">
        <f t="shared" si="213"/>
        <v>5819.5031006772515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4074.0726155584225</v>
      </c>
      <c r="C151" s="192">
        <f t="shared" si="214"/>
        <v>4267.1309036652101</v>
      </c>
      <c r="D151" s="192">
        <f t="shared" si="214"/>
        <v>4375.6595278409714</v>
      </c>
      <c r="E151" s="192">
        <f t="shared" si="214"/>
        <v>4471.5267291777136</v>
      </c>
      <c r="F151" s="192">
        <f t="shared" si="214"/>
        <v>4545.6662148315199</v>
      </c>
      <c r="G151" s="192">
        <f t="shared" si="214"/>
        <v>4693.75187644372</v>
      </c>
      <c r="H151" s="192">
        <f t="shared" si="214"/>
        <v>5002.2403607685865</v>
      </c>
      <c r="I151" s="192">
        <f t="shared" si="214"/>
        <v>4824.681165647753</v>
      </c>
      <c r="J151" s="192">
        <f t="shared" si="214"/>
        <v>5029.9983040613288</v>
      </c>
      <c r="K151" s="192">
        <f t="shared" si="214"/>
        <v>5127.3815347984346</v>
      </c>
      <c r="L151" s="192">
        <f t="shared" si="214"/>
        <v>5274.7290045503023</v>
      </c>
      <c r="M151" s="192">
        <f t="shared" si="214"/>
        <v>5205.9680919557795</v>
      </c>
      <c r="N151" s="192">
        <f t="shared" si="214"/>
        <v>5300.7687326157393</v>
      </c>
      <c r="O151" s="192">
        <f t="shared" si="214"/>
        <v>5080.4850928312817</v>
      </c>
      <c r="P151" s="192">
        <f t="shared" si="214"/>
        <v>4861.2638996834658</v>
      </c>
      <c r="Q151" s="192">
        <f t="shared" si="214"/>
        <v>4714.3032962821417</v>
      </c>
      <c r="R151" s="192">
        <f t="shared" ref="R151:V151" si="215">IF(R97=0,0,R97/R$17)</f>
        <v>5040.2288780170038</v>
      </c>
      <c r="S151" s="192">
        <f t="shared" si="215"/>
        <v>5175.3756405447066</v>
      </c>
      <c r="T151" s="192">
        <f t="shared" si="215"/>
        <v>5338.7199861599765</v>
      </c>
      <c r="U151" s="192">
        <f t="shared" si="215"/>
        <v>5107.5017776163986</v>
      </c>
      <c r="V151" s="192">
        <f t="shared" si="215"/>
        <v>5016.1392648620922</v>
      </c>
      <c r="W151" s="192">
        <f t="shared" ref="W151:Y151" si="216">IF(W97=0,0,W97/W$17)</f>
        <v>5653.4184849651583</v>
      </c>
      <c r="X151" s="192">
        <f t="shared" si="216"/>
        <v>5308.3029926870195</v>
      </c>
      <c r="Y151" s="192">
        <f t="shared" si="216"/>
        <v>5037.3797279684768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3583.5924981694884</v>
      </c>
      <c r="C152" s="74">
        <f t="shared" si="217"/>
        <v>3766.745495323813</v>
      </c>
      <c r="D152" s="74">
        <f t="shared" si="217"/>
        <v>3899.3134370716866</v>
      </c>
      <c r="E152" s="74">
        <f t="shared" si="217"/>
        <v>3971.1628171627312</v>
      </c>
      <c r="F152" s="74">
        <f t="shared" si="217"/>
        <v>4009.6688500712457</v>
      </c>
      <c r="G152" s="74">
        <f t="shared" si="217"/>
        <v>4144.1363053012483</v>
      </c>
      <c r="H152" s="74">
        <f t="shared" si="217"/>
        <v>4403.474839157263</v>
      </c>
      <c r="I152" s="74">
        <f t="shared" si="217"/>
        <v>4260.584763976959</v>
      </c>
      <c r="J152" s="74">
        <f t="shared" si="217"/>
        <v>4401.8431987677513</v>
      </c>
      <c r="K152" s="74">
        <f t="shared" si="217"/>
        <v>4506.2290072469832</v>
      </c>
      <c r="L152" s="74">
        <f t="shared" si="217"/>
        <v>4697.71032339064</v>
      </c>
      <c r="M152" s="74">
        <f t="shared" si="217"/>
        <v>4569.6374636443525</v>
      </c>
      <c r="N152" s="74">
        <f t="shared" si="217"/>
        <v>4645.5355045004007</v>
      </c>
      <c r="O152" s="74">
        <f t="shared" si="217"/>
        <v>4477.7035733051707</v>
      </c>
      <c r="P152" s="74">
        <f t="shared" si="217"/>
        <v>4257.734077411058</v>
      </c>
      <c r="Q152" s="74">
        <f t="shared" si="217"/>
        <v>4164.0648211803064</v>
      </c>
      <c r="R152" s="74">
        <f t="shared" ref="R152:V152" si="218">IF(R98=0,0,R98/R$17)</f>
        <v>4455.9367056457268</v>
      </c>
      <c r="S152" s="74">
        <f t="shared" si="218"/>
        <v>4594.4460799989529</v>
      </c>
      <c r="T152" s="74">
        <f t="shared" si="218"/>
        <v>4719.7653300150796</v>
      </c>
      <c r="U152" s="74">
        <f t="shared" si="218"/>
        <v>4496.4126639388924</v>
      </c>
      <c r="V152" s="74">
        <f t="shared" si="218"/>
        <v>4444.2049750991137</v>
      </c>
      <c r="W152" s="74">
        <f t="shared" ref="W152:Y152" si="219">IF(W98=0,0,W98/W$17)</f>
        <v>4890.5691241355671</v>
      </c>
      <c r="X152" s="74">
        <f t="shared" si="219"/>
        <v>4578.4602385016306</v>
      </c>
      <c r="Y152" s="74">
        <f t="shared" si="219"/>
        <v>4381.9056306035418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3.779368984575324E-3</v>
      </c>
      <c r="C153" s="74">
        <f t="shared" si="220"/>
        <v>4.6148129798256219E-3</v>
      </c>
      <c r="D153" s="74">
        <f t="shared" si="220"/>
        <v>6.3527655286672244E-3</v>
      </c>
      <c r="E153" s="74">
        <f t="shared" si="220"/>
        <v>1.0824716218453188E-2</v>
      </c>
      <c r="F153" s="74">
        <f t="shared" si="220"/>
        <v>1.9507881758741196E-2</v>
      </c>
      <c r="G153" s="74">
        <f t="shared" si="220"/>
        <v>3.5736299315810488E-2</v>
      </c>
      <c r="H153" s="74">
        <f t="shared" si="220"/>
        <v>0.11709530016346639</v>
      </c>
      <c r="I153" s="74">
        <f t="shared" si="220"/>
        <v>6.540358277288924E-2</v>
      </c>
      <c r="J153" s="74">
        <f t="shared" si="220"/>
        <v>6.5687251689605319E-2</v>
      </c>
      <c r="K153" s="74">
        <f t="shared" si="220"/>
        <v>8.3909842860755257E-2</v>
      </c>
      <c r="L153" s="74">
        <f t="shared" si="220"/>
        <v>0.72620719713219783</v>
      </c>
      <c r="M153" s="74">
        <f t="shared" si="220"/>
        <v>9.6469636814854029E-2</v>
      </c>
      <c r="N153" s="74">
        <f t="shared" si="220"/>
        <v>0.29449026578420084</v>
      </c>
      <c r="O153" s="74">
        <f t="shared" si="220"/>
        <v>0.16298224225167537</v>
      </c>
      <c r="P153" s="74">
        <f t="shared" si="220"/>
        <v>0.38992216994448492</v>
      </c>
      <c r="Q153" s="74">
        <f t="shared" si="220"/>
        <v>0.27450351358863251</v>
      </c>
      <c r="R153" s="74">
        <f t="shared" ref="R153:V153" si="221">IF(R99=0,0,R99/R$17)</f>
        <v>0.19904167056260527</v>
      </c>
      <c r="S153" s="74">
        <f t="shared" si="221"/>
        <v>0.18586509334513018</v>
      </c>
      <c r="T153" s="74">
        <f t="shared" si="221"/>
        <v>0.31640363446078984</v>
      </c>
      <c r="U153" s="74">
        <f t="shared" si="221"/>
        <v>0.26108452951958683</v>
      </c>
      <c r="V153" s="74">
        <f t="shared" si="221"/>
        <v>0.17015747325807701</v>
      </c>
      <c r="W153" s="74">
        <f t="shared" ref="W153:Y153" si="222">IF(W99=0,0,W99/W$17)</f>
        <v>0.58307268485482266</v>
      </c>
      <c r="X153" s="74">
        <f t="shared" si="222"/>
        <v>0.42458050728261443</v>
      </c>
      <c r="Y153" s="74">
        <f t="shared" si="222"/>
        <v>0.36515030755204586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183.75008799701118</v>
      </c>
      <c r="C154" s="74">
        <f t="shared" si="223"/>
        <v>194.36672603438885</v>
      </c>
      <c r="D154" s="74">
        <f t="shared" si="223"/>
        <v>182.71658918271916</v>
      </c>
      <c r="E154" s="74">
        <f t="shared" si="223"/>
        <v>198.70419328954975</v>
      </c>
      <c r="F154" s="74">
        <f t="shared" si="223"/>
        <v>233.13412660622436</v>
      </c>
      <c r="G154" s="74">
        <f t="shared" si="223"/>
        <v>243.64441880297801</v>
      </c>
      <c r="H154" s="74">
        <f t="shared" si="223"/>
        <v>272.69694576656792</v>
      </c>
      <c r="I154" s="74">
        <f t="shared" si="223"/>
        <v>255.80888584722419</v>
      </c>
      <c r="J154" s="74">
        <f t="shared" si="223"/>
        <v>287.05715444594324</v>
      </c>
      <c r="K154" s="74">
        <f t="shared" si="223"/>
        <v>292.94110935663542</v>
      </c>
      <c r="L154" s="74">
        <f t="shared" si="223"/>
        <v>279.78391203400247</v>
      </c>
      <c r="M154" s="74">
        <f t="shared" si="223"/>
        <v>300.10017404110937</v>
      </c>
      <c r="N154" s="74">
        <f t="shared" si="223"/>
        <v>311.30495148461159</v>
      </c>
      <c r="O154" s="74">
        <f t="shared" si="223"/>
        <v>296.32044497386568</v>
      </c>
      <c r="P154" s="74">
        <f t="shared" si="223"/>
        <v>310.08350928965706</v>
      </c>
      <c r="Q154" s="74">
        <f t="shared" si="223"/>
        <v>307.7418152627763</v>
      </c>
      <c r="R154" s="74">
        <f t="shared" ref="R154:V154" si="224">IF(R100=0,0,R100/R$17)</f>
        <v>329.73779533468945</v>
      </c>
      <c r="S154" s="74">
        <f t="shared" si="224"/>
        <v>334.6020068452832</v>
      </c>
      <c r="T154" s="74">
        <f t="shared" si="224"/>
        <v>330.73325062081267</v>
      </c>
      <c r="U154" s="74">
        <f t="shared" si="224"/>
        <v>311.01031494133355</v>
      </c>
      <c r="V154" s="74">
        <f t="shared" si="224"/>
        <v>297.61194097189917</v>
      </c>
      <c r="W154" s="74">
        <f t="shared" ref="W154:Y154" si="225">IF(W100=0,0,W100/W$17)</f>
        <v>473.81363410440525</v>
      </c>
      <c r="X154" s="74">
        <f t="shared" si="225"/>
        <v>432.12964513239592</v>
      </c>
      <c r="Y154" s="74">
        <f t="shared" si="225"/>
        <v>307.0048164736092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306.72625002293773</v>
      </c>
      <c r="C155" s="193">
        <f t="shared" si="226"/>
        <v>306.01406749402844</v>
      </c>
      <c r="D155" s="193">
        <f t="shared" si="226"/>
        <v>293.62314882103664</v>
      </c>
      <c r="E155" s="193">
        <f t="shared" si="226"/>
        <v>301.64889400921516</v>
      </c>
      <c r="F155" s="193">
        <f t="shared" si="226"/>
        <v>302.84373027229179</v>
      </c>
      <c r="G155" s="193">
        <f t="shared" si="226"/>
        <v>305.93541604017742</v>
      </c>
      <c r="H155" s="193">
        <f t="shared" si="226"/>
        <v>325.95148054459293</v>
      </c>
      <c r="I155" s="193">
        <f t="shared" si="226"/>
        <v>308.22211224079786</v>
      </c>
      <c r="J155" s="193">
        <f t="shared" si="226"/>
        <v>341.03226359594498</v>
      </c>
      <c r="K155" s="193">
        <f t="shared" si="226"/>
        <v>328.12750835195629</v>
      </c>
      <c r="L155" s="193">
        <f t="shared" si="226"/>
        <v>296.5085619285274</v>
      </c>
      <c r="M155" s="193">
        <f t="shared" si="226"/>
        <v>336.13398463350171</v>
      </c>
      <c r="N155" s="193">
        <f t="shared" si="226"/>
        <v>343.63378636494264</v>
      </c>
      <c r="O155" s="193">
        <f t="shared" si="226"/>
        <v>306.29809230999439</v>
      </c>
      <c r="P155" s="193">
        <f t="shared" si="226"/>
        <v>293.05639081280549</v>
      </c>
      <c r="Q155" s="193">
        <f t="shared" si="226"/>
        <v>242.22215632547272</v>
      </c>
      <c r="R155" s="193">
        <f t="shared" ref="R155:V155" si="227">IF(R101=0,0,R101/R$17)</f>
        <v>254.35533536602486</v>
      </c>
      <c r="S155" s="193">
        <f t="shared" si="227"/>
        <v>246.14168860712465</v>
      </c>
      <c r="T155" s="193">
        <f t="shared" si="227"/>
        <v>287.90500188962415</v>
      </c>
      <c r="U155" s="193">
        <f t="shared" si="227"/>
        <v>299.81771420665376</v>
      </c>
      <c r="V155" s="193">
        <f t="shared" si="227"/>
        <v>274.15219131782015</v>
      </c>
      <c r="W155" s="193">
        <f t="shared" ref="W155:Y155" si="228">IF(W101=0,0,W101/W$17)</f>
        <v>288.4526540403312</v>
      </c>
      <c r="X155" s="193">
        <f t="shared" si="228"/>
        <v>297.28852854571051</v>
      </c>
      <c r="Y155" s="193">
        <f t="shared" si="228"/>
        <v>348.10413058377321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453.0261870294496</v>
      </c>
      <c r="C156" s="77">
        <f t="shared" si="229"/>
        <v>465.29452359342201</v>
      </c>
      <c r="D156" s="77">
        <f t="shared" si="229"/>
        <v>477.99079779382009</v>
      </c>
      <c r="E156" s="77">
        <f t="shared" si="229"/>
        <v>497.80968580385047</v>
      </c>
      <c r="F156" s="77">
        <f t="shared" si="229"/>
        <v>514.84784709798714</v>
      </c>
      <c r="G156" s="77">
        <f t="shared" si="229"/>
        <v>532.30036454196966</v>
      </c>
      <c r="H156" s="77">
        <f t="shared" si="229"/>
        <v>548.30031984305583</v>
      </c>
      <c r="I156" s="77">
        <f t="shared" si="229"/>
        <v>559.78638387481385</v>
      </c>
      <c r="J156" s="77">
        <f t="shared" si="229"/>
        <v>587.7081989167848</v>
      </c>
      <c r="K156" s="77">
        <f t="shared" si="229"/>
        <v>602.58175499859215</v>
      </c>
      <c r="L156" s="77">
        <f t="shared" si="229"/>
        <v>622.54551314175069</v>
      </c>
      <c r="M156" s="77">
        <f t="shared" si="229"/>
        <v>635.78487306930685</v>
      </c>
      <c r="N156" s="77">
        <f t="shared" si="229"/>
        <v>641.91749386738547</v>
      </c>
      <c r="O156" s="77">
        <f t="shared" si="229"/>
        <v>660.18544949035345</v>
      </c>
      <c r="P156" s="77">
        <f t="shared" si="229"/>
        <v>669.98688478337863</v>
      </c>
      <c r="Q156" s="77">
        <f t="shared" si="229"/>
        <v>686.66040138658491</v>
      </c>
      <c r="R156" s="77">
        <f t="shared" ref="R156:V156" si="230">IF(R102=0,0,R102/R$17)</f>
        <v>720.61742079846545</v>
      </c>
      <c r="S156" s="77">
        <f t="shared" si="230"/>
        <v>750.05344023905616</v>
      </c>
      <c r="T156" s="77">
        <f t="shared" si="230"/>
        <v>792.73567869035048</v>
      </c>
      <c r="U156" s="77">
        <f t="shared" si="230"/>
        <v>783.58100454703026</v>
      </c>
      <c r="V156" s="77">
        <f t="shared" si="230"/>
        <v>804.58809340454491</v>
      </c>
      <c r="W156" s="77">
        <f t="shared" ref="W156:Y156" si="231">IF(W102=0,0,W102/W$17)</f>
        <v>851.35228707842452</v>
      </c>
      <c r="X156" s="77">
        <f t="shared" si="231"/>
        <v>826.41912757108332</v>
      </c>
      <c r="Y156" s="77">
        <f t="shared" si="231"/>
        <v>782.12337270877492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2242.355252790343</v>
      </c>
      <c r="C158" s="153">
        <f t="shared" si="232"/>
        <v>2374.6474863567373</v>
      </c>
      <c r="D158" s="153">
        <f t="shared" si="232"/>
        <v>2467.873060559436</v>
      </c>
      <c r="E158" s="153">
        <f t="shared" si="232"/>
        <v>2542.7588237588502</v>
      </c>
      <c r="F158" s="153">
        <f t="shared" si="232"/>
        <v>2606.0263265338917</v>
      </c>
      <c r="G158" s="153">
        <f t="shared" si="232"/>
        <v>2713.4950918338009</v>
      </c>
      <c r="H158" s="153">
        <f t="shared" si="232"/>
        <v>2932.9920310263583</v>
      </c>
      <c r="I158" s="153">
        <f t="shared" si="232"/>
        <v>2856.9176467283301</v>
      </c>
      <c r="J158" s="153">
        <f t="shared" si="232"/>
        <v>3035.7992404862475</v>
      </c>
      <c r="K158" s="153">
        <f t="shared" si="232"/>
        <v>3143.4701306564234</v>
      </c>
      <c r="L158" s="153">
        <f t="shared" si="232"/>
        <v>3292.4433558528681</v>
      </c>
      <c r="M158" s="153">
        <f t="shared" si="232"/>
        <v>3302.1445688371491</v>
      </c>
      <c r="N158" s="153">
        <f t="shared" si="232"/>
        <v>3443.0119571689479</v>
      </c>
      <c r="O158" s="153">
        <f t="shared" si="232"/>
        <v>3381.0488965812001</v>
      </c>
      <c r="P158" s="153">
        <f t="shared" si="232"/>
        <v>3259.992737953773</v>
      </c>
      <c r="Q158" s="153">
        <f t="shared" si="232"/>
        <v>3198.2499961297458</v>
      </c>
      <c r="R158" s="153">
        <f t="shared" ref="R158:V158" si="233">IF(R104=0,0,R104/R$17)</f>
        <v>3477.8884746944655</v>
      </c>
      <c r="S158" s="153">
        <f t="shared" si="233"/>
        <v>3652.3410481262804</v>
      </c>
      <c r="T158" s="153">
        <f t="shared" si="233"/>
        <v>3843.3875527811165</v>
      </c>
      <c r="U158" s="153">
        <f t="shared" si="233"/>
        <v>3735.6193554392498</v>
      </c>
      <c r="V158" s="153">
        <f t="shared" si="233"/>
        <v>3733.4020960657294</v>
      </c>
      <c r="W158" s="153">
        <f t="shared" ref="W158:Y158" si="234">IF(W104=0,0,W104/W$17)</f>
        <v>4432.7223679677581</v>
      </c>
      <c r="X158" s="153">
        <f t="shared" si="234"/>
        <v>4311.7002160618631</v>
      </c>
      <c r="Y158" s="153">
        <f t="shared" si="234"/>
        <v>4252.595230784189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1958.6229491465958</v>
      </c>
      <c r="C159" s="74">
        <f t="shared" si="235"/>
        <v>2082.7657918093219</v>
      </c>
      <c r="D159" s="74">
        <f t="shared" si="235"/>
        <v>2189.6213137121567</v>
      </c>
      <c r="E159" s="74">
        <f t="shared" si="235"/>
        <v>2247.1679258841887</v>
      </c>
      <c r="F159" s="74">
        <f t="shared" si="235"/>
        <v>2282.4474373393477</v>
      </c>
      <c r="G159" s="74">
        <f t="shared" si="235"/>
        <v>2379.9067351626554</v>
      </c>
      <c r="H159" s="74">
        <f t="shared" si="235"/>
        <v>2560.3910903829897</v>
      </c>
      <c r="I159" s="74">
        <f t="shared" si="235"/>
        <v>2498.7091070987026</v>
      </c>
      <c r="J159" s="74">
        <f t="shared" si="235"/>
        <v>2629.4471340681807</v>
      </c>
      <c r="K159" s="74">
        <f t="shared" si="235"/>
        <v>2739.0901638282926</v>
      </c>
      <c r="L159" s="74">
        <f t="shared" si="235"/>
        <v>2916.1895706293585</v>
      </c>
      <c r="M159" s="74">
        <f t="shared" si="235"/>
        <v>2886.1606235504078</v>
      </c>
      <c r="N159" s="74">
        <f t="shared" si="235"/>
        <v>3008.8396116573726</v>
      </c>
      <c r="O159" s="74">
        <f t="shared" si="235"/>
        <v>2976.173888991329</v>
      </c>
      <c r="P159" s="74">
        <f t="shared" si="235"/>
        <v>2851.1139197429361</v>
      </c>
      <c r="Q159" s="74">
        <f t="shared" si="235"/>
        <v>2823.9954880975979</v>
      </c>
      <c r="R159" s="74">
        <f t="shared" ref="R159:V159" si="236">IF(R105=0,0,R105/R$17)</f>
        <v>3078.3969772105561</v>
      </c>
      <c r="S159" s="74">
        <f t="shared" si="236"/>
        <v>3253.9447834785265</v>
      </c>
      <c r="T159" s="74">
        <f t="shared" si="236"/>
        <v>3411.0541706864005</v>
      </c>
      <c r="U159" s="74">
        <f t="shared" si="236"/>
        <v>3305.9551836397086</v>
      </c>
      <c r="V159" s="74">
        <f t="shared" si="236"/>
        <v>3324.0160033156994</v>
      </c>
      <c r="W159" s="74">
        <f t="shared" ref="W159:Y159" si="237">IF(W105=0,0,W105/W$17)</f>
        <v>3860.4727309489185</v>
      </c>
      <c r="X159" s="74">
        <f t="shared" si="237"/>
        <v>3763.5850594281278</v>
      </c>
      <c r="Y159" s="74">
        <f t="shared" si="237"/>
        <v>3775.8328752299908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7.478397880351895E-3</v>
      </c>
      <c r="C160" s="74">
        <f t="shared" si="238"/>
        <v>9.3656067923135657E-3</v>
      </c>
      <c r="D160" s="74">
        <f t="shared" si="238"/>
        <v>1.359566640103073E-2</v>
      </c>
      <c r="E160" s="74">
        <f t="shared" si="238"/>
        <v>2.8889026471052275E-2</v>
      </c>
      <c r="F160" s="74">
        <f t="shared" si="238"/>
        <v>5.592123592419293E-2</v>
      </c>
      <c r="G160" s="74">
        <f t="shared" si="238"/>
        <v>0.10787725120208627</v>
      </c>
      <c r="H160" s="74">
        <f t="shared" si="238"/>
        <v>0.36650051249217536</v>
      </c>
      <c r="I160" s="74">
        <f t="shared" si="238"/>
        <v>0.21166566833546846</v>
      </c>
      <c r="J160" s="74">
        <f t="shared" si="238"/>
        <v>0.21867384269537385</v>
      </c>
      <c r="K160" s="74">
        <f t="shared" si="238"/>
        <v>0.2866483134688837</v>
      </c>
      <c r="L160" s="74">
        <f t="shared" si="238"/>
        <v>2.547327878559138</v>
      </c>
      <c r="M160" s="74">
        <f t="shared" si="238"/>
        <v>0.34665165377650209</v>
      </c>
      <c r="N160" s="74">
        <f t="shared" si="238"/>
        <v>1.0954503829505968</v>
      </c>
      <c r="O160" s="74">
        <f t="shared" si="238"/>
        <v>0.63068092189399705</v>
      </c>
      <c r="P160" s="74">
        <f t="shared" si="238"/>
        <v>1.5843802880923756</v>
      </c>
      <c r="Q160" s="74">
        <f t="shared" si="238"/>
        <v>1.1673155131522237</v>
      </c>
      <c r="R160" s="74">
        <f t="shared" ref="R160:V160" si="239">IF(R106=0,0,R106/R$17)</f>
        <v>0.87999857112214552</v>
      </c>
      <c r="S160" s="74">
        <f t="shared" si="239"/>
        <v>0.8450674040602254</v>
      </c>
      <c r="T160" s="74">
        <f t="shared" si="239"/>
        <v>1.4678191458794576</v>
      </c>
      <c r="U160" s="74">
        <f t="shared" si="239"/>
        <v>1.2276714073588717</v>
      </c>
      <c r="V160" s="74">
        <f t="shared" si="239"/>
        <v>0.80895668898265216</v>
      </c>
      <c r="W160" s="74">
        <f t="shared" ref="W160:Y160" si="240">IF(W106=0,0,W106/W$17)</f>
        <v>2.7948073371706426</v>
      </c>
      <c r="X160" s="74">
        <f t="shared" si="240"/>
        <v>2.0482427135393459</v>
      </c>
      <c r="Y160" s="74">
        <f t="shared" si="240"/>
        <v>1.7703049479894186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108.37815268508928</v>
      </c>
      <c r="C161" s="74">
        <f t="shared" si="241"/>
        <v>116.2641535014294</v>
      </c>
      <c r="D161" s="74">
        <f t="shared" si="241"/>
        <v>110.09423682845551</v>
      </c>
      <c r="E161" s="74">
        <f t="shared" si="241"/>
        <v>120.71675045550087</v>
      </c>
      <c r="F161" s="74">
        <f t="shared" si="241"/>
        <v>143.50200678089644</v>
      </c>
      <c r="G161" s="74">
        <f t="shared" si="241"/>
        <v>150.81378939703407</v>
      </c>
      <c r="H161" s="74">
        <f t="shared" si="241"/>
        <v>171.01648260019888</v>
      </c>
      <c r="I161" s="74">
        <f t="shared" si="241"/>
        <v>160.69144684001722</v>
      </c>
      <c r="J161" s="74">
        <f t="shared" si="241"/>
        <v>184.08233881329153</v>
      </c>
      <c r="K161" s="74">
        <f t="shared" si="241"/>
        <v>191.34816233817833</v>
      </c>
      <c r="L161" s="74">
        <f t="shared" si="241"/>
        <v>186.19635794421242</v>
      </c>
      <c r="M161" s="74">
        <f t="shared" si="241"/>
        <v>203.43859946474674</v>
      </c>
      <c r="N161" s="74">
        <f t="shared" si="241"/>
        <v>216.02012817025675</v>
      </c>
      <c r="O161" s="74">
        <f t="shared" si="241"/>
        <v>209.94341993658034</v>
      </c>
      <c r="P161" s="74">
        <f t="shared" si="241"/>
        <v>220.97963205508492</v>
      </c>
      <c r="Q161" s="74">
        <f t="shared" si="241"/>
        <v>221.4897056741622</v>
      </c>
      <c r="R161" s="74">
        <f t="shared" ref="R161:V161" si="242">IF(R107=0,0,R107/R$17)</f>
        <v>240.62933850979192</v>
      </c>
      <c r="S161" s="74">
        <f t="shared" si="242"/>
        <v>247.50972804521933</v>
      </c>
      <c r="T161" s="74">
        <f t="shared" si="242"/>
        <v>247.77585555884741</v>
      </c>
      <c r="U161" s="74">
        <f t="shared" si="242"/>
        <v>236.92011055033905</v>
      </c>
      <c r="V161" s="74">
        <f t="shared" si="242"/>
        <v>230.02120162489712</v>
      </c>
      <c r="W161" s="74">
        <f t="shared" ref="W161:Y161" si="243">IF(W107=0,0,W107/W$17)</f>
        <v>373.8516784073006</v>
      </c>
      <c r="X161" s="74">
        <f t="shared" si="243"/>
        <v>346.26594284899755</v>
      </c>
      <c r="Y161" s="74">
        <f t="shared" si="243"/>
        <v>250.72196922498114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175.34667256077771</v>
      </c>
      <c r="C162" s="77">
        <f t="shared" si="244"/>
        <v>175.60817543919387</v>
      </c>
      <c r="D162" s="77">
        <f t="shared" si="244"/>
        <v>168.14391435242283</v>
      </c>
      <c r="E162" s="77">
        <f t="shared" si="244"/>
        <v>174.84525839268957</v>
      </c>
      <c r="F162" s="77">
        <f t="shared" si="244"/>
        <v>180.02096117772302</v>
      </c>
      <c r="G162" s="77">
        <f t="shared" si="244"/>
        <v>182.66669002290956</v>
      </c>
      <c r="H162" s="77">
        <f t="shared" si="244"/>
        <v>201.21795753067764</v>
      </c>
      <c r="I162" s="77">
        <f t="shared" si="244"/>
        <v>197.30542712127499</v>
      </c>
      <c r="J162" s="77">
        <f t="shared" si="244"/>
        <v>222.05109376207977</v>
      </c>
      <c r="K162" s="77">
        <f t="shared" si="244"/>
        <v>212.74515617648376</v>
      </c>
      <c r="L162" s="77">
        <f t="shared" si="244"/>
        <v>187.51009940073752</v>
      </c>
      <c r="M162" s="77">
        <f t="shared" si="244"/>
        <v>212.19869416821814</v>
      </c>
      <c r="N162" s="77">
        <f t="shared" si="244"/>
        <v>217.05676695836746</v>
      </c>
      <c r="O162" s="77">
        <f t="shared" si="244"/>
        <v>194.30090673139728</v>
      </c>
      <c r="P162" s="77">
        <f t="shared" si="244"/>
        <v>186.31480586765906</v>
      </c>
      <c r="Q162" s="77">
        <f t="shared" si="244"/>
        <v>151.59748684483341</v>
      </c>
      <c r="R162" s="77">
        <f t="shared" ref="R162:V162" si="245">IF(R108=0,0,R108/R$17)</f>
        <v>157.98216040299485</v>
      </c>
      <c r="S162" s="77">
        <f t="shared" si="245"/>
        <v>150.04146919847469</v>
      </c>
      <c r="T162" s="77">
        <f t="shared" si="245"/>
        <v>183.08970738998912</v>
      </c>
      <c r="U162" s="77">
        <f t="shared" si="245"/>
        <v>191.51638984184322</v>
      </c>
      <c r="V162" s="77">
        <f t="shared" si="245"/>
        <v>178.55593443615012</v>
      </c>
      <c r="W162" s="77">
        <f t="shared" ref="W162:Y162" si="246">IF(W108=0,0,W108/W$17)</f>
        <v>195.60315127436843</v>
      </c>
      <c r="X162" s="77">
        <f t="shared" si="246"/>
        <v>199.80097107119957</v>
      </c>
      <c r="Y162" s="77">
        <f t="shared" si="246"/>
        <v>224.27008138122827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154.6255238129948</v>
      </c>
      <c r="C164" s="203">
        <f t="shared" si="247"/>
        <v>157.08997911211881</v>
      </c>
      <c r="D164" s="203">
        <f t="shared" si="247"/>
        <v>166.57441302458116</v>
      </c>
      <c r="E164" s="203">
        <f t="shared" si="247"/>
        <v>177.13304931113149</v>
      </c>
      <c r="F164" s="203">
        <f t="shared" si="247"/>
        <v>175.61391215173956</v>
      </c>
      <c r="G164" s="203">
        <f t="shared" si="247"/>
        <v>189.05806549078753</v>
      </c>
      <c r="H164" s="203">
        <f t="shared" si="247"/>
        <v>203.73835199394486</v>
      </c>
      <c r="I164" s="203">
        <f t="shared" si="247"/>
        <v>201.52634190886536</v>
      </c>
      <c r="J164" s="203">
        <f t="shared" si="247"/>
        <v>204.76083627336686</v>
      </c>
      <c r="K164" s="203">
        <f t="shared" si="247"/>
        <v>202.540828401787</v>
      </c>
      <c r="L164" s="203">
        <f t="shared" si="247"/>
        <v>242.21405753322128</v>
      </c>
      <c r="M164" s="203">
        <f t="shared" si="247"/>
        <v>247.26707139515739</v>
      </c>
      <c r="N164" s="203">
        <f t="shared" si="247"/>
        <v>248.41115881691618</v>
      </c>
      <c r="O164" s="203">
        <f t="shared" si="247"/>
        <v>236.40643551196359</v>
      </c>
      <c r="P164" s="203">
        <f t="shared" si="247"/>
        <v>219.74581381082319</v>
      </c>
      <c r="Q164" s="203">
        <f t="shared" si="247"/>
        <v>201.54683950354061</v>
      </c>
      <c r="R164" s="203">
        <f t="shared" ref="R164:V164" si="248">IF(R110=0,0,R110/R$17)</f>
        <v>236.84838888054313</v>
      </c>
      <c r="S164" s="203">
        <f t="shared" si="248"/>
        <v>263.6569371136215</v>
      </c>
      <c r="T164" s="203">
        <f t="shared" si="248"/>
        <v>280.2912529474209</v>
      </c>
      <c r="U164" s="203">
        <f t="shared" si="248"/>
        <v>261.48537493492648</v>
      </c>
      <c r="V164" s="203">
        <f t="shared" si="248"/>
        <v>251.73818958660519</v>
      </c>
      <c r="W164" s="203">
        <f t="shared" ref="W164:Y164" si="249">IF(W110=0,0,W110/W$17)</f>
        <v>299.75445354763349</v>
      </c>
      <c r="X164" s="203">
        <f t="shared" si="249"/>
        <v>286.75311009059862</v>
      </c>
      <c r="Y164" s="203">
        <f t="shared" si="249"/>
        <v>260.8170294345515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154.6255238129948</v>
      </c>
      <c r="C165" s="192">
        <f t="shared" si="250"/>
        <v>157.08997911211881</v>
      </c>
      <c r="D165" s="192">
        <f t="shared" si="250"/>
        <v>166.57441302458116</v>
      </c>
      <c r="E165" s="192">
        <f t="shared" si="250"/>
        <v>177.13304931113149</v>
      </c>
      <c r="F165" s="192">
        <f t="shared" si="250"/>
        <v>175.61391215173956</v>
      </c>
      <c r="G165" s="192">
        <f t="shared" si="250"/>
        <v>189.05806549078753</v>
      </c>
      <c r="H165" s="192">
        <f t="shared" si="250"/>
        <v>203.73835199394486</v>
      </c>
      <c r="I165" s="192">
        <f t="shared" si="250"/>
        <v>201.52634190886536</v>
      </c>
      <c r="J165" s="192">
        <f t="shared" si="250"/>
        <v>204.76083627336686</v>
      </c>
      <c r="K165" s="192">
        <f t="shared" si="250"/>
        <v>202.540828401787</v>
      </c>
      <c r="L165" s="192">
        <f t="shared" si="250"/>
        <v>242.21405753322128</v>
      </c>
      <c r="M165" s="192">
        <f t="shared" si="250"/>
        <v>247.26707139515739</v>
      </c>
      <c r="N165" s="192">
        <f t="shared" si="250"/>
        <v>248.41115881691618</v>
      </c>
      <c r="O165" s="192">
        <f t="shared" si="250"/>
        <v>236.40643551196359</v>
      </c>
      <c r="P165" s="192">
        <f t="shared" si="250"/>
        <v>219.74581381082319</v>
      </c>
      <c r="Q165" s="192">
        <f t="shared" si="250"/>
        <v>201.54683950354061</v>
      </c>
      <c r="R165" s="192">
        <f t="shared" ref="R165:V165" si="251">IF(R111=0,0,R111/R$17)</f>
        <v>236.84838888054313</v>
      </c>
      <c r="S165" s="192">
        <f t="shared" si="251"/>
        <v>263.6569371136215</v>
      </c>
      <c r="T165" s="192">
        <f t="shared" si="251"/>
        <v>280.2912529474209</v>
      </c>
      <c r="U165" s="192">
        <f t="shared" si="251"/>
        <v>261.48537493492648</v>
      </c>
      <c r="V165" s="192">
        <f t="shared" si="251"/>
        <v>251.73818958660519</v>
      </c>
      <c r="W165" s="192">
        <f t="shared" ref="W165:Y165" si="252">IF(W111=0,0,W111/W$17)</f>
        <v>299.75445354763349</v>
      </c>
      <c r="X165" s="192">
        <f t="shared" si="252"/>
        <v>286.75311009059862</v>
      </c>
      <c r="Y165" s="192">
        <f t="shared" si="252"/>
        <v>260.8170294345515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90.662272298398833</v>
      </c>
      <c r="C166" s="74">
        <f t="shared" si="253"/>
        <v>93.592150853343881</v>
      </c>
      <c r="D166" s="74">
        <f t="shared" si="253"/>
        <v>104.31553205515273</v>
      </c>
      <c r="E166" s="74">
        <f t="shared" si="253"/>
        <v>114.81345342500208</v>
      </c>
      <c r="F166" s="74">
        <f t="shared" si="253"/>
        <v>117.84267551332181</v>
      </c>
      <c r="G166" s="74">
        <f t="shared" si="253"/>
        <v>130.58978421348206</v>
      </c>
      <c r="H166" s="74">
        <f t="shared" si="253"/>
        <v>148.46167764305054</v>
      </c>
      <c r="I166" s="74">
        <f t="shared" si="253"/>
        <v>157.24336411111139</v>
      </c>
      <c r="J166" s="74">
        <f t="shared" si="253"/>
        <v>160.4831690806237</v>
      </c>
      <c r="K166" s="74">
        <f t="shared" si="253"/>
        <v>158.54141508457502</v>
      </c>
      <c r="L166" s="74">
        <f t="shared" si="253"/>
        <v>194.14519374117751</v>
      </c>
      <c r="M166" s="74">
        <f t="shared" si="253"/>
        <v>192.22918249129768</v>
      </c>
      <c r="N166" s="74">
        <f t="shared" si="253"/>
        <v>191.99879104682023</v>
      </c>
      <c r="O166" s="74">
        <f t="shared" si="253"/>
        <v>186.30926879110527</v>
      </c>
      <c r="P166" s="74">
        <f t="shared" si="253"/>
        <v>171.94097510752809</v>
      </c>
      <c r="Q166" s="74">
        <f t="shared" si="253"/>
        <v>158.85559648090603</v>
      </c>
      <c r="R166" s="74">
        <f t="shared" ref="R166:V166" si="254">IF(R112=0,0,R112/R$17)</f>
        <v>188.10654238765036</v>
      </c>
      <c r="S166" s="74">
        <f t="shared" si="254"/>
        <v>210.8884863247718</v>
      </c>
      <c r="T166" s="74">
        <f t="shared" si="254"/>
        <v>226.50392727082775</v>
      </c>
      <c r="U166" s="74">
        <f t="shared" si="254"/>
        <v>205.51692668955047</v>
      </c>
      <c r="V166" s="74">
        <f t="shared" si="254"/>
        <v>201.89352904102259</v>
      </c>
      <c r="W166" s="74">
        <f t="shared" ref="W166:Y166" si="255">IF(W112=0,0,W112/W$17)</f>
        <v>244.88603102499309</v>
      </c>
      <c r="X166" s="74">
        <f t="shared" si="255"/>
        <v>230.52988313815428</v>
      </c>
      <c r="Y166" s="74">
        <f t="shared" si="255"/>
        <v>193.25553821125894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4.5632644282788553</v>
      </c>
      <c r="C168" s="74">
        <f t="shared" si="259"/>
        <v>4.704001088946816</v>
      </c>
      <c r="D168" s="74">
        <f t="shared" si="259"/>
        <v>4.8255309382601572</v>
      </c>
      <c r="E168" s="74">
        <f t="shared" si="259"/>
        <v>5.631801189923122</v>
      </c>
      <c r="F168" s="74">
        <f t="shared" si="259"/>
        <v>6.4636858670426198</v>
      </c>
      <c r="G168" s="74">
        <f t="shared" si="259"/>
        <v>7.1507385472390199</v>
      </c>
      <c r="H168" s="74">
        <f t="shared" si="259"/>
        <v>8.252315927131745</v>
      </c>
      <c r="I168" s="74">
        <f t="shared" si="259"/>
        <v>8.6940489529936649</v>
      </c>
      <c r="J168" s="74">
        <f t="shared" si="259"/>
        <v>9.3832160615082518</v>
      </c>
      <c r="K168" s="74">
        <f t="shared" si="259"/>
        <v>9.3476916132344545</v>
      </c>
      <c r="L168" s="74">
        <f t="shared" si="259"/>
        <v>10.76335446260121</v>
      </c>
      <c r="M168" s="74">
        <f t="shared" si="259"/>
        <v>11.607693312551538</v>
      </c>
      <c r="N168" s="74">
        <f t="shared" si="259"/>
        <v>11.74777127681736</v>
      </c>
      <c r="O168" s="74">
        <f t="shared" si="259"/>
        <v>11.353094849316625</v>
      </c>
      <c r="P168" s="74">
        <f t="shared" si="259"/>
        <v>11.426803816103998</v>
      </c>
      <c r="Q168" s="74">
        <f t="shared" si="259"/>
        <v>10.869198574122905</v>
      </c>
      <c r="R168" s="74">
        <f t="shared" ref="R168:V168" si="260">IF(R114=0,0,R114/R$17)</f>
        <v>12.874233473208562</v>
      </c>
      <c r="S168" s="74">
        <f t="shared" si="260"/>
        <v>14.173040087745566</v>
      </c>
      <c r="T168" s="74">
        <f t="shared" si="260"/>
        <v>14.329803116156876</v>
      </c>
      <c r="U168" s="74">
        <f t="shared" si="260"/>
        <v>13.08510786129399</v>
      </c>
      <c r="V168" s="74">
        <f t="shared" si="260"/>
        <v>12.488340974222599</v>
      </c>
      <c r="W168" s="74">
        <f t="shared" ref="W168:Y168" si="261">IF(W114=0,0,W114/W$17)</f>
        <v>20.841118174272768</v>
      </c>
      <c r="X168" s="74">
        <f t="shared" si="261"/>
        <v>18.68953769740018</v>
      </c>
      <c r="Y168" s="74">
        <f t="shared" si="261"/>
        <v>11.877693514522965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59.399987086317111</v>
      </c>
      <c r="C169" s="193">
        <f t="shared" si="262"/>
        <v>58.793827169828127</v>
      </c>
      <c r="D169" s="193">
        <f t="shared" si="262"/>
        <v>57.433350031168295</v>
      </c>
      <c r="E169" s="193">
        <f t="shared" si="262"/>
        <v>56.687794696206296</v>
      </c>
      <c r="F169" s="193">
        <f t="shared" si="262"/>
        <v>51.307550771375141</v>
      </c>
      <c r="G169" s="193">
        <f t="shared" si="262"/>
        <v>51.3175427300664</v>
      </c>
      <c r="H169" s="193">
        <f t="shared" si="262"/>
        <v>47.0243584237626</v>
      </c>
      <c r="I169" s="193">
        <f t="shared" si="262"/>
        <v>35.588928844760318</v>
      </c>
      <c r="J169" s="193">
        <f t="shared" si="262"/>
        <v>34.894451131234931</v>
      </c>
      <c r="K169" s="193">
        <f t="shared" si="262"/>
        <v>34.651721703977501</v>
      </c>
      <c r="L169" s="193">
        <f t="shared" si="262"/>
        <v>37.305509329442557</v>
      </c>
      <c r="M169" s="193">
        <f t="shared" si="262"/>
        <v>43.430195591308198</v>
      </c>
      <c r="N169" s="193">
        <f t="shared" si="262"/>
        <v>44.664596493278566</v>
      </c>
      <c r="O169" s="193">
        <f t="shared" si="262"/>
        <v>38.744071871541685</v>
      </c>
      <c r="P169" s="193">
        <f t="shared" si="262"/>
        <v>36.378034887191056</v>
      </c>
      <c r="Q169" s="193">
        <f t="shared" si="262"/>
        <v>31.822044448511644</v>
      </c>
      <c r="R169" s="193">
        <f t="shared" ref="R169:V169" si="263">IF(R115=0,0,R115/R$17)</f>
        <v>35.867613019684164</v>
      </c>
      <c r="S169" s="193">
        <f t="shared" si="263"/>
        <v>38.595410701104157</v>
      </c>
      <c r="T169" s="193">
        <f t="shared" si="263"/>
        <v>39.45752256043626</v>
      </c>
      <c r="U169" s="193">
        <f t="shared" si="263"/>
        <v>42.883340384082047</v>
      </c>
      <c r="V169" s="193">
        <f t="shared" si="263"/>
        <v>37.356319571360004</v>
      </c>
      <c r="W169" s="193">
        <f t="shared" ref="W169:Y169" si="264">IF(W115=0,0,W115/W$17)</f>
        <v>34.027304348367657</v>
      </c>
      <c r="X169" s="193">
        <f t="shared" si="264"/>
        <v>37.533689255044173</v>
      </c>
      <c r="Y169" s="193">
        <f t="shared" si="264"/>
        <v>55.683797708769568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1369971</v>
      </c>
      <c r="C3" s="67">
        <f t="shared" si="0"/>
        <v>1365154</v>
      </c>
      <c r="D3" s="67">
        <f t="shared" si="0"/>
        <v>1357439</v>
      </c>
      <c r="E3" s="67">
        <f t="shared" si="0"/>
        <v>1353304</v>
      </c>
      <c r="F3" s="67">
        <f t="shared" si="0"/>
        <v>1345406</v>
      </c>
      <c r="G3" s="67">
        <f t="shared" si="0"/>
        <v>1333023</v>
      </c>
      <c r="H3" s="67">
        <f t="shared" si="0"/>
        <v>1293683</v>
      </c>
      <c r="I3" s="67">
        <f t="shared" si="0"/>
        <v>1274503</v>
      </c>
      <c r="J3" s="67">
        <f t="shared" si="0"/>
        <v>1310198</v>
      </c>
      <c r="K3" s="67">
        <f t="shared" si="0"/>
        <v>1297415</v>
      </c>
      <c r="L3" s="67">
        <f t="shared" si="0"/>
        <v>1315735</v>
      </c>
      <c r="M3" s="67">
        <f t="shared" si="0"/>
        <v>1302299</v>
      </c>
      <c r="N3" s="67">
        <f t="shared" si="0"/>
        <v>1295231</v>
      </c>
      <c r="O3" s="67">
        <f t="shared" si="0"/>
        <v>1308683</v>
      </c>
      <c r="P3" s="67">
        <f t="shared" si="0"/>
        <v>1302059</v>
      </c>
      <c r="Q3" s="67">
        <f t="shared" si="0"/>
        <v>1310047</v>
      </c>
      <c r="R3" s="67">
        <f t="shared" si="0"/>
        <v>1319168</v>
      </c>
      <c r="S3" s="67">
        <f t="shared" si="0"/>
        <v>1317547</v>
      </c>
      <c r="T3" s="67">
        <f t="shared" si="0"/>
        <v>1301197</v>
      </c>
      <c r="U3" s="67">
        <f t="shared" si="0"/>
        <v>1301944</v>
      </c>
      <c r="V3" s="67">
        <f t="shared" si="0"/>
        <v>1293728</v>
      </c>
      <c r="W3" s="67">
        <f t="shared" si="0"/>
        <v>1340372</v>
      </c>
      <c r="X3" s="67">
        <f t="shared" si="0"/>
        <v>1371120</v>
      </c>
      <c r="Y3" s="67">
        <f t="shared" si="0"/>
        <v>1398570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1369971</v>
      </c>
      <c r="C4" s="71">
        <f t="shared" si="1"/>
        <v>1365154</v>
      </c>
      <c r="D4" s="71">
        <f t="shared" si="1"/>
        <v>1357439</v>
      </c>
      <c r="E4" s="71">
        <f t="shared" si="1"/>
        <v>1353304</v>
      </c>
      <c r="F4" s="71">
        <f t="shared" si="1"/>
        <v>1345406</v>
      </c>
      <c r="G4" s="71">
        <f t="shared" si="1"/>
        <v>1333023</v>
      </c>
      <c r="H4" s="71">
        <f t="shared" si="1"/>
        <v>1293683</v>
      </c>
      <c r="I4" s="71">
        <f t="shared" si="1"/>
        <v>1274503</v>
      </c>
      <c r="J4" s="71">
        <f t="shared" si="1"/>
        <v>1310198</v>
      </c>
      <c r="K4" s="71">
        <f t="shared" si="1"/>
        <v>1297415</v>
      </c>
      <c r="L4" s="71">
        <f t="shared" si="1"/>
        <v>1315735</v>
      </c>
      <c r="M4" s="71">
        <f t="shared" si="1"/>
        <v>1302299</v>
      </c>
      <c r="N4" s="71">
        <f t="shared" si="1"/>
        <v>1295231</v>
      </c>
      <c r="O4" s="71">
        <f t="shared" si="1"/>
        <v>1308683</v>
      </c>
      <c r="P4" s="71">
        <f t="shared" si="1"/>
        <v>1302059</v>
      </c>
      <c r="Q4" s="71">
        <f t="shared" si="1"/>
        <v>1310047</v>
      </c>
      <c r="R4" s="71">
        <f t="shared" ref="R4:V4" si="2">SUM(R5:R13)</f>
        <v>1319168</v>
      </c>
      <c r="S4" s="71">
        <f t="shared" si="2"/>
        <v>1317547</v>
      </c>
      <c r="T4" s="71">
        <f t="shared" si="2"/>
        <v>1301197</v>
      </c>
      <c r="U4" s="71">
        <f t="shared" si="2"/>
        <v>1301944</v>
      </c>
      <c r="V4" s="71">
        <f t="shared" si="2"/>
        <v>1293728</v>
      </c>
      <c r="W4" s="71">
        <f t="shared" ref="W4:Y4" si="3">SUM(W5:W13)</f>
        <v>1340372</v>
      </c>
      <c r="X4" s="71">
        <f t="shared" si="3"/>
        <v>1371120</v>
      </c>
      <c r="Y4" s="71">
        <f t="shared" si="3"/>
        <v>1398570</v>
      </c>
      <c r="DA4" s="88" t="s">
        <v>335</v>
      </c>
    </row>
    <row r="5" spans="1:105" ht="12" customHeight="1" x14ac:dyDescent="0.25">
      <c r="A5" s="28" t="s">
        <v>51</v>
      </c>
      <c r="B5" s="82">
        <v>26676</v>
      </c>
      <c r="C5" s="82">
        <v>27774</v>
      </c>
      <c r="D5" s="82">
        <v>31862</v>
      </c>
      <c r="E5" s="82">
        <v>34992</v>
      </c>
      <c r="F5" s="82">
        <v>37199</v>
      </c>
      <c r="G5" s="82">
        <v>40887</v>
      </c>
      <c r="H5" s="82">
        <v>45773</v>
      </c>
      <c r="I5" s="82">
        <v>49458</v>
      </c>
      <c r="J5" s="82">
        <v>52206</v>
      </c>
      <c r="K5" s="82">
        <v>54067</v>
      </c>
      <c r="L5" s="82">
        <v>59379</v>
      </c>
      <c r="M5" s="82">
        <v>63374</v>
      </c>
      <c r="N5" s="82">
        <v>64904</v>
      </c>
      <c r="O5" s="82">
        <v>64202</v>
      </c>
      <c r="P5" s="82">
        <v>59789</v>
      </c>
      <c r="Q5" s="82">
        <v>55187</v>
      </c>
      <c r="R5" s="82">
        <v>53725</v>
      </c>
      <c r="S5" s="82">
        <v>53802</v>
      </c>
      <c r="T5" s="82">
        <v>51634</v>
      </c>
      <c r="U5" s="82">
        <v>45879</v>
      </c>
      <c r="V5" s="82">
        <v>39820</v>
      </c>
      <c r="W5" s="82">
        <v>35935</v>
      </c>
      <c r="X5" s="82">
        <v>33160</v>
      </c>
      <c r="Y5" s="82">
        <v>26150</v>
      </c>
      <c r="DA5" s="89" t="s">
        <v>336</v>
      </c>
    </row>
    <row r="6" spans="1:105" ht="12" customHeight="1" x14ac:dyDescent="0.25">
      <c r="A6" s="28" t="s">
        <v>74</v>
      </c>
      <c r="B6" s="82">
        <v>6621</v>
      </c>
      <c r="C6" s="82">
        <v>6488</v>
      </c>
      <c r="D6" s="82">
        <v>6198</v>
      </c>
      <c r="E6" s="82">
        <v>5845</v>
      </c>
      <c r="F6" s="82">
        <v>5344</v>
      </c>
      <c r="G6" s="82">
        <v>4821</v>
      </c>
      <c r="H6" s="82">
        <v>4219</v>
      </c>
      <c r="I6" s="82">
        <v>3623</v>
      </c>
      <c r="J6" s="82">
        <v>3522</v>
      </c>
      <c r="K6" s="82">
        <v>3438</v>
      </c>
      <c r="L6" s="82">
        <v>3348</v>
      </c>
      <c r="M6" s="82">
        <v>3271</v>
      </c>
      <c r="N6" s="82">
        <v>3301</v>
      </c>
      <c r="O6" s="82">
        <v>3126</v>
      </c>
      <c r="P6" s="82">
        <v>2866</v>
      </c>
      <c r="Q6" s="82">
        <v>2624</v>
      </c>
      <c r="R6" s="82">
        <v>2464</v>
      </c>
      <c r="S6" s="82">
        <v>2319</v>
      </c>
      <c r="T6" s="82">
        <v>2058</v>
      </c>
      <c r="U6" s="82">
        <v>1941</v>
      </c>
      <c r="V6" s="82">
        <v>1797</v>
      </c>
      <c r="W6" s="82">
        <v>1830</v>
      </c>
      <c r="X6" s="82">
        <v>1905</v>
      </c>
      <c r="Y6" s="82">
        <v>2488</v>
      </c>
      <c r="DA6" s="89" t="s">
        <v>337</v>
      </c>
    </row>
    <row r="7" spans="1:105" ht="12" customHeight="1" x14ac:dyDescent="0.25">
      <c r="A7" s="28" t="s">
        <v>200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685</v>
      </c>
      <c r="H7" s="82">
        <v>955</v>
      </c>
      <c r="I7" s="82">
        <v>1327</v>
      </c>
      <c r="J7" s="82">
        <v>2231</v>
      </c>
      <c r="K7" s="82">
        <v>3593</v>
      </c>
      <c r="L7" s="82">
        <v>5861</v>
      </c>
      <c r="M7" s="82">
        <v>7672</v>
      </c>
      <c r="N7" s="82">
        <v>9019</v>
      </c>
      <c r="O7" s="82">
        <v>9894</v>
      </c>
      <c r="P7" s="82">
        <v>10697</v>
      </c>
      <c r="Q7" s="82">
        <v>11556</v>
      </c>
      <c r="R7" s="82">
        <v>14378</v>
      </c>
      <c r="S7" s="82">
        <v>17416</v>
      </c>
      <c r="T7" s="82">
        <v>19880</v>
      </c>
      <c r="U7" s="82">
        <v>21095</v>
      </c>
      <c r="V7" s="82">
        <v>22408</v>
      </c>
      <c r="W7" s="82">
        <v>24003</v>
      </c>
      <c r="X7" s="82">
        <v>26965</v>
      </c>
      <c r="Y7" s="82">
        <v>28511</v>
      </c>
      <c r="DA7" s="89" t="s">
        <v>338</v>
      </c>
    </row>
    <row r="8" spans="1:105" ht="12" customHeight="1" x14ac:dyDescent="0.25">
      <c r="A8" s="28" t="s">
        <v>189</v>
      </c>
      <c r="B8" s="82">
        <v>99648</v>
      </c>
      <c r="C8" s="82">
        <v>98914</v>
      </c>
      <c r="D8" s="82">
        <v>100801</v>
      </c>
      <c r="E8" s="82">
        <v>104452</v>
      </c>
      <c r="F8" s="82">
        <v>108745</v>
      </c>
      <c r="G8" s="82">
        <v>112377</v>
      </c>
      <c r="H8" s="82">
        <v>114004</v>
      </c>
      <c r="I8" s="82">
        <v>116735</v>
      </c>
      <c r="J8" s="82">
        <v>117744</v>
      </c>
      <c r="K8" s="82">
        <v>118183</v>
      </c>
      <c r="L8" s="82">
        <v>118844</v>
      </c>
      <c r="M8" s="82">
        <v>115392</v>
      </c>
      <c r="N8" s="82">
        <v>110905</v>
      </c>
      <c r="O8" s="82">
        <v>108525</v>
      </c>
      <c r="P8" s="82">
        <v>111948</v>
      </c>
      <c r="Q8" s="82">
        <v>120406</v>
      </c>
      <c r="R8" s="82">
        <v>132043</v>
      </c>
      <c r="S8" s="82">
        <v>141720</v>
      </c>
      <c r="T8" s="82">
        <v>151042</v>
      </c>
      <c r="U8" s="82">
        <v>161698</v>
      </c>
      <c r="V8" s="82">
        <v>174622</v>
      </c>
      <c r="W8" s="82">
        <v>185411</v>
      </c>
      <c r="X8" s="82">
        <v>189166</v>
      </c>
      <c r="Y8" s="82">
        <v>182928</v>
      </c>
      <c r="DA8" s="89" t="s">
        <v>339</v>
      </c>
    </row>
    <row r="9" spans="1:105" ht="12" customHeight="1" x14ac:dyDescent="0.25">
      <c r="A9" s="28" t="s">
        <v>202</v>
      </c>
      <c r="B9" s="82">
        <v>476744</v>
      </c>
      <c r="C9" s="82">
        <v>466685</v>
      </c>
      <c r="D9" s="82">
        <v>456920</v>
      </c>
      <c r="E9" s="82">
        <v>455659</v>
      </c>
      <c r="F9" s="82">
        <v>459606</v>
      </c>
      <c r="G9" s="82">
        <v>463870</v>
      </c>
      <c r="H9" s="82">
        <v>466550</v>
      </c>
      <c r="I9" s="82">
        <v>468449</v>
      </c>
      <c r="J9" s="82">
        <v>490066</v>
      </c>
      <c r="K9" s="82">
        <v>493257</v>
      </c>
      <c r="L9" s="82">
        <v>507100</v>
      </c>
      <c r="M9" s="82">
        <v>506488</v>
      </c>
      <c r="N9" s="82">
        <v>514540</v>
      </c>
      <c r="O9" s="82">
        <v>520290</v>
      </c>
      <c r="P9" s="82">
        <v>517875</v>
      </c>
      <c r="Q9" s="82">
        <v>508934</v>
      </c>
      <c r="R9" s="82">
        <v>488039</v>
      </c>
      <c r="S9" s="82">
        <v>467565</v>
      </c>
      <c r="T9" s="82">
        <v>454916</v>
      </c>
      <c r="U9" s="82">
        <v>446943</v>
      </c>
      <c r="V9" s="82">
        <v>428855</v>
      </c>
      <c r="W9" s="82">
        <v>423215</v>
      </c>
      <c r="X9" s="82">
        <v>406513</v>
      </c>
      <c r="Y9" s="82">
        <v>405054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758701</v>
      </c>
      <c r="C11" s="82">
        <v>763680</v>
      </c>
      <c r="D11" s="82">
        <v>759953</v>
      </c>
      <c r="E11" s="82">
        <v>750396</v>
      </c>
      <c r="F11" s="82">
        <v>731863</v>
      </c>
      <c r="G11" s="82">
        <v>706272</v>
      </c>
      <c r="H11" s="82">
        <v>655800</v>
      </c>
      <c r="I11" s="82">
        <v>626069</v>
      </c>
      <c r="J11" s="82">
        <v>633387</v>
      </c>
      <c r="K11" s="82">
        <v>612543</v>
      </c>
      <c r="L11" s="82">
        <v>607948</v>
      </c>
      <c r="M11" s="82">
        <v>592044</v>
      </c>
      <c r="N11" s="82">
        <v>577357</v>
      </c>
      <c r="O11" s="82">
        <v>581611</v>
      </c>
      <c r="P11" s="82">
        <v>571904</v>
      </c>
      <c r="Q11" s="82">
        <v>577135</v>
      </c>
      <c r="R11" s="82">
        <v>585192</v>
      </c>
      <c r="S11" s="82">
        <v>579269</v>
      </c>
      <c r="T11" s="82">
        <v>555219</v>
      </c>
      <c r="U11" s="82">
        <v>544427</v>
      </c>
      <c r="V11" s="82">
        <v>526254</v>
      </c>
      <c r="W11" s="82">
        <v>534178</v>
      </c>
      <c r="X11" s="82">
        <v>539483</v>
      </c>
      <c r="Y11" s="82">
        <v>549738</v>
      </c>
      <c r="DA11" s="89" t="s">
        <v>342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3792</v>
      </c>
      <c r="P12" s="82">
        <v>7357</v>
      </c>
      <c r="Q12" s="82">
        <v>13539</v>
      </c>
      <c r="R12" s="82">
        <v>22899</v>
      </c>
      <c r="S12" s="82">
        <v>35134</v>
      </c>
      <c r="T12" s="82">
        <v>46869</v>
      </c>
      <c r="U12" s="82">
        <v>60218</v>
      </c>
      <c r="V12" s="82">
        <v>81359</v>
      </c>
      <c r="W12" s="82">
        <v>118867</v>
      </c>
      <c r="X12" s="82">
        <v>163625</v>
      </c>
      <c r="Y12" s="82">
        <v>194829</v>
      </c>
      <c r="DA12" s="89" t="s">
        <v>343</v>
      </c>
    </row>
    <row r="13" spans="1:105" ht="12" customHeight="1" x14ac:dyDescent="0.25">
      <c r="A13" s="73" t="s">
        <v>94</v>
      </c>
      <c r="B13" s="83">
        <v>1581</v>
      </c>
      <c r="C13" s="83">
        <v>1613</v>
      </c>
      <c r="D13" s="83">
        <v>1705</v>
      </c>
      <c r="E13" s="83">
        <v>1960</v>
      </c>
      <c r="F13" s="83">
        <v>2649</v>
      </c>
      <c r="G13" s="83">
        <v>4111</v>
      </c>
      <c r="H13" s="83">
        <v>6382</v>
      </c>
      <c r="I13" s="83">
        <v>8842</v>
      </c>
      <c r="J13" s="83">
        <v>11042</v>
      </c>
      <c r="K13" s="83">
        <v>12334</v>
      </c>
      <c r="L13" s="83">
        <v>13255</v>
      </c>
      <c r="M13" s="83">
        <v>14058</v>
      </c>
      <c r="N13" s="83">
        <v>15205</v>
      </c>
      <c r="O13" s="83">
        <v>17243</v>
      </c>
      <c r="P13" s="83">
        <v>19623</v>
      </c>
      <c r="Q13" s="83">
        <v>20666</v>
      </c>
      <c r="R13" s="83">
        <v>20428</v>
      </c>
      <c r="S13" s="83">
        <v>20322</v>
      </c>
      <c r="T13" s="83">
        <v>19579</v>
      </c>
      <c r="U13" s="83">
        <v>19743</v>
      </c>
      <c r="V13" s="83">
        <v>18613</v>
      </c>
      <c r="W13" s="83">
        <v>16933</v>
      </c>
      <c r="X13" s="83">
        <v>10303</v>
      </c>
      <c r="Y13" s="83">
        <v>8872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1368390</v>
      </c>
      <c r="C14" s="85">
        <f t="shared" si="4"/>
        <v>1363541</v>
      </c>
      <c r="D14" s="85">
        <f t="shared" si="4"/>
        <v>1355734</v>
      </c>
      <c r="E14" s="85">
        <f t="shared" si="4"/>
        <v>1351344</v>
      </c>
      <c r="F14" s="85">
        <f t="shared" si="4"/>
        <v>1342757</v>
      </c>
      <c r="G14" s="85">
        <f t="shared" si="4"/>
        <v>1328912</v>
      </c>
      <c r="H14" s="85">
        <f t="shared" si="4"/>
        <v>1287301</v>
      </c>
      <c r="I14" s="85">
        <f t="shared" si="4"/>
        <v>1265661</v>
      </c>
      <c r="J14" s="85">
        <f t="shared" si="4"/>
        <v>1299156</v>
      </c>
      <c r="K14" s="85">
        <f t="shared" si="4"/>
        <v>1285081</v>
      </c>
      <c r="L14" s="85">
        <f t="shared" si="4"/>
        <v>1302480</v>
      </c>
      <c r="M14" s="85">
        <f t="shared" si="4"/>
        <v>1288241</v>
      </c>
      <c r="N14" s="85">
        <f t="shared" si="4"/>
        <v>1280026</v>
      </c>
      <c r="O14" s="85">
        <f t="shared" si="4"/>
        <v>1287648</v>
      </c>
      <c r="P14" s="85">
        <f t="shared" si="4"/>
        <v>1275079</v>
      </c>
      <c r="Q14" s="85">
        <f t="shared" si="4"/>
        <v>1275842</v>
      </c>
      <c r="R14" s="85">
        <f t="shared" ref="R14:V14" si="5">SUM(R5:R11)</f>
        <v>1275841</v>
      </c>
      <c r="S14" s="85">
        <f t="shared" si="5"/>
        <v>1262091</v>
      </c>
      <c r="T14" s="85">
        <f t="shared" si="5"/>
        <v>1234749</v>
      </c>
      <c r="U14" s="85">
        <f t="shared" si="5"/>
        <v>1221983</v>
      </c>
      <c r="V14" s="85">
        <f t="shared" si="5"/>
        <v>1193756</v>
      </c>
      <c r="W14" s="85">
        <f t="shared" ref="W14:Y14" si="6">SUM(W5:W11)</f>
        <v>1204572</v>
      </c>
      <c r="X14" s="85">
        <f t="shared" si="6"/>
        <v>1197192</v>
      </c>
      <c r="Y14" s="85">
        <f t="shared" si="6"/>
        <v>1194869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205</v>
      </c>
      <c r="C15" s="71">
        <f t="shared" si="7"/>
        <v>192</v>
      </c>
      <c r="D15" s="71">
        <f t="shared" si="7"/>
        <v>196</v>
      </c>
      <c r="E15" s="71">
        <f t="shared" si="7"/>
        <v>642</v>
      </c>
      <c r="F15" s="71">
        <f t="shared" si="7"/>
        <v>1237</v>
      </c>
      <c r="G15" s="71">
        <f t="shared" si="7"/>
        <v>2292</v>
      </c>
      <c r="H15" s="71">
        <f t="shared" si="7"/>
        <v>3531</v>
      </c>
      <c r="I15" s="71">
        <f t="shared" si="7"/>
        <v>5443</v>
      </c>
      <c r="J15" s="71">
        <f t="shared" si="7"/>
        <v>7648</v>
      </c>
      <c r="K15" s="71">
        <f t="shared" si="7"/>
        <v>9740</v>
      </c>
      <c r="L15" s="71">
        <f t="shared" si="7"/>
        <v>11824</v>
      </c>
      <c r="M15" s="71">
        <f t="shared" si="7"/>
        <v>12902</v>
      </c>
      <c r="N15" s="71">
        <f t="shared" si="7"/>
        <v>14504</v>
      </c>
      <c r="O15" s="71">
        <f t="shared" si="7"/>
        <v>15614</v>
      </c>
      <c r="P15" s="71">
        <f t="shared" si="7"/>
        <v>17302</v>
      </c>
      <c r="Q15" s="71">
        <f t="shared" si="7"/>
        <v>18476</v>
      </c>
      <c r="R15" s="71">
        <f t="shared" si="7"/>
        <v>19942</v>
      </c>
      <c r="S15" s="71">
        <f t="shared" si="7"/>
        <v>21060</v>
      </c>
      <c r="T15" s="71">
        <f t="shared" si="7"/>
        <v>21959</v>
      </c>
      <c r="U15" s="71">
        <f t="shared" si="7"/>
        <v>22680</v>
      </c>
      <c r="V15" s="71">
        <f t="shared" si="7"/>
        <v>23728</v>
      </c>
      <c r="W15" s="71">
        <f t="shared" si="7"/>
        <v>25196</v>
      </c>
      <c r="X15" s="71">
        <f t="shared" si="7"/>
        <v>26676</v>
      </c>
      <c r="Y15" s="71">
        <f t="shared" si="7"/>
        <v>26853</v>
      </c>
      <c r="DA15" s="88" t="s">
        <v>345</v>
      </c>
    </row>
    <row r="16" spans="1:105" ht="12" customHeight="1" x14ac:dyDescent="0.25">
      <c r="A16" s="28" t="s">
        <v>91</v>
      </c>
      <c r="B16" s="82">
        <v>205</v>
      </c>
      <c r="C16" s="82">
        <v>192</v>
      </c>
      <c r="D16" s="82">
        <v>196</v>
      </c>
      <c r="E16" s="82">
        <v>642</v>
      </c>
      <c r="F16" s="82">
        <v>1237</v>
      </c>
      <c r="G16" s="82">
        <v>2292</v>
      </c>
      <c r="H16" s="82">
        <v>3531</v>
      </c>
      <c r="I16" s="82">
        <v>5443</v>
      </c>
      <c r="J16" s="82">
        <v>7648</v>
      </c>
      <c r="K16" s="82">
        <v>9740</v>
      </c>
      <c r="L16" s="82">
        <v>11824</v>
      </c>
      <c r="M16" s="82">
        <v>12902</v>
      </c>
      <c r="N16" s="82">
        <v>14504</v>
      </c>
      <c r="O16" s="82">
        <v>15614</v>
      </c>
      <c r="P16" s="82">
        <v>17302</v>
      </c>
      <c r="Q16" s="82">
        <v>18476</v>
      </c>
      <c r="R16" s="82">
        <v>19942</v>
      </c>
      <c r="S16" s="82">
        <v>21060</v>
      </c>
      <c r="T16" s="82">
        <v>21959</v>
      </c>
      <c r="U16" s="82">
        <v>22680</v>
      </c>
      <c r="V16" s="82">
        <v>23728</v>
      </c>
      <c r="W16" s="82">
        <v>25196</v>
      </c>
      <c r="X16" s="82">
        <v>26676</v>
      </c>
      <c r="Y16" s="82">
        <v>26853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1369971</v>
      </c>
      <c r="C17" s="71">
        <f t="shared" si="8"/>
        <v>1365154</v>
      </c>
      <c r="D17" s="71">
        <f t="shared" si="8"/>
        <v>1357439</v>
      </c>
      <c r="E17" s="71">
        <f t="shared" si="8"/>
        <v>1353304</v>
      </c>
      <c r="F17" s="71">
        <f t="shared" si="8"/>
        <v>1345406</v>
      </c>
      <c r="G17" s="71">
        <f t="shared" si="8"/>
        <v>1333023</v>
      </c>
      <c r="H17" s="71">
        <f t="shared" si="8"/>
        <v>1293683</v>
      </c>
      <c r="I17" s="71">
        <f t="shared" si="8"/>
        <v>1274503</v>
      </c>
      <c r="J17" s="71">
        <f t="shared" si="8"/>
        <v>1310198</v>
      </c>
      <c r="K17" s="71">
        <f t="shared" si="8"/>
        <v>1297415</v>
      </c>
      <c r="L17" s="71">
        <f t="shared" si="8"/>
        <v>1315735</v>
      </c>
      <c r="M17" s="71">
        <f t="shared" si="8"/>
        <v>1302299</v>
      </c>
      <c r="N17" s="71">
        <f t="shared" si="8"/>
        <v>1295231</v>
      </c>
      <c r="O17" s="71">
        <f t="shared" si="8"/>
        <v>1308683</v>
      </c>
      <c r="P17" s="71">
        <f t="shared" si="8"/>
        <v>1302059</v>
      </c>
      <c r="Q17" s="71">
        <f t="shared" si="8"/>
        <v>1310047</v>
      </c>
      <c r="R17" s="71">
        <f t="shared" ref="R17:V17" si="9">SUM(R18:R25)</f>
        <v>1319168</v>
      </c>
      <c r="S17" s="71">
        <f t="shared" si="9"/>
        <v>1317547</v>
      </c>
      <c r="T17" s="71">
        <f t="shared" si="9"/>
        <v>1301197</v>
      </c>
      <c r="U17" s="71">
        <f t="shared" si="9"/>
        <v>1301944</v>
      </c>
      <c r="V17" s="71">
        <f t="shared" si="9"/>
        <v>1293728</v>
      </c>
      <c r="W17" s="71">
        <f t="shared" ref="W17:Y17" si="10">SUM(W18:W25)</f>
        <v>1340372</v>
      </c>
      <c r="X17" s="71">
        <f t="shared" si="10"/>
        <v>1371120</v>
      </c>
      <c r="Y17" s="71">
        <f t="shared" si="10"/>
        <v>1398570</v>
      </c>
      <c r="DA17" s="88" t="s">
        <v>347</v>
      </c>
    </row>
    <row r="18" spans="1:105" ht="12" customHeight="1" x14ac:dyDescent="0.25">
      <c r="A18" s="28" t="s">
        <v>51</v>
      </c>
      <c r="B18" s="82">
        <v>24398</v>
      </c>
      <c r="C18" s="82">
        <v>25506</v>
      </c>
      <c r="D18" s="82">
        <v>29235</v>
      </c>
      <c r="E18" s="82">
        <v>31028</v>
      </c>
      <c r="F18" s="82">
        <v>30552</v>
      </c>
      <c r="G18" s="82">
        <v>31788</v>
      </c>
      <c r="H18" s="82">
        <v>33984</v>
      </c>
      <c r="I18" s="82">
        <v>36927</v>
      </c>
      <c r="J18" s="82">
        <v>38879</v>
      </c>
      <c r="K18" s="82">
        <v>41298</v>
      </c>
      <c r="L18" s="82">
        <v>44806</v>
      </c>
      <c r="M18" s="82">
        <v>45635</v>
      </c>
      <c r="N18" s="82">
        <v>47196</v>
      </c>
      <c r="O18" s="82">
        <v>47149</v>
      </c>
      <c r="P18" s="82">
        <v>46636</v>
      </c>
      <c r="Q18" s="82">
        <v>45440</v>
      </c>
      <c r="R18" s="82">
        <v>44343</v>
      </c>
      <c r="S18" s="82">
        <v>44778</v>
      </c>
      <c r="T18" s="82">
        <v>42720</v>
      </c>
      <c r="U18" s="82">
        <v>38377</v>
      </c>
      <c r="V18" s="82">
        <v>33188</v>
      </c>
      <c r="W18" s="82">
        <v>29436</v>
      </c>
      <c r="X18" s="82">
        <v>26612</v>
      </c>
      <c r="Y18" s="82">
        <v>21410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4354</v>
      </c>
      <c r="C19" s="82">
        <v>4287</v>
      </c>
      <c r="D19" s="82">
        <v>4127</v>
      </c>
      <c r="E19" s="82">
        <v>3785</v>
      </c>
      <c r="F19" s="82">
        <v>3251</v>
      </c>
      <c r="G19" s="82">
        <v>2791</v>
      </c>
      <c r="H19" s="82">
        <v>2284</v>
      </c>
      <c r="I19" s="82">
        <v>1902</v>
      </c>
      <c r="J19" s="82">
        <v>1664</v>
      </c>
      <c r="K19" s="82">
        <v>1642</v>
      </c>
      <c r="L19" s="82">
        <v>1761</v>
      </c>
      <c r="M19" s="82">
        <v>1853</v>
      </c>
      <c r="N19" s="82">
        <v>1841</v>
      </c>
      <c r="O19" s="82">
        <v>1738</v>
      </c>
      <c r="P19" s="82">
        <v>1598</v>
      </c>
      <c r="Q19" s="82">
        <v>1490</v>
      </c>
      <c r="R19" s="82">
        <v>1567</v>
      </c>
      <c r="S19" s="82">
        <v>1698</v>
      </c>
      <c r="T19" s="82">
        <v>1840</v>
      </c>
      <c r="U19" s="82">
        <v>2053</v>
      </c>
      <c r="V19" s="82">
        <v>2482</v>
      </c>
      <c r="W19" s="82">
        <v>4055</v>
      </c>
      <c r="X19" s="82">
        <v>6238</v>
      </c>
      <c r="Y19" s="82">
        <v>10226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663</v>
      </c>
      <c r="H20" s="82">
        <v>926</v>
      </c>
      <c r="I20" s="82">
        <v>1289</v>
      </c>
      <c r="J20" s="82">
        <v>2171</v>
      </c>
      <c r="K20" s="82">
        <v>3502</v>
      </c>
      <c r="L20" s="82">
        <v>5715</v>
      </c>
      <c r="M20" s="82">
        <v>7482</v>
      </c>
      <c r="N20" s="82">
        <v>8786</v>
      </c>
      <c r="O20" s="82">
        <v>9655</v>
      </c>
      <c r="P20" s="82">
        <v>10441</v>
      </c>
      <c r="Q20" s="82">
        <v>11285</v>
      </c>
      <c r="R20" s="82">
        <v>14044</v>
      </c>
      <c r="S20" s="82">
        <v>17002</v>
      </c>
      <c r="T20" s="82">
        <v>19396</v>
      </c>
      <c r="U20" s="82">
        <v>20557</v>
      </c>
      <c r="V20" s="82">
        <v>21803</v>
      </c>
      <c r="W20" s="82">
        <v>23322</v>
      </c>
      <c r="X20" s="82">
        <v>26160</v>
      </c>
      <c r="Y20" s="82">
        <v>27678</v>
      </c>
      <c r="DA20" s="89" t="s">
        <v>350</v>
      </c>
    </row>
    <row r="21" spans="1:105" ht="12" customHeight="1" x14ac:dyDescent="0.25">
      <c r="A21" s="28" t="s">
        <v>189</v>
      </c>
      <c r="B21" s="82">
        <v>96236</v>
      </c>
      <c r="C21" s="82">
        <v>95554</v>
      </c>
      <c r="D21" s="82">
        <v>97439</v>
      </c>
      <c r="E21" s="82">
        <v>101037</v>
      </c>
      <c r="F21" s="82">
        <v>105252</v>
      </c>
      <c r="G21" s="82">
        <v>108841</v>
      </c>
      <c r="H21" s="82">
        <v>110473</v>
      </c>
      <c r="I21" s="82">
        <v>113194</v>
      </c>
      <c r="J21" s="82">
        <v>114220</v>
      </c>
      <c r="K21" s="82">
        <v>114705</v>
      </c>
      <c r="L21" s="82">
        <v>115412</v>
      </c>
      <c r="M21" s="82">
        <v>112060</v>
      </c>
      <c r="N21" s="82">
        <v>107672</v>
      </c>
      <c r="O21" s="82">
        <v>105331</v>
      </c>
      <c r="P21" s="82">
        <v>108670</v>
      </c>
      <c r="Q21" s="82">
        <v>116947</v>
      </c>
      <c r="R21" s="82">
        <v>128354</v>
      </c>
      <c r="S21" s="82">
        <v>137831</v>
      </c>
      <c r="T21" s="82">
        <v>146934</v>
      </c>
      <c r="U21" s="82">
        <v>157278</v>
      </c>
      <c r="V21" s="82">
        <v>169783</v>
      </c>
      <c r="W21" s="82">
        <v>180170</v>
      </c>
      <c r="X21" s="82">
        <v>183645</v>
      </c>
      <c r="Y21" s="82">
        <v>177715</v>
      </c>
      <c r="DA21" s="89" t="s">
        <v>351</v>
      </c>
    </row>
    <row r="22" spans="1:105" ht="12" customHeight="1" x14ac:dyDescent="0.25">
      <c r="A22" s="28" t="s">
        <v>202</v>
      </c>
      <c r="B22" s="82">
        <v>350989</v>
      </c>
      <c r="C22" s="82">
        <v>345278</v>
      </c>
      <c r="D22" s="82">
        <v>338172</v>
      </c>
      <c r="E22" s="82">
        <v>323651</v>
      </c>
      <c r="F22" s="82">
        <v>300546</v>
      </c>
      <c r="G22" s="82">
        <v>284992</v>
      </c>
      <c r="H22" s="82">
        <v>273136</v>
      </c>
      <c r="I22" s="82">
        <v>280583</v>
      </c>
      <c r="J22" s="82">
        <v>291112</v>
      </c>
      <c r="K22" s="82">
        <v>309300</v>
      </c>
      <c r="L22" s="82">
        <v>328647</v>
      </c>
      <c r="M22" s="82">
        <v>344804</v>
      </c>
      <c r="N22" s="82">
        <v>355881</v>
      </c>
      <c r="O22" s="82">
        <v>365545</v>
      </c>
      <c r="P22" s="82">
        <v>363341</v>
      </c>
      <c r="Q22" s="82">
        <v>358377</v>
      </c>
      <c r="R22" s="82">
        <v>344217</v>
      </c>
      <c r="S22" s="82">
        <v>334560</v>
      </c>
      <c r="T22" s="82">
        <v>330143</v>
      </c>
      <c r="U22" s="82">
        <v>331227</v>
      </c>
      <c r="V22" s="82">
        <v>335962</v>
      </c>
      <c r="W22" s="82">
        <v>342959</v>
      </c>
      <c r="X22" s="82">
        <v>362223</v>
      </c>
      <c r="Y22" s="82">
        <v>385769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741606</v>
      </c>
      <c r="C24" s="82">
        <v>746695</v>
      </c>
      <c r="D24" s="82">
        <v>744882</v>
      </c>
      <c r="E24" s="82">
        <v>737513</v>
      </c>
      <c r="F24" s="82">
        <v>720757</v>
      </c>
      <c r="G24" s="82">
        <v>696453</v>
      </c>
      <c r="H24" s="82">
        <v>645993</v>
      </c>
      <c r="I24" s="82">
        <v>611294</v>
      </c>
      <c r="J24" s="82">
        <v>623656</v>
      </c>
      <c r="K24" s="82">
        <v>608165</v>
      </c>
      <c r="L24" s="82">
        <v>606820</v>
      </c>
      <c r="M24" s="82">
        <v>583121</v>
      </c>
      <c r="N24" s="82">
        <v>567517</v>
      </c>
      <c r="O24" s="82">
        <v>573047</v>
      </c>
      <c r="P24" s="82">
        <v>563068</v>
      </c>
      <c r="Q24" s="82">
        <v>568076</v>
      </c>
      <c r="R24" s="82">
        <v>576051</v>
      </c>
      <c r="S24" s="82">
        <v>570330</v>
      </c>
      <c r="T24" s="82">
        <v>546665</v>
      </c>
      <c r="U24" s="82">
        <v>536279</v>
      </c>
      <c r="V24" s="82">
        <v>513713</v>
      </c>
      <c r="W24" s="82">
        <v>526596</v>
      </c>
      <c r="X24" s="82">
        <v>531562</v>
      </c>
      <c r="Y24" s="82">
        <v>542075</v>
      </c>
      <c r="DA24" s="89" t="s">
        <v>354</v>
      </c>
    </row>
    <row r="25" spans="1:105" ht="12" customHeight="1" x14ac:dyDescent="0.25">
      <c r="A25" s="73" t="s">
        <v>53</v>
      </c>
      <c r="B25" s="83">
        <v>152388</v>
      </c>
      <c r="C25" s="83">
        <v>147834</v>
      </c>
      <c r="D25" s="83">
        <v>143584</v>
      </c>
      <c r="E25" s="83">
        <v>156290</v>
      </c>
      <c r="F25" s="83">
        <v>185048</v>
      </c>
      <c r="G25" s="83">
        <v>207495</v>
      </c>
      <c r="H25" s="83">
        <v>226887</v>
      </c>
      <c r="I25" s="83">
        <v>229314</v>
      </c>
      <c r="J25" s="83">
        <v>238496</v>
      </c>
      <c r="K25" s="83">
        <v>218803</v>
      </c>
      <c r="L25" s="83">
        <v>212574</v>
      </c>
      <c r="M25" s="83">
        <v>207344</v>
      </c>
      <c r="N25" s="83">
        <v>206338</v>
      </c>
      <c r="O25" s="83">
        <v>206218</v>
      </c>
      <c r="P25" s="83">
        <v>208305</v>
      </c>
      <c r="Q25" s="83">
        <v>208432</v>
      </c>
      <c r="R25" s="83">
        <v>210592</v>
      </c>
      <c r="S25" s="83">
        <v>211348</v>
      </c>
      <c r="T25" s="83">
        <v>213499</v>
      </c>
      <c r="U25" s="83">
        <v>216173</v>
      </c>
      <c r="V25" s="83">
        <v>216797</v>
      </c>
      <c r="W25" s="83">
        <v>233834</v>
      </c>
      <c r="X25" s="83">
        <v>234680</v>
      </c>
      <c r="Y25" s="83">
        <v>233697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1369971</v>
      </c>
      <c r="C27" s="71">
        <f t="shared" si="11"/>
        <v>1365154</v>
      </c>
      <c r="D27" s="71">
        <f t="shared" si="11"/>
        <v>1357439</v>
      </c>
      <c r="E27" s="71">
        <f t="shared" si="11"/>
        <v>1353304</v>
      </c>
      <c r="F27" s="71">
        <f t="shared" si="11"/>
        <v>1345406</v>
      </c>
      <c r="G27" s="71">
        <f t="shared" si="11"/>
        <v>1333023</v>
      </c>
      <c r="H27" s="71">
        <f t="shared" si="11"/>
        <v>1293683</v>
      </c>
      <c r="I27" s="71">
        <f t="shared" si="11"/>
        <v>1274503</v>
      </c>
      <c r="J27" s="71">
        <f t="shared" si="11"/>
        <v>1310198</v>
      </c>
      <c r="K27" s="71">
        <f t="shared" si="11"/>
        <v>1297415</v>
      </c>
      <c r="L27" s="71">
        <f t="shared" si="11"/>
        <v>1315735</v>
      </c>
      <c r="M27" s="71">
        <f t="shared" si="11"/>
        <v>1302299</v>
      </c>
      <c r="N27" s="71">
        <f t="shared" si="11"/>
        <v>1295231</v>
      </c>
      <c r="O27" s="71">
        <f t="shared" si="11"/>
        <v>1308683</v>
      </c>
      <c r="P27" s="71">
        <f t="shared" si="11"/>
        <v>1302059</v>
      </c>
      <c r="Q27" s="71">
        <f t="shared" si="11"/>
        <v>1310047</v>
      </c>
      <c r="R27" s="71">
        <f t="shared" ref="R27:V27" si="12">SUM(R28:R32)</f>
        <v>1319168</v>
      </c>
      <c r="S27" s="71">
        <f t="shared" si="12"/>
        <v>1317547</v>
      </c>
      <c r="T27" s="71">
        <f t="shared" si="12"/>
        <v>1301197</v>
      </c>
      <c r="U27" s="71">
        <f t="shared" si="12"/>
        <v>1301944</v>
      </c>
      <c r="V27" s="71">
        <f t="shared" si="12"/>
        <v>1293728</v>
      </c>
      <c r="W27" s="71">
        <f t="shared" ref="W27:Y27" si="13">SUM(W28:W32)</f>
        <v>1340372</v>
      </c>
      <c r="X27" s="71">
        <f t="shared" si="13"/>
        <v>1371120</v>
      </c>
      <c r="Y27" s="71">
        <f t="shared" si="13"/>
        <v>1398570</v>
      </c>
      <c r="DA27" s="88" t="s">
        <v>357</v>
      </c>
    </row>
    <row r="28" spans="1:105" ht="12" customHeight="1" x14ac:dyDescent="0.25">
      <c r="A28" s="28" t="s">
        <v>51</v>
      </c>
      <c r="B28" s="82">
        <v>3196</v>
      </c>
      <c r="C28" s="82">
        <v>3391</v>
      </c>
      <c r="D28" s="82">
        <v>3943</v>
      </c>
      <c r="E28" s="82">
        <v>4315</v>
      </c>
      <c r="F28" s="82">
        <v>4499</v>
      </c>
      <c r="G28" s="82">
        <v>4805</v>
      </c>
      <c r="H28" s="82">
        <v>5170</v>
      </c>
      <c r="I28" s="82">
        <v>5445</v>
      </c>
      <c r="J28" s="82">
        <v>5811</v>
      </c>
      <c r="K28" s="82">
        <v>6316</v>
      </c>
      <c r="L28" s="82">
        <v>7403</v>
      </c>
      <c r="M28" s="82">
        <v>8153</v>
      </c>
      <c r="N28" s="82">
        <v>8724</v>
      </c>
      <c r="O28" s="82">
        <v>9308</v>
      </c>
      <c r="P28" s="82">
        <v>9603</v>
      </c>
      <c r="Q28" s="82">
        <v>9732</v>
      </c>
      <c r="R28" s="82">
        <v>9882</v>
      </c>
      <c r="S28" s="82">
        <v>10102</v>
      </c>
      <c r="T28" s="82">
        <v>9996</v>
      </c>
      <c r="U28" s="82">
        <v>9082</v>
      </c>
      <c r="V28" s="82">
        <v>8455</v>
      </c>
      <c r="W28" s="82">
        <v>7648</v>
      </c>
      <c r="X28" s="82">
        <v>7144</v>
      </c>
      <c r="Y28" s="82">
        <v>6511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1060956</v>
      </c>
      <c r="C29" s="82">
        <v>1058506</v>
      </c>
      <c r="D29" s="82">
        <v>1028735</v>
      </c>
      <c r="E29" s="82">
        <v>976019</v>
      </c>
      <c r="F29" s="82">
        <v>888442</v>
      </c>
      <c r="G29" s="82">
        <v>793695</v>
      </c>
      <c r="H29" s="82">
        <v>639942</v>
      </c>
      <c r="I29" s="82">
        <v>526964</v>
      </c>
      <c r="J29" s="82">
        <v>463008</v>
      </c>
      <c r="K29" s="82">
        <v>464467</v>
      </c>
      <c r="L29" s="82">
        <v>513150</v>
      </c>
      <c r="M29" s="82">
        <v>544627</v>
      </c>
      <c r="N29" s="82">
        <v>553420</v>
      </c>
      <c r="O29" s="82">
        <v>563792</v>
      </c>
      <c r="P29" s="82">
        <v>559506</v>
      </c>
      <c r="Q29" s="82">
        <v>594094</v>
      </c>
      <c r="R29" s="82">
        <v>610240</v>
      </c>
      <c r="S29" s="82">
        <v>604481</v>
      </c>
      <c r="T29" s="82">
        <v>608547</v>
      </c>
      <c r="U29" s="82">
        <v>577253</v>
      </c>
      <c r="V29" s="82">
        <v>511841</v>
      </c>
      <c r="W29" s="82">
        <v>517620</v>
      </c>
      <c r="X29" s="82">
        <v>548420</v>
      </c>
      <c r="Y29" s="82">
        <v>682442</v>
      </c>
      <c r="DA29" s="89" t="s">
        <v>359</v>
      </c>
    </row>
    <row r="30" spans="1:105" ht="12" customHeight="1" x14ac:dyDescent="0.25">
      <c r="A30" s="28" t="s">
        <v>189</v>
      </c>
      <c r="B30" s="82">
        <v>96142</v>
      </c>
      <c r="C30" s="82">
        <v>95443</v>
      </c>
      <c r="D30" s="82">
        <v>97277</v>
      </c>
      <c r="E30" s="82">
        <v>100816</v>
      </c>
      <c r="F30" s="82">
        <v>104974</v>
      </c>
      <c r="G30" s="82">
        <v>108508</v>
      </c>
      <c r="H30" s="82">
        <v>110086</v>
      </c>
      <c r="I30" s="82">
        <v>112739</v>
      </c>
      <c r="J30" s="82">
        <v>113707</v>
      </c>
      <c r="K30" s="82">
        <v>114148</v>
      </c>
      <c r="L30" s="82">
        <v>114819</v>
      </c>
      <c r="M30" s="82">
        <v>111426</v>
      </c>
      <c r="N30" s="82">
        <v>107028</v>
      </c>
      <c r="O30" s="82">
        <v>104704</v>
      </c>
      <c r="P30" s="82">
        <v>108059</v>
      </c>
      <c r="Q30" s="82">
        <v>116358</v>
      </c>
      <c r="R30" s="82">
        <v>127778</v>
      </c>
      <c r="S30" s="82">
        <v>137290</v>
      </c>
      <c r="T30" s="82">
        <v>146426</v>
      </c>
      <c r="U30" s="82">
        <v>156845</v>
      </c>
      <c r="V30" s="82">
        <v>169475</v>
      </c>
      <c r="W30" s="82">
        <v>179981</v>
      </c>
      <c r="X30" s="82">
        <v>183609</v>
      </c>
      <c r="Y30" s="82">
        <v>177535</v>
      </c>
      <c r="DA30" s="89" t="s">
        <v>360</v>
      </c>
    </row>
    <row r="31" spans="1:105" ht="12" customHeight="1" x14ac:dyDescent="0.25">
      <c r="A31" s="28" t="s">
        <v>202</v>
      </c>
      <c r="B31" s="82">
        <v>139980</v>
      </c>
      <c r="C31" s="82">
        <v>138873</v>
      </c>
      <c r="D31" s="82">
        <v>136785</v>
      </c>
      <c r="E31" s="82">
        <v>134617</v>
      </c>
      <c r="F31" s="82">
        <v>131681</v>
      </c>
      <c r="G31" s="82">
        <v>127380</v>
      </c>
      <c r="H31" s="82">
        <v>120895</v>
      </c>
      <c r="I31" s="82">
        <v>116683</v>
      </c>
      <c r="J31" s="82">
        <v>117031</v>
      </c>
      <c r="K31" s="82">
        <v>121052</v>
      </c>
      <c r="L31" s="82">
        <v>126947</v>
      </c>
      <c r="M31" s="82">
        <v>129962</v>
      </c>
      <c r="N31" s="82">
        <v>134569</v>
      </c>
      <c r="O31" s="82">
        <v>145071</v>
      </c>
      <c r="P31" s="82">
        <v>158387</v>
      </c>
      <c r="Q31" s="82">
        <v>176429</v>
      </c>
      <c r="R31" s="82">
        <v>180946</v>
      </c>
      <c r="S31" s="82">
        <v>178562</v>
      </c>
      <c r="T31" s="82">
        <v>161965</v>
      </c>
      <c r="U31" s="82">
        <v>150966</v>
      </c>
      <c r="V31" s="82">
        <v>147316</v>
      </c>
      <c r="W31" s="82">
        <v>148589</v>
      </c>
      <c r="X31" s="82">
        <v>153893</v>
      </c>
      <c r="Y31" s="82">
        <v>150896</v>
      </c>
      <c r="DA31" s="89" t="s">
        <v>361</v>
      </c>
    </row>
    <row r="32" spans="1:105" ht="12" customHeight="1" x14ac:dyDescent="0.25">
      <c r="A32" s="32" t="s">
        <v>53</v>
      </c>
      <c r="B32" s="86">
        <v>69697</v>
      </c>
      <c r="C32" s="86">
        <v>68941</v>
      </c>
      <c r="D32" s="86">
        <v>90699</v>
      </c>
      <c r="E32" s="86">
        <v>137537</v>
      </c>
      <c r="F32" s="86">
        <v>215810</v>
      </c>
      <c r="G32" s="86">
        <v>298635</v>
      </c>
      <c r="H32" s="86">
        <v>417590</v>
      </c>
      <c r="I32" s="86">
        <v>512672</v>
      </c>
      <c r="J32" s="86">
        <v>610641</v>
      </c>
      <c r="K32" s="86">
        <v>591432</v>
      </c>
      <c r="L32" s="86">
        <v>553416</v>
      </c>
      <c r="M32" s="86">
        <v>508131</v>
      </c>
      <c r="N32" s="86">
        <v>491490</v>
      </c>
      <c r="O32" s="86">
        <v>485808</v>
      </c>
      <c r="P32" s="86">
        <v>466504</v>
      </c>
      <c r="Q32" s="86">
        <v>413434</v>
      </c>
      <c r="R32" s="86">
        <v>390322</v>
      </c>
      <c r="S32" s="86">
        <v>387112</v>
      </c>
      <c r="T32" s="86">
        <v>374263</v>
      </c>
      <c r="U32" s="86">
        <v>407798</v>
      </c>
      <c r="V32" s="86">
        <v>456641</v>
      </c>
      <c r="W32" s="86">
        <v>486534</v>
      </c>
      <c r="X32" s="86">
        <v>478054</v>
      </c>
      <c r="Y32" s="86">
        <v>381186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1230.3047727613698</v>
      </c>
      <c r="C3" s="65">
        <f t="shared" si="0"/>
        <v>1279.4047228563011</v>
      </c>
      <c r="D3" s="65">
        <f t="shared" si="0"/>
        <v>1299.769157719858</v>
      </c>
      <c r="E3" s="65">
        <f t="shared" si="0"/>
        <v>1319.3491450209062</v>
      </c>
      <c r="F3" s="65">
        <f t="shared" si="0"/>
        <v>1328.4949889863356</v>
      </c>
      <c r="G3" s="65">
        <f t="shared" si="0"/>
        <v>1354.1332907034821</v>
      </c>
      <c r="H3" s="65">
        <f t="shared" si="0"/>
        <v>1415.008204408351</v>
      </c>
      <c r="I3" s="65">
        <f t="shared" si="0"/>
        <v>1348.2486473581585</v>
      </c>
      <c r="J3" s="65">
        <f t="shared" si="0"/>
        <v>1389.4580998812505</v>
      </c>
      <c r="K3" s="65">
        <f t="shared" si="0"/>
        <v>1403.6839607787795</v>
      </c>
      <c r="L3" s="65">
        <f t="shared" si="0"/>
        <v>1425.0276817541651</v>
      </c>
      <c r="M3" s="65">
        <f t="shared" si="0"/>
        <v>1366.4381535586508</v>
      </c>
      <c r="N3" s="65">
        <f t="shared" si="0"/>
        <v>1369.011719415535</v>
      </c>
      <c r="O3" s="65">
        <f t="shared" si="0"/>
        <v>1299.4496074879078</v>
      </c>
      <c r="P3" s="65">
        <f t="shared" si="0"/>
        <v>1232.187026814162</v>
      </c>
      <c r="Q3" s="65">
        <f t="shared" si="0"/>
        <v>1186.3359807604777</v>
      </c>
      <c r="R3" s="65">
        <f t="shared" ref="R3:V3" si="1">SUM(R4,R15,R17,R27)</f>
        <v>1254.8882762688161</v>
      </c>
      <c r="S3" s="65">
        <f t="shared" si="1"/>
        <v>1272.2955683784728</v>
      </c>
      <c r="T3" s="65">
        <f t="shared" si="1"/>
        <v>1297.359451838807</v>
      </c>
      <c r="U3" s="65">
        <f t="shared" si="1"/>
        <v>1235.0229147904417</v>
      </c>
      <c r="V3" s="65">
        <f t="shared" si="1"/>
        <v>1211.9721378382965</v>
      </c>
      <c r="W3" s="65">
        <f t="shared" ref="W3:Y3" si="2">SUM(W4,W15,W17,W27)</f>
        <v>1366.3291654530653</v>
      </c>
      <c r="X3" s="65">
        <f t="shared" si="2"/>
        <v>1280.746997495597</v>
      </c>
      <c r="Y3" s="65">
        <f t="shared" si="2"/>
        <v>1237.5923741831502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1082.1876216178941</v>
      </c>
      <c r="C4" s="69">
        <f t="shared" si="3"/>
        <v>1129.3752372057736</v>
      </c>
      <c r="D4" s="69">
        <f t="shared" si="3"/>
        <v>1158.2727836891677</v>
      </c>
      <c r="E4" s="69">
        <f t="shared" si="3"/>
        <v>1171.7139547382169</v>
      </c>
      <c r="F4" s="69">
        <f t="shared" si="3"/>
        <v>1171.8469247552716</v>
      </c>
      <c r="G4" s="69">
        <f t="shared" si="3"/>
        <v>1195.5708524740201</v>
      </c>
      <c r="H4" s="69">
        <f t="shared" si="3"/>
        <v>1245.6324718382573</v>
      </c>
      <c r="I4" s="69">
        <f t="shared" si="3"/>
        <v>1190.6129022342329</v>
      </c>
      <c r="J4" s="69">
        <f t="shared" si="3"/>
        <v>1215.9401091639957</v>
      </c>
      <c r="K4" s="69">
        <f t="shared" si="3"/>
        <v>1233.6357920977944</v>
      </c>
      <c r="L4" s="69">
        <f t="shared" si="3"/>
        <v>1269.1395607089964</v>
      </c>
      <c r="M4" s="69">
        <f t="shared" si="3"/>
        <v>1199.4170667129138</v>
      </c>
      <c r="N4" s="69">
        <f t="shared" si="3"/>
        <v>1199.786836480919</v>
      </c>
      <c r="O4" s="69">
        <f t="shared" si="3"/>
        <v>1145.2745248655006</v>
      </c>
      <c r="P4" s="69">
        <f t="shared" si="3"/>
        <v>1079.2100165868546</v>
      </c>
      <c r="Q4" s="69">
        <f t="shared" si="3"/>
        <v>1047.8706211967683</v>
      </c>
      <c r="R4" s="69">
        <f t="shared" ref="R4:V4" si="4">SUM(R5:R14)</f>
        <v>1109.4144466531998</v>
      </c>
      <c r="S4" s="69">
        <f t="shared" si="4"/>
        <v>1129.4819531440387</v>
      </c>
      <c r="T4" s="69">
        <f t="shared" si="4"/>
        <v>1146.9476161383161</v>
      </c>
      <c r="U4" s="69">
        <f t="shared" si="4"/>
        <v>1087.2580991856364</v>
      </c>
      <c r="V4" s="69">
        <f t="shared" si="4"/>
        <v>1073.7845024345729</v>
      </c>
      <c r="W4" s="69">
        <f t="shared" ref="W4:Y4" si="5">SUM(W5:W14)</f>
        <v>1181.9622495205854</v>
      </c>
      <c r="X4" s="69">
        <f t="shared" si="5"/>
        <v>1104.6560853237402</v>
      </c>
      <c r="Y4" s="69">
        <f t="shared" si="5"/>
        <v>1076.5543369136074</v>
      </c>
      <c r="DA4" s="88" t="s">
        <v>246</v>
      </c>
    </row>
    <row r="5" spans="1:105" ht="12" customHeight="1" x14ac:dyDescent="0.25">
      <c r="A5" s="28" t="s">
        <v>51</v>
      </c>
      <c r="B5" s="72">
        <v>20.703970571886277</v>
      </c>
      <c r="C5" s="72">
        <v>20.684542091107737</v>
      </c>
      <c r="D5" s="72">
        <v>27.007341904463654</v>
      </c>
      <c r="E5" s="72">
        <v>31.771645810284916</v>
      </c>
      <c r="F5" s="72">
        <v>29.477743639808207</v>
      </c>
      <c r="G5" s="72">
        <v>33.937292757982647</v>
      </c>
      <c r="H5" s="72">
        <v>44.128834386789343</v>
      </c>
      <c r="I5" s="72">
        <v>47.011316997722531</v>
      </c>
      <c r="J5" s="72">
        <v>48.827244449623919</v>
      </c>
      <c r="K5" s="72">
        <v>45.40079350337826</v>
      </c>
      <c r="L5" s="72">
        <v>60.162564900056687</v>
      </c>
      <c r="M5" s="72">
        <v>61.902074098035861</v>
      </c>
      <c r="N5" s="72">
        <v>61.146865985926631</v>
      </c>
      <c r="O5" s="72">
        <v>63.456583201081706</v>
      </c>
      <c r="P5" s="72">
        <v>53.529805084829803</v>
      </c>
      <c r="Q5" s="72">
        <v>43.160992140027155</v>
      </c>
      <c r="R5" s="72">
        <v>47.119177610939573</v>
      </c>
      <c r="S5" s="72">
        <v>53.322246106811875</v>
      </c>
      <c r="T5" s="72">
        <v>55.264096684818966</v>
      </c>
      <c r="U5" s="72">
        <v>42.962835578484793</v>
      </c>
      <c r="V5" s="72">
        <v>32.653200535014804</v>
      </c>
      <c r="W5" s="72">
        <v>39.132105665424653</v>
      </c>
      <c r="X5" s="72">
        <v>36.753716442151521</v>
      </c>
      <c r="Y5" s="72">
        <v>19.995827939534806</v>
      </c>
      <c r="DA5" s="89" t="s">
        <v>364</v>
      </c>
    </row>
    <row r="6" spans="1:105" ht="12" customHeight="1" x14ac:dyDescent="0.25">
      <c r="A6" s="28" t="s">
        <v>74</v>
      </c>
      <c r="B6" s="72">
        <v>5.8417880575685359</v>
      </c>
      <c r="C6" s="72">
        <v>5.968220231831225</v>
      </c>
      <c r="D6" s="72">
        <v>6.0403897532280553</v>
      </c>
      <c r="E6" s="72">
        <v>5.8409466400957371</v>
      </c>
      <c r="F6" s="72">
        <v>5.1499058271859885</v>
      </c>
      <c r="G6" s="72">
        <v>5.2039633075781495</v>
      </c>
      <c r="H6" s="72">
        <v>4.6878469869185873</v>
      </c>
      <c r="I6" s="72">
        <v>3.3562477616899358</v>
      </c>
      <c r="J6" s="72">
        <v>3.0300790984223624</v>
      </c>
      <c r="K6" s="72">
        <v>3.0684653737739978</v>
      </c>
      <c r="L6" s="72">
        <v>3.4295243161678504</v>
      </c>
      <c r="M6" s="72">
        <v>3.5652900918867352</v>
      </c>
      <c r="N6" s="72">
        <v>3.5764781050829391</v>
      </c>
      <c r="O6" s="72">
        <v>3.0613980802392695</v>
      </c>
      <c r="P6" s="72">
        <v>2.6091111036260681</v>
      </c>
      <c r="Q6" s="72">
        <v>2.1833960856352577</v>
      </c>
      <c r="R6" s="72">
        <v>2.3802280848740902</v>
      </c>
      <c r="S6" s="72">
        <v>2.5154581064297319</v>
      </c>
      <c r="T6" s="72">
        <v>1.8576526225279215</v>
      </c>
      <c r="U6" s="72">
        <v>1.9669102894812258</v>
      </c>
      <c r="V6" s="72">
        <v>1.8593006592146679</v>
      </c>
      <c r="W6" s="72">
        <v>1.8592481131174088</v>
      </c>
      <c r="X6" s="72">
        <v>1.5327601031814306</v>
      </c>
      <c r="Y6" s="72">
        <v>2.9490923855928095</v>
      </c>
      <c r="DA6" s="89" t="s">
        <v>365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0.96713513850023158</v>
      </c>
      <c r="H7" s="72">
        <v>0.96424839218251512</v>
      </c>
      <c r="I7" s="72">
        <v>0.97265316347969888</v>
      </c>
      <c r="J7" s="72">
        <v>1.9354785966972683</v>
      </c>
      <c r="K7" s="72">
        <v>2.9029579194004018</v>
      </c>
      <c r="L7" s="72">
        <v>6.8062521449624231</v>
      </c>
      <c r="M7" s="72">
        <v>7.7332676427031348</v>
      </c>
      <c r="N7" s="72">
        <v>11.585219438525261</v>
      </c>
      <c r="O7" s="72">
        <v>9.6636218101066778</v>
      </c>
      <c r="P7" s="72">
        <v>10.565013417233237</v>
      </c>
      <c r="Q7" s="72">
        <v>8.5939887494741676</v>
      </c>
      <c r="R7" s="72">
        <v>13.370114024521289</v>
      </c>
      <c r="S7" s="72">
        <v>17.798823569935728</v>
      </c>
      <c r="T7" s="72">
        <v>20.833670976354387</v>
      </c>
      <c r="U7" s="72">
        <v>19.992631178785992</v>
      </c>
      <c r="V7" s="72">
        <v>20.740350683221813</v>
      </c>
      <c r="W7" s="72">
        <v>23.486093626880947</v>
      </c>
      <c r="X7" s="72">
        <v>27.961387672303651</v>
      </c>
      <c r="Y7" s="72">
        <v>27.788935120988182</v>
      </c>
      <c r="DA7" s="89" t="s">
        <v>366</v>
      </c>
    </row>
    <row r="8" spans="1:105" ht="12" customHeight="1" x14ac:dyDescent="0.25">
      <c r="A8" s="28" t="s">
        <v>189</v>
      </c>
      <c r="B8" s="72">
        <v>92.688368793134629</v>
      </c>
      <c r="C8" s="72">
        <v>96.04356778976144</v>
      </c>
      <c r="D8" s="72">
        <v>99.376671642056394</v>
      </c>
      <c r="E8" s="72">
        <v>105.57601213453256</v>
      </c>
      <c r="F8" s="72">
        <v>113.12400673347454</v>
      </c>
      <c r="G8" s="72">
        <v>119.81560877373096</v>
      </c>
      <c r="H8" s="72">
        <v>124.22188041030147</v>
      </c>
      <c r="I8" s="72">
        <v>130.71191337546836</v>
      </c>
      <c r="J8" s="72">
        <v>128.27845526597972</v>
      </c>
      <c r="K8" s="72">
        <v>128.25406735622204</v>
      </c>
      <c r="L8" s="72">
        <v>142.05008240873281</v>
      </c>
      <c r="M8" s="72">
        <v>128.15628723824412</v>
      </c>
      <c r="N8" s="72">
        <v>119.79662428323056</v>
      </c>
      <c r="O8" s="72">
        <v>109.54478361706474</v>
      </c>
      <c r="P8" s="72">
        <v>106.00592507936656</v>
      </c>
      <c r="Q8" s="72">
        <v>109.18205044696457</v>
      </c>
      <c r="R8" s="72">
        <v>129.50832531528823</v>
      </c>
      <c r="S8" s="72">
        <v>137.58910469668544</v>
      </c>
      <c r="T8" s="72">
        <v>146.52347862104872</v>
      </c>
      <c r="U8" s="72">
        <v>142.40463161130478</v>
      </c>
      <c r="V8" s="72">
        <v>155.11396883827936</v>
      </c>
      <c r="W8" s="72">
        <v>191.74871112922355</v>
      </c>
      <c r="X8" s="72">
        <v>172.39057941580555</v>
      </c>
      <c r="Y8" s="72">
        <v>160.76076665682641</v>
      </c>
      <c r="DA8" s="89" t="s">
        <v>367</v>
      </c>
    </row>
    <row r="9" spans="1:105" ht="12" customHeight="1" x14ac:dyDescent="0.25">
      <c r="A9" s="28" t="s">
        <v>202</v>
      </c>
      <c r="B9" s="72">
        <v>497.04397726984814</v>
      </c>
      <c r="C9" s="72">
        <v>508.92047277316487</v>
      </c>
      <c r="D9" s="72">
        <v>500.16492897138261</v>
      </c>
      <c r="E9" s="72">
        <v>504.12649669395392</v>
      </c>
      <c r="F9" s="72">
        <v>512.39127255044878</v>
      </c>
      <c r="G9" s="72">
        <v>526.02765074239244</v>
      </c>
      <c r="H9" s="72">
        <v>544.63088521770317</v>
      </c>
      <c r="I9" s="72">
        <v>523.14838722580328</v>
      </c>
      <c r="J9" s="72">
        <v>542.16118928759329</v>
      </c>
      <c r="K9" s="72">
        <v>552.28946797774847</v>
      </c>
      <c r="L9" s="72">
        <v>542.63980193814268</v>
      </c>
      <c r="M9" s="72">
        <v>525.31348564951691</v>
      </c>
      <c r="N9" s="72">
        <v>527.07146895554729</v>
      </c>
      <c r="O9" s="72">
        <v>507.02363065618613</v>
      </c>
      <c r="P9" s="72">
        <v>475.4761399898365</v>
      </c>
      <c r="Q9" s="72">
        <v>457.8810189886446</v>
      </c>
      <c r="R9" s="72">
        <v>451.59878962632638</v>
      </c>
      <c r="S9" s="72">
        <v>438.68822967421391</v>
      </c>
      <c r="T9" s="72">
        <v>448.98250692653102</v>
      </c>
      <c r="U9" s="72">
        <v>431.8572370306677</v>
      </c>
      <c r="V9" s="72">
        <v>431.71397726187087</v>
      </c>
      <c r="W9" s="72">
        <v>423.85589949364629</v>
      </c>
      <c r="X9" s="72">
        <v>401.45218305149461</v>
      </c>
      <c r="Y9" s="72">
        <v>388.79735367436319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460.29247193661166</v>
      </c>
      <c r="C11" s="72">
        <v>491.9238927970182</v>
      </c>
      <c r="D11" s="72">
        <v>519.6873734134748</v>
      </c>
      <c r="E11" s="72">
        <v>518.24371000340989</v>
      </c>
      <c r="F11" s="72">
        <v>505.35699965732346</v>
      </c>
      <c r="G11" s="72">
        <v>501.96309609214063</v>
      </c>
      <c r="H11" s="72">
        <v>516.62623308985178</v>
      </c>
      <c r="I11" s="72">
        <v>473.28797232973</v>
      </c>
      <c r="J11" s="72">
        <v>476.81602428819548</v>
      </c>
      <c r="K11" s="72">
        <v>485.76416453199198</v>
      </c>
      <c r="L11" s="72">
        <v>497.77936984928272</v>
      </c>
      <c r="M11" s="72">
        <v>455.68274787816853</v>
      </c>
      <c r="N11" s="72">
        <v>456.97303606535536</v>
      </c>
      <c r="O11" s="72">
        <v>435.94460088571651</v>
      </c>
      <c r="P11" s="72">
        <v>410.31246323439257</v>
      </c>
      <c r="Q11" s="72">
        <v>400.40244772061266</v>
      </c>
      <c r="R11" s="72">
        <v>434.58109311522844</v>
      </c>
      <c r="S11" s="72">
        <v>443.20523243063667</v>
      </c>
      <c r="T11" s="72">
        <v>441.9311961303967</v>
      </c>
      <c r="U11" s="72">
        <v>417.58781382693638</v>
      </c>
      <c r="V11" s="72">
        <v>394.57905661948445</v>
      </c>
      <c r="W11" s="72">
        <v>459.26644487931918</v>
      </c>
      <c r="X11" s="72">
        <v>421.21642304006429</v>
      </c>
      <c r="Y11" s="72">
        <v>425.48965747554388</v>
      </c>
      <c r="DA11" s="89" t="s">
        <v>370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0.76495238159035728</v>
      </c>
      <c r="P12" s="72">
        <v>1.2240642354355851</v>
      </c>
      <c r="Q12" s="72">
        <v>2.0637617124496397</v>
      </c>
      <c r="R12" s="72">
        <v>3.6874067148887555</v>
      </c>
      <c r="S12" s="72">
        <v>7.0273141018914451</v>
      </c>
      <c r="T12" s="72">
        <v>10.101911235744454</v>
      </c>
      <c r="U12" s="72">
        <v>10.287743862545394</v>
      </c>
      <c r="V12" s="72">
        <v>11.812956221969689</v>
      </c>
      <c r="W12" s="72">
        <v>23.136471271759188</v>
      </c>
      <c r="X12" s="72">
        <v>29.59954394792419</v>
      </c>
      <c r="Y12" s="72">
        <v>37.537674902969783</v>
      </c>
      <c r="DA12" s="89" t="s">
        <v>371</v>
      </c>
    </row>
    <row r="13" spans="1:105" ht="12" customHeight="1" x14ac:dyDescent="0.25">
      <c r="A13" s="73" t="s">
        <v>94</v>
      </c>
      <c r="B13" s="74">
        <v>1.078557964418529</v>
      </c>
      <c r="C13" s="74">
        <v>1.1632423975565016</v>
      </c>
      <c r="D13" s="74">
        <v>1.2581002591808426</v>
      </c>
      <c r="E13" s="74">
        <v>1.3602560425058459</v>
      </c>
      <c r="F13" s="74">
        <v>1.510707425644064</v>
      </c>
      <c r="G13" s="74">
        <v>2.6748529392834746</v>
      </c>
      <c r="H13" s="74">
        <v>5.1576608911675947</v>
      </c>
      <c r="I13" s="74">
        <v>7.0721334045733935</v>
      </c>
      <c r="J13" s="74">
        <v>9.704617102915412</v>
      </c>
      <c r="K13" s="74">
        <v>10.677627515791828</v>
      </c>
      <c r="L13" s="74">
        <v>10.730581502251251</v>
      </c>
      <c r="M13" s="74">
        <v>11.774248064933992</v>
      </c>
      <c r="N13" s="74">
        <v>14.289005649106489</v>
      </c>
      <c r="O13" s="74">
        <v>10.646626499027267</v>
      </c>
      <c r="P13" s="74">
        <v>14.651675534738541</v>
      </c>
      <c r="Q13" s="74">
        <v>19.733036443267771</v>
      </c>
      <c r="R13" s="74">
        <v>22.143160709732999</v>
      </c>
      <c r="S13" s="74">
        <v>24.14581204066641</v>
      </c>
      <c r="T13" s="74">
        <v>15.995039706447105</v>
      </c>
      <c r="U13" s="74">
        <v>14.901073393664159</v>
      </c>
      <c r="V13" s="74">
        <v>19.946269828992989</v>
      </c>
      <c r="W13" s="74">
        <v>13.399809333656959</v>
      </c>
      <c r="X13" s="74">
        <v>8.0139046126771714</v>
      </c>
      <c r="Y13" s="74">
        <v>7.7550016890116442</v>
      </c>
      <c r="DA13" s="90" t="s">
        <v>372</v>
      </c>
    </row>
    <row r="14" spans="1:105" ht="12" customHeight="1" x14ac:dyDescent="0.25">
      <c r="A14" s="75" t="s">
        <v>97</v>
      </c>
      <c r="B14" s="76">
        <v>4.5384870244263986</v>
      </c>
      <c r="C14" s="76">
        <v>4.6712991253336362</v>
      </c>
      <c r="D14" s="76">
        <v>4.7379777453812917</v>
      </c>
      <c r="E14" s="76">
        <v>4.7948874134340063</v>
      </c>
      <c r="F14" s="76">
        <v>4.8362889213865987</v>
      </c>
      <c r="G14" s="76">
        <v>4.9812527224115257</v>
      </c>
      <c r="H14" s="76">
        <v>5.214882463342736</v>
      </c>
      <c r="I14" s="76">
        <v>5.0522779757656364</v>
      </c>
      <c r="J14" s="76">
        <v>5.187021074568297</v>
      </c>
      <c r="K14" s="76">
        <v>5.2782479194874963</v>
      </c>
      <c r="L14" s="76">
        <v>5.541383649399811</v>
      </c>
      <c r="M14" s="76">
        <v>5.2896660494246399</v>
      </c>
      <c r="N14" s="76">
        <v>5.3481379981444608</v>
      </c>
      <c r="O14" s="76">
        <v>5.1683277344880114</v>
      </c>
      <c r="P14" s="76">
        <v>4.8358189073956037</v>
      </c>
      <c r="Q14" s="76">
        <v>4.6699289096924703</v>
      </c>
      <c r="R14" s="76">
        <v>5.0261514514000911</v>
      </c>
      <c r="S14" s="76">
        <v>5.1897324167673418</v>
      </c>
      <c r="T14" s="76">
        <v>5.458063234446775</v>
      </c>
      <c r="U14" s="76">
        <v>5.2972224137660575</v>
      </c>
      <c r="V14" s="76">
        <v>5.3654217865240605</v>
      </c>
      <c r="W14" s="76">
        <v>6.0774660075572147</v>
      </c>
      <c r="X14" s="76">
        <v>5.7355870381376732</v>
      </c>
      <c r="Y14" s="76">
        <v>5.4800270687767263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1.1413089894353739E-3</v>
      </c>
      <c r="C15" s="69">
        <f t="shared" si="6"/>
        <v>1.3836494953590704E-3</v>
      </c>
      <c r="D15" s="69">
        <f t="shared" si="6"/>
        <v>1.8870592302371756E-3</v>
      </c>
      <c r="E15" s="69">
        <f t="shared" si="6"/>
        <v>3.1938934849074338E-3</v>
      </c>
      <c r="F15" s="69">
        <f t="shared" si="6"/>
        <v>5.7012816026101847E-3</v>
      </c>
      <c r="G15" s="69">
        <f t="shared" si="6"/>
        <v>1.0309814805708828E-2</v>
      </c>
      <c r="H15" s="69">
        <f t="shared" si="6"/>
        <v>3.3123320448261169E-2</v>
      </c>
      <c r="I15" s="69">
        <f t="shared" si="6"/>
        <v>1.8276915920118909E-2</v>
      </c>
      <c r="J15" s="69">
        <f t="shared" si="6"/>
        <v>1.8145072503377858E-2</v>
      </c>
      <c r="K15" s="69">
        <f t="shared" si="6"/>
        <v>2.2971354828140396E-2</v>
      </c>
      <c r="L15" s="69">
        <f t="shared" si="6"/>
        <v>0.19619308550443976</v>
      </c>
      <c r="M15" s="69">
        <f t="shared" si="6"/>
        <v>2.5320899028837631E-2</v>
      </c>
      <c r="N15" s="69">
        <f t="shared" si="6"/>
        <v>7.6057010869331296E-2</v>
      </c>
      <c r="O15" s="69">
        <f t="shared" si="6"/>
        <v>4.1686415145726304E-2</v>
      </c>
      <c r="P15" s="69">
        <f t="shared" si="6"/>
        <v>9.8833770226731649E-2</v>
      </c>
      <c r="Q15" s="69">
        <f t="shared" si="6"/>
        <v>6.9077735255639705E-2</v>
      </c>
      <c r="R15" s="69">
        <f t="shared" si="6"/>
        <v>4.9556292962680541E-2</v>
      </c>
      <c r="S15" s="69">
        <f t="shared" si="6"/>
        <v>4.5692400127765674E-2</v>
      </c>
      <c r="T15" s="69">
        <f t="shared" si="6"/>
        <v>7.6889075813678778E-2</v>
      </c>
      <c r="U15" s="69">
        <f t="shared" si="6"/>
        <v>6.3131720886928824E-2</v>
      </c>
      <c r="V15" s="69">
        <f t="shared" si="6"/>
        <v>4.1112518162795486E-2</v>
      </c>
      <c r="W15" s="69">
        <f t="shared" si="6"/>
        <v>0.14091813953183371</v>
      </c>
      <c r="X15" s="69">
        <f t="shared" si="6"/>
        <v>0.10243955754720564</v>
      </c>
      <c r="Y15" s="69">
        <f t="shared" si="6"/>
        <v>8.971077434325038E-2</v>
      </c>
      <c r="DA15" s="88" t="s">
        <v>247</v>
      </c>
    </row>
    <row r="16" spans="1:105" ht="12" customHeight="1" x14ac:dyDescent="0.25">
      <c r="A16" s="28" t="s">
        <v>91</v>
      </c>
      <c r="B16" s="72">
        <v>1.1413089894353739E-3</v>
      </c>
      <c r="C16" s="72">
        <v>1.3836494953590704E-3</v>
      </c>
      <c r="D16" s="72">
        <v>1.8870592302371756E-3</v>
      </c>
      <c r="E16" s="72">
        <v>3.1938934849074338E-3</v>
      </c>
      <c r="F16" s="72">
        <v>5.7012816026101847E-3</v>
      </c>
      <c r="G16" s="72">
        <v>1.0309814805708828E-2</v>
      </c>
      <c r="H16" s="72">
        <v>3.3123320448261169E-2</v>
      </c>
      <c r="I16" s="72">
        <v>1.8276915920118909E-2</v>
      </c>
      <c r="J16" s="72">
        <v>1.8145072503377858E-2</v>
      </c>
      <c r="K16" s="72">
        <v>2.2971354828140396E-2</v>
      </c>
      <c r="L16" s="72">
        <v>0.19619308550443976</v>
      </c>
      <c r="M16" s="72">
        <v>2.5320899028837631E-2</v>
      </c>
      <c r="N16" s="72">
        <v>7.6057010869331296E-2</v>
      </c>
      <c r="O16" s="72">
        <v>4.1686415145726304E-2</v>
      </c>
      <c r="P16" s="72">
        <v>9.8833770226731649E-2</v>
      </c>
      <c r="Q16" s="72">
        <v>6.9077735255639705E-2</v>
      </c>
      <c r="R16" s="72">
        <v>4.9556292962680541E-2</v>
      </c>
      <c r="S16" s="72">
        <v>4.5692400127765674E-2</v>
      </c>
      <c r="T16" s="72">
        <v>7.6889075813678778E-2</v>
      </c>
      <c r="U16" s="72">
        <v>6.3131720886928824E-2</v>
      </c>
      <c r="V16" s="72">
        <v>4.1112518162795486E-2</v>
      </c>
      <c r="W16" s="72">
        <v>0.14091813953183371</v>
      </c>
      <c r="X16" s="72">
        <v>0.10243955754720564</v>
      </c>
      <c r="Y16" s="72">
        <v>8.971077434325038E-2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55.489587837662519</v>
      </c>
      <c r="C17" s="69">
        <f t="shared" si="7"/>
        <v>58.276559324889242</v>
      </c>
      <c r="D17" s="69">
        <f t="shared" si="7"/>
        <v>54.275106578196173</v>
      </c>
      <c r="E17" s="69">
        <f t="shared" si="7"/>
        <v>58.628791329364581</v>
      </c>
      <c r="F17" s="69">
        <f t="shared" si="7"/>
        <v>68.134681325156265</v>
      </c>
      <c r="G17" s="69">
        <f t="shared" si="7"/>
        <v>70.290681586941346</v>
      </c>
      <c r="H17" s="69">
        <f t="shared" si="7"/>
        <v>77.139119224071962</v>
      </c>
      <c r="I17" s="69">
        <f t="shared" si="7"/>
        <v>71.485342240104828</v>
      </c>
      <c r="J17" s="69">
        <f t="shared" si="7"/>
        <v>79.295034364472016</v>
      </c>
      <c r="K17" s="69">
        <f t="shared" si="7"/>
        <v>80.196243221993115</v>
      </c>
      <c r="L17" s="69">
        <f t="shared" si="7"/>
        <v>75.586787342815725</v>
      </c>
      <c r="M17" s="69">
        <f t="shared" si="7"/>
        <v>78.768889946328628</v>
      </c>
      <c r="N17" s="69">
        <f t="shared" si="7"/>
        <v>80.399683214289794</v>
      </c>
      <c r="O17" s="69">
        <f t="shared" si="7"/>
        <v>75.790692990174108</v>
      </c>
      <c r="P17" s="69">
        <f t="shared" si="7"/>
        <v>78.597024407706542</v>
      </c>
      <c r="Q17" s="69">
        <f t="shared" si="7"/>
        <v>77.442023833870394</v>
      </c>
      <c r="R17" s="69">
        <f t="shared" ref="R17:V17" si="8">SUM(R18:R26)</f>
        <v>82.096290391285706</v>
      </c>
      <c r="S17" s="69">
        <f t="shared" si="8"/>
        <v>82.257343243782614</v>
      </c>
      <c r="T17" s="69">
        <f t="shared" si="8"/>
        <v>80.371308074337122</v>
      </c>
      <c r="U17" s="69">
        <f t="shared" si="8"/>
        <v>75.204059129666234</v>
      </c>
      <c r="V17" s="69">
        <f t="shared" si="8"/>
        <v>71.907369652312497</v>
      </c>
      <c r="W17" s="69">
        <f t="shared" ref="W17:Y17" si="9">SUM(W18:W26)</f>
        <v>114.51219982879898</v>
      </c>
      <c r="X17" s="69">
        <f t="shared" si="9"/>
        <v>104.26095614636397</v>
      </c>
      <c r="Y17" s="69">
        <f t="shared" si="9"/>
        <v>75.425487103086638</v>
      </c>
      <c r="DA17" s="88" t="s">
        <v>248</v>
      </c>
    </row>
    <row r="18" spans="1:105" ht="12" customHeight="1" x14ac:dyDescent="0.25">
      <c r="A18" s="28" t="s">
        <v>51</v>
      </c>
      <c r="B18" s="72">
        <v>1.0604609799615208</v>
      </c>
      <c r="C18" s="72">
        <v>1.0331273367025444</v>
      </c>
      <c r="D18" s="72">
        <v>1.2940895098700496</v>
      </c>
      <c r="E18" s="72">
        <v>1.5866359212381056</v>
      </c>
      <c r="F18" s="72">
        <v>1.4871280368134341</v>
      </c>
      <c r="G18" s="72">
        <v>1.6826525916926567</v>
      </c>
      <c r="H18" s="72">
        <v>2.1056498508439252</v>
      </c>
      <c r="I18" s="72">
        <v>2.3592809179511431</v>
      </c>
      <c r="J18" s="72">
        <v>2.4794575594333708</v>
      </c>
      <c r="K18" s="72">
        <v>2.3584345333833845</v>
      </c>
      <c r="L18" s="72">
        <v>3.1399237078503126</v>
      </c>
      <c r="M18" s="72">
        <v>3.4969349380152095</v>
      </c>
      <c r="N18" s="72">
        <v>3.491591165828396</v>
      </c>
      <c r="O18" s="72">
        <v>3.699698652390194</v>
      </c>
      <c r="P18" s="72">
        <v>3.331733042608263</v>
      </c>
      <c r="Q18" s="72">
        <v>2.7866392665089492</v>
      </c>
      <c r="R18" s="72">
        <v>3.0221289985036588</v>
      </c>
      <c r="S18" s="72">
        <v>3.4158545906181326</v>
      </c>
      <c r="T18" s="72">
        <v>3.201323206267316</v>
      </c>
      <c r="U18" s="72">
        <v>2.5857934460685961</v>
      </c>
      <c r="V18" s="72">
        <v>1.8977739562434317</v>
      </c>
      <c r="W18" s="72">
        <v>2.9134900162415209</v>
      </c>
      <c r="X18" s="72">
        <v>2.5807776822394191</v>
      </c>
      <c r="Y18" s="72">
        <v>1.0583375329023725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0.20308004328708679</v>
      </c>
      <c r="C19" s="72">
        <v>0.20231737522559151</v>
      </c>
      <c r="D19" s="72">
        <v>0.19870537313397704</v>
      </c>
      <c r="E19" s="72">
        <v>0.19797083193594547</v>
      </c>
      <c r="F19" s="72">
        <v>0.17633308701606684</v>
      </c>
      <c r="G19" s="72">
        <v>0.17511844370978547</v>
      </c>
      <c r="H19" s="72">
        <v>0.15181599305635146</v>
      </c>
      <c r="I19" s="72">
        <v>0.11431721877357441</v>
      </c>
      <c r="J19" s="72">
        <v>0.10443085368038529</v>
      </c>
      <c r="K19" s="72">
        <v>0.10818374419815888</v>
      </c>
      <c r="L19" s="72">
        <v>0.12148063085330439</v>
      </c>
      <c r="M19" s="72">
        <v>0.13669657175620734</v>
      </c>
      <c r="N19" s="72">
        <v>0.13860699666403387</v>
      </c>
      <c r="O19" s="72">
        <v>0.12114064237681905</v>
      </c>
      <c r="P19" s="72">
        <v>0.1102167260543051</v>
      </c>
      <c r="Q19" s="72">
        <v>9.5675834725138062E-2</v>
      </c>
      <c r="R19" s="72">
        <v>0.1036130053257307</v>
      </c>
      <c r="S19" s="72">
        <v>0.10936753606573051</v>
      </c>
      <c r="T19" s="72">
        <v>0.1092719977070792</v>
      </c>
      <c r="U19" s="72">
        <v>0.10927199770707959</v>
      </c>
      <c r="V19" s="72">
        <v>0.10936753606573034</v>
      </c>
      <c r="W19" s="72">
        <v>0.2187350721314609</v>
      </c>
      <c r="X19" s="72">
        <v>0.32846087704213245</v>
      </c>
      <c r="Y19" s="72">
        <v>0.65534537116652369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5.4618945764595944E-2</v>
      </c>
      <c r="H20" s="72">
        <v>5.7505692082319509E-2</v>
      </c>
      <c r="I20" s="72">
        <v>5.6065667130787554E-2</v>
      </c>
      <c r="J20" s="72">
        <v>0.1219590645237119</v>
      </c>
      <c r="K20" s="72">
        <v>0.18319857243107254</v>
      </c>
      <c r="L20" s="72">
        <v>0.39469368478822159</v>
      </c>
      <c r="M20" s="72">
        <v>0.49639701765799393</v>
      </c>
      <c r="N20" s="72">
        <v>0.75932054427783457</v>
      </c>
      <c r="O20" s="72">
        <v>0.6234805114754296</v>
      </c>
      <c r="P20" s="72">
        <v>0.75080773495936459</v>
      </c>
      <c r="Q20" s="72">
        <v>0.6192528670348646</v>
      </c>
      <c r="R20" s="72">
        <v>0.96161426438671005</v>
      </c>
      <c r="S20" s="72">
        <v>1.2418471093420018</v>
      </c>
      <c r="T20" s="72">
        <v>1.3805164699052805</v>
      </c>
      <c r="U20" s="72">
        <v>1.3002321058227706</v>
      </c>
      <c r="V20" s="72">
        <v>1.2947310020748293</v>
      </c>
      <c r="W20" s="72">
        <v>2.0335968288370161</v>
      </c>
      <c r="X20" s="72">
        <v>2.2728341677651409</v>
      </c>
      <c r="Y20" s="72">
        <v>1.6253383097942837</v>
      </c>
      <c r="DA20" s="89" t="s">
        <v>377</v>
      </c>
    </row>
    <row r="21" spans="1:105" ht="12" customHeight="1" x14ac:dyDescent="0.25">
      <c r="A21" s="28" t="s">
        <v>189</v>
      </c>
      <c r="B21" s="72">
        <v>4.7353189988538595</v>
      </c>
      <c r="C21" s="72">
        <v>4.9484008869027489</v>
      </c>
      <c r="D21" s="72">
        <v>4.6095360264770875</v>
      </c>
      <c r="E21" s="72">
        <v>5.2289643905260021</v>
      </c>
      <c r="F21" s="72">
        <v>6.5513962391711669</v>
      </c>
      <c r="G21" s="72">
        <v>6.9906091909445633</v>
      </c>
      <c r="H21" s="72">
        <v>7.6294301018761725</v>
      </c>
      <c r="I21" s="72">
        <v>7.7218407297618086</v>
      </c>
      <c r="J21" s="72">
        <v>8.2259574663576345</v>
      </c>
      <c r="K21" s="72">
        <v>8.1844913921501377</v>
      </c>
      <c r="L21" s="72">
        <v>8.2700410853937445</v>
      </c>
      <c r="M21" s="72">
        <v>8.2065260570629555</v>
      </c>
      <c r="N21" s="72">
        <v>7.7882139666769739</v>
      </c>
      <c r="O21" s="72">
        <v>6.9934331075791318</v>
      </c>
      <c r="P21" s="72">
        <v>7.4434304388790764</v>
      </c>
      <c r="Q21" s="72">
        <v>7.778753772541287</v>
      </c>
      <c r="R21" s="72">
        <v>9.2219897420956176</v>
      </c>
      <c r="S21" s="72">
        <v>9.5455411266095638</v>
      </c>
      <c r="T21" s="72">
        <v>9.7111808637924337</v>
      </c>
      <c r="U21" s="72">
        <v>9.3099923460941376</v>
      </c>
      <c r="V21" s="72">
        <v>9.7982462049978292</v>
      </c>
      <c r="W21" s="72">
        <v>16.931220819460364</v>
      </c>
      <c r="X21" s="72">
        <v>14.437049256830711</v>
      </c>
      <c r="Y21" s="72">
        <v>9.7551068006802275</v>
      </c>
      <c r="DA21" s="89" t="s">
        <v>378</v>
      </c>
    </row>
    <row r="22" spans="1:105" ht="12" customHeight="1" x14ac:dyDescent="0.25">
      <c r="A22" s="28" t="s">
        <v>202</v>
      </c>
      <c r="B22" s="72">
        <v>20.01467131426142</v>
      </c>
      <c r="C22" s="72">
        <v>19.983449590591125</v>
      </c>
      <c r="D22" s="72">
        <v>19.058559871783512</v>
      </c>
      <c r="E22" s="72">
        <v>19.792000334544998</v>
      </c>
      <c r="F22" s="72">
        <v>20.322093395912571</v>
      </c>
      <c r="G22" s="72">
        <v>20.503992419793796</v>
      </c>
      <c r="H22" s="72">
        <v>20.430479463474573</v>
      </c>
      <c r="I22" s="72">
        <v>20.640239066524032</v>
      </c>
      <c r="J22" s="72">
        <v>21.643898256146112</v>
      </c>
      <c r="K22" s="72">
        <v>22.554839374303274</v>
      </c>
      <c r="L22" s="72">
        <v>22.264707474540309</v>
      </c>
      <c r="M22" s="72">
        <v>23.32993326786098</v>
      </c>
      <c r="N22" s="72">
        <v>23.660901439613834</v>
      </c>
      <c r="O22" s="72">
        <v>23.239697108458493</v>
      </c>
      <c r="P22" s="72">
        <v>23.265685737077398</v>
      </c>
      <c r="Q22" s="72">
        <v>23.240987070026904</v>
      </c>
      <c r="R22" s="72">
        <v>22.770924357925757</v>
      </c>
      <c r="S22" s="72">
        <v>22.093245438043372</v>
      </c>
      <c r="T22" s="72">
        <v>21.591669055125632</v>
      </c>
      <c r="U22" s="72">
        <v>20.755708416929394</v>
      </c>
      <c r="V22" s="72">
        <v>20.254132034011654</v>
      </c>
      <c r="W22" s="72">
        <v>29.593006592146754</v>
      </c>
      <c r="X22" s="72">
        <v>29.521352823158502</v>
      </c>
      <c r="Y22" s="72">
        <v>22.590799569163718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23.442093841548239</v>
      </c>
      <c r="C24" s="72">
        <v>25.249108062826945</v>
      </c>
      <c r="D24" s="72">
        <v>24.093108099852632</v>
      </c>
      <c r="E24" s="72">
        <v>25.775550529694069</v>
      </c>
      <c r="F24" s="72">
        <v>29.46673207096547</v>
      </c>
      <c r="G24" s="72">
        <v>29.588408637008229</v>
      </c>
      <c r="H24" s="72">
        <v>32.002829678849736</v>
      </c>
      <c r="I24" s="72">
        <v>28.240660516357828</v>
      </c>
      <c r="J24" s="72">
        <v>30.970390157204697</v>
      </c>
      <c r="K24" s="72">
        <v>31.480547419857011</v>
      </c>
      <c r="L24" s="72">
        <v>29.592341242720742</v>
      </c>
      <c r="M24" s="72">
        <v>29.890940857858695</v>
      </c>
      <c r="N24" s="72">
        <v>30.559208130689306</v>
      </c>
      <c r="O24" s="72">
        <v>28.730119664584478</v>
      </c>
      <c r="P24" s="72">
        <v>29.689428425108392</v>
      </c>
      <c r="Q24" s="72">
        <v>29.329108599249803</v>
      </c>
      <c r="R24" s="72">
        <v>31.765510496121934</v>
      </c>
      <c r="S24" s="72">
        <v>31.596487259819046</v>
      </c>
      <c r="T24" s="72">
        <v>30.099930266851288</v>
      </c>
      <c r="U24" s="72">
        <v>28.074782905651599</v>
      </c>
      <c r="V24" s="72">
        <v>25.741923604075581</v>
      </c>
      <c r="W24" s="72">
        <v>41.856169050173364</v>
      </c>
      <c r="X24" s="72">
        <v>36.412295790546438</v>
      </c>
      <c r="Y24" s="72">
        <v>26.645596178798066</v>
      </c>
      <c r="DA24" s="89" t="s">
        <v>381</v>
      </c>
    </row>
    <row r="25" spans="1:105" ht="12" customHeight="1" x14ac:dyDescent="0.25">
      <c r="A25" s="73" t="s">
        <v>53</v>
      </c>
      <c r="B25" s="74">
        <v>6.0339626597503955</v>
      </c>
      <c r="C25" s="74">
        <v>6.8601560726402839</v>
      </c>
      <c r="D25" s="74">
        <v>5.0211076970789215</v>
      </c>
      <c r="E25" s="74">
        <v>6.0476693214254684</v>
      </c>
      <c r="F25" s="74">
        <v>10.130998495277545</v>
      </c>
      <c r="G25" s="74">
        <v>11.295281358027726</v>
      </c>
      <c r="H25" s="74">
        <v>14.761408443888888</v>
      </c>
      <c r="I25" s="74">
        <v>12.352938123605659</v>
      </c>
      <c r="J25" s="74">
        <v>15.748941007126112</v>
      </c>
      <c r="K25" s="74">
        <v>15.326548185670084</v>
      </c>
      <c r="L25" s="74">
        <v>11.803599516669092</v>
      </c>
      <c r="M25" s="74">
        <v>13.211461236116588</v>
      </c>
      <c r="N25" s="74">
        <v>14.001840970539421</v>
      </c>
      <c r="O25" s="74">
        <v>12.383123303309562</v>
      </c>
      <c r="P25" s="74">
        <v>14.005722303019732</v>
      </c>
      <c r="Q25" s="74">
        <v>13.591606423783446</v>
      </c>
      <c r="R25" s="74">
        <v>14.250509526926296</v>
      </c>
      <c r="S25" s="74">
        <v>14.255000183284759</v>
      </c>
      <c r="T25" s="74">
        <v>14.27741621468809</v>
      </c>
      <c r="U25" s="74">
        <v>13.068277911392652</v>
      </c>
      <c r="V25" s="74">
        <v>12.811195314843451</v>
      </c>
      <c r="W25" s="74">
        <v>20.96598144980851</v>
      </c>
      <c r="X25" s="74">
        <v>18.708185548781632</v>
      </c>
      <c r="Y25" s="74">
        <v>13.094963340581447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92.626421996823666</v>
      </c>
      <c r="C27" s="69">
        <f t="shared" si="10"/>
        <v>91.751542676142932</v>
      </c>
      <c r="D27" s="69">
        <f t="shared" si="10"/>
        <v>87.219380393263933</v>
      </c>
      <c r="E27" s="69">
        <f t="shared" si="10"/>
        <v>89.003205059840056</v>
      </c>
      <c r="F27" s="69">
        <f t="shared" si="10"/>
        <v>88.507681624305278</v>
      </c>
      <c r="G27" s="69">
        <f t="shared" si="10"/>
        <v>88.261446827714877</v>
      </c>
      <c r="H27" s="69">
        <f t="shared" si="10"/>
        <v>92.203490025573572</v>
      </c>
      <c r="I27" s="69">
        <f t="shared" si="10"/>
        <v>86.132125967900691</v>
      </c>
      <c r="J27" s="69">
        <f t="shared" si="10"/>
        <v>94.204811280279529</v>
      </c>
      <c r="K27" s="69">
        <f t="shared" si="10"/>
        <v>89.828954104163898</v>
      </c>
      <c r="L27" s="69">
        <f t="shared" si="10"/>
        <v>80.105140616848388</v>
      </c>
      <c r="M27" s="69">
        <f t="shared" si="10"/>
        <v>88.22687600037932</v>
      </c>
      <c r="N27" s="69">
        <f t="shared" si="10"/>
        <v>88.749142709456834</v>
      </c>
      <c r="O27" s="69">
        <f t="shared" si="10"/>
        <v>78.342703217087262</v>
      </c>
      <c r="P27" s="69">
        <f t="shared" si="10"/>
        <v>74.281152049373901</v>
      </c>
      <c r="Q27" s="69">
        <f t="shared" si="10"/>
        <v>60.954257994583557</v>
      </c>
      <c r="R27" s="69">
        <f t="shared" ref="R27:V27" si="11">SUM(R28:R32)</f>
        <v>63.327982931367735</v>
      </c>
      <c r="S27" s="69">
        <f t="shared" si="11"/>
        <v>60.510579590523825</v>
      </c>
      <c r="T27" s="69">
        <f t="shared" si="11"/>
        <v>69.963638550340121</v>
      </c>
      <c r="U27" s="69">
        <f t="shared" si="11"/>
        <v>72.497624754252087</v>
      </c>
      <c r="V27" s="69">
        <f t="shared" si="11"/>
        <v>66.239153233248004</v>
      </c>
      <c r="W27" s="69">
        <f t="shared" ref="W27:Y27" si="12">SUM(W28:W32)</f>
        <v>69.713797964149222</v>
      </c>
      <c r="X27" s="69">
        <f t="shared" si="12"/>
        <v>71.727516467945534</v>
      </c>
      <c r="Y27" s="69">
        <f t="shared" si="12"/>
        <v>85.5228393921129</v>
      </c>
      <c r="DA27" s="88" t="s">
        <v>249</v>
      </c>
    </row>
    <row r="28" spans="1:105" ht="12" customHeight="1" x14ac:dyDescent="0.25">
      <c r="A28" s="28" t="s">
        <v>51</v>
      </c>
      <c r="B28" s="72">
        <v>0.21802760550387928</v>
      </c>
      <c r="C28" s="72">
        <v>0.20958766591284481</v>
      </c>
      <c r="D28" s="72">
        <v>0.26159524086836078</v>
      </c>
      <c r="E28" s="72">
        <v>0.30913013434112163</v>
      </c>
      <c r="F28" s="72">
        <v>0.28577320729924655</v>
      </c>
      <c r="G28" s="72">
        <v>0.31917760819228463</v>
      </c>
      <c r="H28" s="72">
        <v>0.4031769833469499</v>
      </c>
      <c r="I28" s="72">
        <v>0.4185680344553066</v>
      </c>
      <c r="J28" s="72">
        <v>0.45589472353086991</v>
      </c>
      <c r="K28" s="72">
        <v>0.41807204922286317</v>
      </c>
      <c r="L28" s="72">
        <v>0.53947183921253428</v>
      </c>
      <c r="M28" s="72">
        <v>0.61311478166173961</v>
      </c>
      <c r="N28" s="72">
        <v>0.61958240112547958</v>
      </c>
      <c r="O28" s="72">
        <v>0.64389011557371245</v>
      </c>
      <c r="P28" s="72">
        <v>0.58764501959546578</v>
      </c>
      <c r="Q28" s="72">
        <v>0.49166352037700578</v>
      </c>
      <c r="R28" s="72">
        <v>0.54381806811481237</v>
      </c>
      <c r="S28" s="72">
        <v>0.62544186490876086</v>
      </c>
      <c r="T28" s="72">
        <v>0.64954141587847514</v>
      </c>
      <c r="U28" s="72">
        <v>0.51714913537785412</v>
      </c>
      <c r="V28" s="72">
        <v>0.3795500143307538</v>
      </c>
      <c r="W28" s="72">
        <v>0.47762013948600363</v>
      </c>
      <c r="X28" s="72">
        <v>0.50695041559186016</v>
      </c>
      <c r="Y28" s="72">
        <v>0.36311741664278185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72.742320205249271</v>
      </c>
      <c r="C29" s="72">
        <v>71.506934447973265</v>
      </c>
      <c r="D29" s="72">
        <v>69.219030411041231</v>
      </c>
      <c r="E29" s="72">
        <v>67.199861547744746</v>
      </c>
      <c r="F29" s="72">
        <v>59.03506805054429</v>
      </c>
      <c r="G29" s="72">
        <v>57.872594946906396</v>
      </c>
      <c r="H29" s="72">
        <v>50.644257914264095</v>
      </c>
      <c r="I29" s="72">
        <v>35.334680075426441</v>
      </c>
      <c r="J29" s="72">
        <v>33.453366230184436</v>
      </c>
      <c r="K29" s="72">
        <v>33.411227064315028</v>
      </c>
      <c r="L29" s="72">
        <v>36.363010530192945</v>
      </c>
      <c r="M29" s="72">
        <v>41.755622966623612</v>
      </c>
      <c r="N29" s="72">
        <v>42.851294949843741</v>
      </c>
      <c r="O29" s="72">
        <v>36.731476754597999</v>
      </c>
      <c r="P29" s="72">
        <v>33.868462368084025</v>
      </c>
      <c r="Q29" s="72">
        <v>29.409836076200222</v>
      </c>
      <c r="R29" s="72">
        <v>32.483140853050394</v>
      </c>
      <c r="S29" s="72">
        <v>34.888244004967994</v>
      </c>
      <c r="T29" s="72">
        <v>33.655775293780465</v>
      </c>
      <c r="U29" s="72">
        <v>36.715391229578678</v>
      </c>
      <c r="V29" s="72">
        <v>30.73227763447024</v>
      </c>
      <c r="W29" s="72">
        <v>25.482635903315181</v>
      </c>
      <c r="X29" s="72">
        <v>29.561478933791918</v>
      </c>
      <c r="Y29" s="72">
        <v>49.697023980128023</v>
      </c>
      <c r="DA29" s="89" t="s">
        <v>385</v>
      </c>
    </row>
    <row r="30" spans="1:105" ht="12" customHeight="1" x14ac:dyDescent="0.25">
      <c r="A30" s="28" t="s">
        <v>189</v>
      </c>
      <c r="B30" s="72">
        <v>6.6175847789486992</v>
      </c>
      <c r="C30" s="72">
        <v>6.4886848057090161</v>
      </c>
      <c r="D30" s="72">
        <v>6.1599660202025408</v>
      </c>
      <c r="E30" s="72">
        <v>6.6928738618717629</v>
      </c>
      <c r="F30" s="72">
        <v>7.3452333128229013</v>
      </c>
      <c r="G30" s="72">
        <v>7.6520795417732561</v>
      </c>
      <c r="H30" s="72">
        <v>8.1959809753545638</v>
      </c>
      <c r="I30" s="72">
        <v>8.7717489042281329</v>
      </c>
      <c r="J30" s="72">
        <v>9.3038417818500001</v>
      </c>
      <c r="K30" s="72">
        <v>8.6603234528315767</v>
      </c>
      <c r="L30" s="72">
        <v>8.0633674774985753</v>
      </c>
      <c r="M30" s="72">
        <v>8.4136269454495771</v>
      </c>
      <c r="N30" s="72">
        <v>7.8407851378826479</v>
      </c>
      <c r="O30" s="72">
        <v>6.6346121661558097</v>
      </c>
      <c r="P30" s="72">
        <v>6.5420460294757445</v>
      </c>
      <c r="Q30" s="72">
        <v>5.7176136652747918</v>
      </c>
      <c r="R30" s="72">
        <v>6.7340013656599691</v>
      </c>
      <c r="S30" s="72">
        <v>6.6506508233087303</v>
      </c>
      <c r="T30" s="72">
        <v>8.4890722434477563</v>
      </c>
      <c r="U30" s="72">
        <v>9.1441034716638132</v>
      </c>
      <c r="V30" s="72">
        <v>9.4624195225009995</v>
      </c>
      <c r="W30" s="72">
        <v>11.225313107205842</v>
      </c>
      <c r="X30" s="72">
        <v>10.702035987724818</v>
      </c>
      <c r="Y30" s="72">
        <v>11.257299371384152</v>
      </c>
      <c r="DA30" s="89" t="s">
        <v>386</v>
      </c>
    </row>
    <row r="31" spans="1:105" ht="12" customHeight="1" x14ac:dyDescent="0.25">
      <c r="A31" s="28" t="s">
        <v>202</v>
      </c>
      <c r="B31" s="72">
        <v>9.5726497821844188</v>
      </c>
      <c r="C31" s="72">
        <v>9.4308153834494188</v>
      </c>
      <c r="D31" s="72">
        <v>8.8648172617350554</v>
      </c>
      <c r="E31" s="72">
        <v>8.9705829371071957</v>
      </c>
      <c r="F31" s="72">
        <v>9.084656409614599</v>
      </c>
      <c r="G31" s="72">
        <v>9.0478065368681797</v>
      </c>
      <c r="H31" s="72">
        <v>9.1002862216600349</v>
      </c>
      <c r="I31" s="72">
        <v>8.5185964075867471</v>
      </c>
      <c r="J31" s="72">
        <v>9.2578531269398177</v>
      </c>
      <c r="K31" s="72">
        <v>9.3010924759793454</v>
      </c>
      <c r="L31" s="72">
        <v>8.8988439837057776</v>
      </c>
      <c r="M31" s="72">
        <v>9.5155664652532401</v>
      </c>
      <c r="N31" s="72">
        <v>9.7672856667477621</v>
      </c>
      <c r="O31" s="72">
        <v>9.4089852190185574</v>
      </c>
      <c r="P31" s="72">
        <v>9.5461364398964719</v>
      </c>
      <c r="Q31" s="72">
        <v>9.5391289370291723</v>
      </c>
      <c r="R31" s="72">
        <v>9.5320916907264213</v>
      </c>
      <c r="S31" s="72">
        <v>9.4105283271233393</v>
      </c>
      <c r="T31" s="72">
        <v>9.1000286615075954</v>
      </c>
      <c r="U31" s="72">
        <v>8.7656444062291001</v>
      </c>
      <c r="V31" s="72">
        <v>8.2879526129741095</v>
      </c>
      <c r="W31" s="72">
        <v>8.7895289958918497</v>
      </c>
      <c r="X31" s="72">
        <v>9.6971434030763355</v>
      </c>
      <c r="Y31" s="72">
        <v>9.6971434030763373</v>
      </c>
      <c r="DA31" s="89" t="s">
        <v>387</v>
      </c>
    </row>
    <row r="32" spans="1:105" ht="12" customHeight="1" x14ac:dyDescent="0.25">
      <c r="A32" s="32" t="s">
        <v>53</v>
      </c>
      <c r="B32" s="77">
        <v>3.4758396249374033</v>
      </c>
      <c r="C32" s="77">
        <v>4.1155203730983922</v>
      </c>
      <c r="D32" s="77">
        <v>2.7139714594167441</v>
      </c>
      <c r="E32" s="77">
        <v>5.8307565787752411</v>
      </c>
      <c r="F32" s="77">
        <v>12.756950644024245</v>
      </c>
      <c r="G32" s="77">
        <v>13.369788193974749</v>
      </c>
      <c r="H32" s="77">
        <v>23.859787930947917</v>
      </c>
      <c r="I32" s="77">
        <v>33.088532546204071</v>
      </c>
      <c r="J32" s="77">
        <v>41.7338554177744</v>
      </c>
      <c r="K32" s="77">
        <v>38.038239061815084</v>
      </c>
      <c r="L32" s="77">
        <v>26.240446786238561</v>
      </c>
      <c r="M32" s="77">
        <v>27.928944841391147</v>
      </c>
      <c r="N32" s="77">
        <v>27.670194553857204</v>
      </c>
      <c r="O32" s="77">
        <v>24.923738961741172</v>
      </c>
      <c r="P32" s="77">
        <v>23.736862192322192</v>
      </c>
      <c r="Q32" s="77">
        <v>15.796015795702361</v>
      </c>
      <c r="R32" s="77">
        <v>14.034930953816136</v>
      </c>
      <c r="S32" s="77">
        <v>8.9357145702150049</v>
      </c>
      <c r="T32" s="77">
        <v>18.069220935725834</v>
      </c>
      <c r="U32" s="77">
        <v>17.355336511402633</v>
      </c>
      <c r="V32" s="77">
        <v>17.376953448971911</v>
      </c>
      <c r="W32" s="77">
        <v>23.738699818250346</v>
      </c>
      <c r="X32" s="77">
        <v>21.259907727760602</v>
      </c>
      <c r="Y32" s="77">
        <v>14.508255220881615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677.15542408326678</v>
      </c>
      <c r="C3" s="65">
        <f t="shared" si="0"/>
        <v>711.98547167936135</v>
      </c>
      <c r="D3" s="65">
        <f t="shared" si="0"/>
        <v>733.07012779981665</v>
      </c>
      <c r="E3" s="65">
        <f t="shared" si="0"/>
        <v>750.25531173276204</v>
      </c>
      <c r="F3" s="65">
        <f t="shared" si="0"/>
        <v>761.62497472222822</v>
      </c>
      <c r="G3" s="65">
        <f t="shared" si="0"/>
        <v>782.83516784373239</v>
      </c>
      <c r="H3" s="65">
        <f t="shared" si="0"/>
        <v>829.669805536681</v>
      </c>
      <c r="I3" s="65">
        <f t="shared" si="0"/>
        <v>798.36060053887172</v>
      </c>
      <c r="J3" s="65">
        <f t="shared" si="0"/>
        <v>838.59190189013918</v>
      </c>
      <c r="K3" s="65">
        <f t="shared" si="0"/>
        <v>860.56373485049335</v>
      </c>
      <c r="L3" s="65">
        <f t="shared" si="0"/>
        <v>889.49080012460604</v>
      </c>
      <c r="M3" s="65">
        <f t="shared" si="0"/>
        <v>866.73146045549902</v>
      </c>
      <c r="N3" s="65">
        <f t="shared" si="0"/>
        <v>889.21512278958687</v>
      </c>
      <c r="O3" s="65">
        <f t="shared" si="0"/>
        <v>864.78015017881455</v>
      </c>
      <c r="P3" s="65">
        <f t="shared" si="0"/>
        <v>826.31201311176983</v>
      </c>
      <c r="Q3" s="65">
        <f t="shared" si="0"/>
        <v>804.82709902606553</v>
      </c>
      <c r="R3" s="65">
        <f t="shared" ref="R3:V3" si="1">SUM(R4,R15,R17,R27)</f>
        <v>865.90541395842445</v>
      </c>
      <c r="S3" s="65">
        <f t="shared" si="1"/>
        <v>897.87827058071719</v>
      </c>
      <c r="T3" s="65">
        <f t="shared" si="1"/>
        <v>933.9795272287181</v>
      </c>
      <c r="U3" s="65">
        <f t="shared" si="1"/>
        <v>903.29395970475139</v>
      </c>
      <c r="V3" s="65">
        <f t="shared" si="1"/>
        <v>902.04419791027431</v>
      </c>
      <c r="W3" s="65">
        <f t="shared" ref="W3:Y3" si="2">SUM(W4,W15,W17,W27)</f>
        <v>1071.308955779142</v>
      </c>
      <c r="X3" s="65">
        <f t="shared" si="2"/>
        <v>1040.2942547608909</v>
      </c>
      <c r="Y3" s="65">
        <f t="shared" si="2"/>
        <v>1044.7851288409131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591.47280614798649</v>
      </c>
      <c r="C4" s="69">
        <f t="shared" si="3"/>
        <v>624.47120812618425</v>
      </c>
      <c r="D4" s="69">
        <f t="shared" si="3"/>
        <v>650.4167503300622</v>
      </c>
      <c r="E4" s="69">
        <f t="shared" si="3"/>
        <v>663.03955255097299</v>
      </c>
      <c r="F4" s="69">
        <f t="shared" si="3"/>
        <v>667.05733325437598</v>
      </c>
      <c r="G4" s="69">
        <f t="shared" si="3"/>
        <v>686.59593086435473</v>
      </c>
      <c r="H4" s="69">
        <f t="shared" si="3"/>
        <v>724.27035449958066</v>
      </c>
      <c r="I4" s="69">
        <f t="shared" si="3"/>
        <v>698.25985554737417</v>
      </c>
      <c r="J4" s="69">
        <f t="shared" si="3"/>
        <v>726.34350904067981</v>
      </c>
      <c r="K4" s="69">
        <f t="shared" si="3"/>
        <v>749.85972937624172</v>
      </c>
      <c r="L4" s="69">
        <f t="shared" si="3"/>
        <v>787.84158575818992</v>
      </c>
      <c r="M4" s="69">
        <f t="shared" si="3"/>
        <v>757.54594028568283</v>
      </c>
      <c r="N4" s="69">
        <f t="shared" si="3"/>
        <v>777.08289079949816</v>
      </c>
      <c r="O4" s="69">
        <f t="shared" si="3"/>
        <v>761.22415895335348</v>
      </c>
      <c r="P4" s="69">
        <f t="shared" si="3"/>
        <v>722.67329163209388</v>
      </c>
      <c r="Q4" s="69">
        <f t="shared" si="3"/>
        <v>710.64741627411047</v>
      </c>
      <c r="R4" s="69">
        <f t="shared" ref="R4:V4" si="4">SUM(R5:R14)</f>
        <v>766.44223306040431</v>
      </c>
      <c r="S4" s="69">
        <f t="shared" si="4"/>
        <v>799.93797847922906</v>
      </c>
      <c r="T4" s="69">
        <f t="shared" si="4"/>
        <v>828.91842624195237</v>
      </c>
      <c r="U4" s="69">
        <f t="shared" si="4"/>
        <v>799.39872462868345</v>
      </c>
      <c r="V4" s="69">
        <f t="shared" si="4"/>
        <v>803.13056895520549</v>
      </c>
      <c r="W4" s="69">
        <f t="shared" ref="W4:Y4" si="5">SUM(W5:W14)</f>
        <v>933.00655148019871</v>
      </c>
      <c r="X4" s="69">
        <f t="shared" si="5"/>
        <v>908.04919600904645</v>
      </c>
      <c r="Y4" s="69">
        <f t="shared" si="5"/>
        <v>927.6533088481749</v>
      </c>
      <c r="DA4" s="88" t="s">
        <v>391</v>
      </c>
    </row>
    <row r="5" spans="1:105" ht="12" customHeight="1" x14ac:dyDescent="0.25">
      <c r="A5" s="28" t="s">
        <v>51</v>
      </c>
      <c r="B5" s="72">
        <v>11.609759702484906</v>
      </c>
      <c r="C5" s="72">
        <v>11.672792478235802</v>
      </c>
      <c r="D5" s="72">
        <v>15.41491971403962</v>
      </c>
      <c r="E5" s="72">
        <v>18.299920010525597</v>
      </c>
      <c r="F5" s="72">
        <v>17.110032216621004</v>
      </c>
      <c r="G5" s="72">
        <v>19.891161290428911</v>
      </c>
      <c r="H5" s="72">
        <v>26.134905227812318</v>
      </c>
      <c r="I5" s="72">
        <v>28.075059729922337</v>
      </c>
      <c r="J5" s="72">
        <v>29.381334827746524</v>
      </c>
      <c r="K5" s="72">
        <v>27.513410771415046</v>
      </c>
      <c r="L5" s="72">
        <v>36.827822530446554</v>
      </c>
      <c r="M5" s="72">
        <v>38.240349846031314</v>
      </c>
      <c r="N5" s="72">
        <v>38.077419327519131</v>
      </c>
      <c r="O5" s="72">
        <v>39.765824278578393</v>
      </c>
      <c r="P5" s="72">
        <v>33.591216534786668</v>
      </c>
      <c r="Q5" s="72">
        <v>27.125253118315445</v>
      </c>
      <c r="R5" s="72">
        <v>29.721037190015835</v>
      </c>
      <c r="S5" s="72">
        <v>34.055235124956681</v>
      </c>
      <c r="T5" s="72">
        <v>35.699461619295263</v>
      </c>
      <c r="U5" s="72">
        <v>27.892982744512246</v>
      </c>
      <c r="V5" s="72">
        <v>21.311356752545883</v>
      </c>
      <c r="W5" s="72">
        <v>25.765485752673264</v>
      </c>
      <c r="X5" s="72">
        <v>24.616510792767379</v>
      </c>
      <c r="Y5" s="72">
        <v>13.512441860519154</v>
      </c>
      <c r="DA5" s="89" t="s">
        <v>392</v>
      </c>
    </row>
    <row r="6" spans="1:105" ht="12" customHeight="1" x14ac:dyDescent="0.25">
      <c r="A6" s="28" t="s">
        <v>74</v>
      </c>
      <c r="B6" s="72">
        <v>2.8228366986405771</v>
      </c>
      <c r="C6" s="72">
        <v>2.901391925508491</v>
      </c>
      <c r="D6" s="72">
        <v>2.9492042224723143</v>
      </c>
      <c r="E6" s="72">
        <v>2.8632781960136398</v>
      </c>
      <c r="F6" s="72">
        <v>2.5289679180354434</v>
      </c>
      <c r="G6" s="72">
        <v>2.5598071923138952</v>
      </c>
      <c r="H6" s="72">
        <v>2.3104911332065496</v>
      </c>
      <c r="I6" s="72">
        <v>1.6581849478270667</v>
      </c>
      <c r="J6" s="72">
        <v>1.5198032624759181</v>
      </c>
      <c r="K6" s="72">
        <v>1.5762384951590747</v>
      </c>
      <c r="L6" s="72">
        <v>1.809967052264013</v>
      </c>
      <c r="M6" s="72">
        <v>1.9453085523640634</v>
      </c>
      <c r="N6" s="72">
        <v>2.0426534344325726</v>
      </c>
      <c r="O6" s="72">
        <v>1.8196186115738966</v>
      </c>
      <c r="P6" s="72">
        <v>1.5550115014926282</v>
      </c>
      <c r="Q6" s="72">
        <v>1.304711153872087</v>
      </c>
      <c r="R6" s="72">
        <v>1.4274938161236066</v>
      </c>
      <c r="S6" s="72">
        <v>1.5168522317278004</v>
      </c>
      <c r="T6" s="72">
        <v>1.1243066455737074</v>
      </c>
      <c r="U6" s="72">
        <v>1.1924371862013936</v>
      </c>
      <c r="V6" s="72">
        <v>1.1286426243814969</v>
      </c>
      <c r="W6" s="72">
        <v>1.1411457819527968</v>
      </c>
      <c r="X6" s="72">
        <v>0.96264748671087552</v>
      </c>
      <c r="Y6" s="72">
        <v>1.9521656009198132</v>
      </c>
      <c r="DA6" s="89" t="s">
        <v>393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0.50829734937629323</v>
      </c>
      <c r="H7" s="72">
        <v>0.50817656706785808</v>
      </c>
      <c r="I7" s="72">
        <v>0.51497639094801284</v>
      </c>
      <c r="J7" s="72">
        <v>1.034329144178751</v>
      </c>
      <c r="K7" s="72">
        <v>1.5664565412228428</v>
      </c>
      <c r="L7" s="72">
        <v>3.713566502878451</v>
      </c>
      <c r="M7" s="72">
        <v>4.2607818239416932</v>
      </c>
      <c r="N7" s="72">
        <v>6.4506085726260141</v>
      </c>
      <c r="O7" s="72">
        <v>5.4368214241622201</v>
      </c>
      <c r="P7" s="72">
        <v>6.0230883640575774</v>
      </c>
      <c r="Q7" s="72">
        <v>4.9766510521923593</v>
      </c>
      <c r="R7" s="72">
        <v>8.0249732466698767</v>
      </c>
      <c r="S7" s="72">
        <v>10.990079441781562</v>
      </c>
      <c r="T7" s="72">
        <v>13.108593432997571</v>
      </c>
      <c r="U7" s="72">
        <v>12.728687455175674</v>
      </c>
      <c r="V7" s="72">
        <v>13.368621826873996</v>
      </c>
      <c r="W7" s="72">
        <v>15.335977440773037</v>
      </c>
      <c r="X7" s="72">
        <v>18.5211691549511</v>
      </c>
      <c r="Y7" s="72">
        <v>18.612998381045212</v>
      </c>
      <c r="DA7" s="89" t="s">
        <v>394</v>
      </c>
    </row>
    <row r="8" spans="1:105" ht="12" customHeight="1" x14ac:dyDescent="0.25">
      <c r="A8" s="28" t="s">
        <v>189</v>
      </c>
      <c r="B8" s="72">
        <v>42.275120099802216</v>
      </c>
      <c r="C8" s="72">
        <v>44.099857900375589</v>
      </c>
      <c r="D8" s="72">
        <v>46.078883824885743</v>
      </c>
      <c r="E8" s="72">
        <v>49.54727923603825</v>
      </c>
      <c r="F8" s="72">
        <v>53.78598639701196</v>
      </c>
      <c r="G8" s="72">
        <v>57.721755935968986</v>
      </c>
      <c r="H8" s="72">
        <v>60.565609486424613</v>
      </c>
      <c r="I8" s="72">
        <v>64.569563150173693</v>
      </c>
      <c r="J8" s="72">
        <v>64.180041389806675</v>
      </c>
      <c r="K8" s="72">
        <v>65.03570428974399</v>
      </c>
      <c r="L8" s="72">
        <v>73.112194151858233</v>
      </c>
      <c r="M8" s="72">
        <v>66.934469918318086</v>
      </c>
      <c r="N8" s="72">
        <v>63.724767775444498</v>
      </c>
      <c r="O8" s="72">
        <v>59.651508759190861</v>
      </c>
      <c r="P8" s="72">
        <v>58.823274347642517</v>
      </c>
      <c r="Q8" s="72">
        <v>62.592232185464866</v>
      </c>
      <c r="R8" s="72">
        <v>77.234620697084893</v>
      </c>
      <c r="S8" s="72">
        <v>85.234763718871292</v>
      </c>
      <c r="T8" s="72">
        <v>94.063450869390095</v>
      </c>
      <c r="U8" s="72">
        <v>94.621679339008764</v>
      </c>
      <c r="V8" s="72">
        <v>106.41647836732278</v>
      </c>
      <c r="W8" s="72">
        <v>134.95153610680114</v>
      </c>
      <c r="X8" s="72">
        <v>123.69809131173967</v>
      </c>
      <c r="Y8" s="72">
        <v>116.98737013335295</v>
      </c>
      <c r="DA8" s="89" t="s">
        <v>395</v>
      </c>
    </row>
    <row r="9" spans="1:105" ht="12" customHeight="1" x14ac:dyDescent="0.25">
      <c r="A9" s="28" t="s">
        <v>202</v>
      </c>
      <c r="B9" s="72">
        <v>205.43790203034908</v>
      </c>
      <c r="C9" s="72">
        <v>212.96451101672207</v>
      </c>
      <c r="D9" s="72">
        <v>212.27879501775982</v>
      </c>
      <c r="E9" s="72">
        <v>218.31757370032577</v>
      </c>
      <c r="F9" s="72">
        <v>227.43028448896067</v>
      </c>
      <c r="G9" s="72">
        <v>239.92596550703405</v>
      </c>
      <c r="H9" s="72">
        <v>255.48213345821688</v>
      </c>
      <c r="I9" s="72">
        <v>252.54132399750677</v>
      </c>
      <c r="J9" s="72">
        <v>271.86772672472199</v>
      </c>
      <c r="K9" s="72">
        <v>286.02734893217786</v>
      </c>
      <c r="L9" s="72">
        <v>291.67649510071158</v>
      </c>
      <c r="M9" s="72">
        <v>292.61247608418938</v>
      </c>
      <c r="N9" s="72">
        <v>305.98521164203299</v>
      </c>
      <c r="O9" s="72">
        <v>305.18706654234495</v>
      </c>
      <c r="P9" s="72">
        <v>287.90559408020675</v>
      </c>
      <c r="Q9" s="72">
        <v>279.07619541714456</v>
      </c>
      <c r="R9" s="72">
        <v>277.1690147054307</v>
      </c>
      <c r="S9" s="72">
        <v>272.13228201960038</v>
      </c>
      <c r="T9" s="72">
        <v>282.36374162579187</v>
      </c>
      <c r="U9" s="72">
        <v>276.11505295895159</v>
      </c>
      <c r="V9" s="72">
        <v>280.12633730435607</v>
      </c>
      <c r="W9" s="72">
        <v>279.82207473399978</v>
      </c>
      <c r="X9" s="72">
        <v>269.0794174790388</v>
      </c>
      <c r="Y9" s="72">
        <v>265.50717235601996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324.11126205618507</v>
      </c>
      <c r="C11" s="72">
        <v>347.42654895782709</v>
      </c>
      <c r="D11" s="72">
        <v>368.15580355425232</v>
      </c>
      <c r="E11" s="72">
        <v>368.33926828503883</v>
      </c>
      <c r="F11" s="72">
        <v>360.37287139605661</v>
      </c>
      <c r="G11" s="72">
        <v>359.21466219167553</v>
      </c>
      <c r="H11" s="72">
        <v>370.54705366733816</v>
      </c>
      <c r="I11" s="72">
        <v>340.99617199602989</v>
      </c>
      <c r="J11" s="72">
        <v>346.47173518659633</v>
      </c>
      <c r="K11" s="72">
        <v>355.45850946492095</v>
      </c>
      <c r="L11" s="72">
        <v>367.69388181015898</v>
      </c>
      <c r="M11" s="72">
        <v>340.04227866655663</v>
      </c>
      <c r="N11" s="72">
        <v>345.43465452024361</v>
      </c>
      <c r="O11" s="72">
        <v>334.60178063190966</v>
      </c>
      <c r="P11" s="72">
        <v>316.10805468452008</v>
      </c>
      <c r="Q11" s="72">
        <v>310.82869117035506</v>
      </c>
      <c r="R11" s="72">
        <v>340.85144404193511</v>
      </c>
      <c r="S11" s="72">
        <v>351.47432643805098</v>
      </c>
      <c r="T11" s="72">
        <v>353.18853908567348</v>
      </c>
      <c r="U11" s="72">
        <v>336.98232760360935</v>
      </c>
      <c r="V11" s="72">
        <v>321.07864455106886</v>
      </c>
      <c r="W11" s="72">
        <v>378.3427172978748</v>
      </c>
      <c r="X11" s="72">
        <v>351.25717982422947</v>
      </c>
      <c r="Y11" s="72">
        <v>360.11017012743349</v>
      </c>
      <c r="DA11" s="89" t="s">
        <v>398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2.0865254732968022</v>
      </c>
      <c r="P12" s="72">
        <v>3.4499095025417748</v>
      </c>
      <c r="Q12" s="72">
        <v>6.0403772501225665</v>
      </c>
      <c r="R12" s="72">
        <v>11.197875062340708</v>
      </c>
      <c r="S12" s="72">
        <v>22.030962890893466</v>
      </c>
      <c r="T12" s="72">
        <v>32.386262052597417</v>
      </c>
      <c r="U12" s="72">
        <v>33.670804911556566</v>
      </c>
      <c r="V12" s="72">
        <v>39.614675912425412</v>
      </c>
      <c r="W12" s="72">
        <v>81.605946766170192</v>
      </c>
      <c r="X12" s="72">
        <v>108.17976750768342</v>
      </c>
      <c r="Y12" s="72">
        <v>139.66811342403585</v>
      </c>
      <c r="DA12" s="89" t="s">
        <v>399</v>
      </c>
    </row>
    <row r="13" spans="1:105" ht="12" customHeight="1" x14ac:dyDescent="0.25">
      <c r="A13" s="73" t="s">
        <v>94</v>
      </c>
      <c r="B13" s="74">
        <v>0.67743853609815563</v>
      </c>
      <c r="C13" s="74">
        <v>0.73480672218155496</v>
      </c>
      <c r="D13" s="74">
        <v>0.80116625127105001</v>
      </c>
      <c r="E13" s="74">
        <v>0.87734570959691038</v>
      </c>
      <c r="F13" s="74">
        <v>0.9929019163037367</v>
      </c>
      <c r="G13" s="74">
        <v>1.7930286751454596</v>
      </c>
      <c r="H13" s="74">
        <v>3.5071024961714858</v>
      </c>
      <c r="I13" s="74">
        <v>4.8522973592008807</v>
      </c>
      <c r="J13" s="74">
        <v>6.701517430585314</v>
      </c>
      <c r="K13" s="74">
        <v>7.4038129621144497</v>
      </c>
      <c r="L13" s="74">
        <v>7.4662749604723437</v>
      </c>
      <c r="M13" s="74">
        <v>8.2206093448568964</v>
      </c>
      <c r="N13" s="74">
        <v>10.019437529054974</v>
      </c>
      <c r="O13" s="74">
        <v>7.5066854978086539</v>
      </c>
      <c r="P13" s="74">
        <v>10.381323709450307</v>
      </c>
      <c r="Q13" s="74">
        <v>14.033376016951088</v>
      </c>
      <c r="R13" s="74">
        <v>15.789622849403436</v>
      </c>
      <c r="S13" s="74">
        <v>17.313744196579599</v>
      </c>
      <c r="T13" s="74">
        <v>11.526007676186122</v>
      </c>
      <c r="U13" s="74">
        <v>10.897530015901767</v>
      </c>
      <c r="V13" s="74">
        <v>14.720389829706958</v>
      </c>
      <c r="W13" s="74">
        <v>9.9642015923965186</v>
      </c>
      <c r="X13" s="74">
        <v>5.9988254137880013</v>
      </c>
      <c r="Y13" s="74">
        <v>5.8228498960717703</v>
      </c>
      <c r="DA13" s="90" t="s">
        <v>400</v>
      </c>
    </row>
    <row r="14" spans="1:105" ht="12" customHeight="1" x14ac:dyDescent="0.25">
      <c r="A14" s="75" t="s">
        <v>97</v>
      </c>
      <c r="B14" s="76">
        <v>4.5384870244263986</v>
      </c>
      <c r="C14" s="76">
        <v>4.6712991253336362</v>
      </c>
      <c r="D14" s="76">
        <v>4.7379777453812917</v>
      </c>
      <c r="E14" s="76">
        <v>4.7948874134340063</v>
      </c>
      <c r="F14" s="76">
        <v>4.8362889213865987</v>
      </c>
      <c r="G14" s="76">
        <v>4.9812527224115257</v>
      </c>
      <c r="H14" s="76">
        <v>5.214882463342736</v>
      </c>
      <c r="I14" s="76">
        <v>5.0522779757656364</v>
      </c>
      <c r="J14" s="76">
        <v>5.187021074568297</v>
      </c>
      <c r="K14" s="76">
        <v>5.2782479194874963</v>
      </c>
      <c r="L14" s="76">
        <v>5.541383649399811</v>
      </c>
      <c r="M14" s="76">
        <v>5.2896660494246399</v>
      </c>
      <c r="N14" s="76">
        <v>5.3481379981444608</v>
      </c>
      <c r="O14" s="76">
        <v>5.1683277344880114</v>
      </c>
      <c r="P14" s="76">
        <v>4.8358189073956037</v>
      </c>
      <c r="Q14" s="76">
        <v>4.6699289096924703</v>
      </c>
      <c r="R14" s="76">
        <v>5.0261514514000911</v>
      </c>
      <c r="S14" s="76">
        <v>5.1897324167673418</v>
      </c>
      <c r="T14" s="76">
        <v>5.458063234446775</v>
      </c>
      <c r="U14" s="76">
        <v>5.2972224137660575</v>
      </c>
      <c r="V14" s="76">
        <v>5.3654217865240605</v>
      </c>
      <c r="W14" s="76">
        <v>6.0774660075572147</v>
      </c>
      <c r="X14" s="76">
        <v>5.7355870381376732</v>
      </c>
      <c r="Y14" s="76">
        <v>5.4800270687767263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2.2583565569423048E-3</v>
      </c>
      <c r="C15" s="69">
        <f t="shared" si="6"/>
        <v>2.8080698326383336E-3</v>
      </c>
      <c r="D15" s="69">
        <f t="shared" si="6"/>
        <v>4.0385289930058117E-3</v>
      </c>
      <c r="E15" s="69">
        <f t="shared" si="6"/>
        <v>8.5238699628836182E-3</v>
      </c>
      <c r="F15" s="69">
        <f t="shared" si="6"/>
        <v>1.6343276913033632E-2</v>
      </c>
      <c r="G15" s="69">
        <f t="shared" si="6"/>
        <v>3.1122262319713146E-2</v>
      </c>
      <c r="H15" s="69">
        <f t="shared" si="6"/>
        <v>0.10367379307950951</v>
      </c>
      <c r="I15" s="69">
        <f t="shared" si="6"/>
        <v>5.9149597916931279E-2</v>
      </c>
      <c r="J15" s="69">
        <f t="shared" si="6"/>
        <v>6.0405217576300206E-2</v>
      </c>
      <c r="K15" s="69">
        <f t="shared" si="6"/>
        <v>7.8473512702303183E-2</v>
      </c>
      <c r="L15" s="69">
        <f t="shared" si="6"/>
        <v>0.68818942893927137</v>
      </c>
      <c r="M15" s="69">
        <f t="shared" si="6"/>
        <v>9.098750460002622E-2</v>
      </c>
      <c r="N15" s="69">
        <f t="shared" si="6"/>
        <v>0.28291828750611464</v>
      </c>
      <c r="O15" s="69">
        <f t="shared" si="6"/>
        <v>0.16131098929148702</v>
      </c>
      <c r="P15" s="69">
        <f t="shared" si="6"/>
        <v>0.40159367539265411</v>
      </c>
      <c r="Q15" s="69">
        <f t="shared" si="6"/>
        <v>0.29375038200119319</v>
      </c>
      <c r="R15" s="69">
        <f t="shared" si="6"/>
        <v>0.21909717133102874</v>
      </c>
      <c r="S15" s="69">
        <f t="shared" si="6"/>
        <v>0.207748304247489</v>
      </c>
      <c r="T15" s="69">
        <f t="shared" si="6"/>
        <v>0.35669393551887552</v>
      </c>
      <c r="U15" s="69">
        <f t="shared" si="6"/>
        <v>0.29685791330822175</v>
      </c>
      <c r="V15" s="69">
        <f t="shared" si="6"/>
        <v>0.19545569131877955</v>
      </c>
      <c r="W15" s="69">
        <f t="shared" si="6"/>
        <v>0.67545446825735966</v>
      </c>
      <c r="X15" s="69">
        <f t="shared" si="6"/>
        <v>0.49418443316474447</v>
      </c>
      <c r="Y15" s="69">
        <f t="shared" si="6"/>
        <v>0.43493165532985878</v>
      </c>
      <c r="DA15" s="88" t="s">
        <v>402</v>
      </c>
    </row>
    <row r="16" spans="1:105" ht="12" customHeight="1" x14ac:dyDescent="0.25">
      <c r="A16" s="28" t="s">
        <v>91</v>
      </c>
      <c r="B16" s="72">
        <v>2.2583565569423048E-3</v>
      </c>
      <c r="C16" s="72">
        <v>2.8080698326383336E-3</v>
      </c>
      <c r="D16" s="72">
        <v>4.0385289930058117E-3</v>
      </c>
      <c r="E16" s="72">
        <v>8.5238699628836182E-3</v>
      </c>
      <c r="F16" s="72">
        <v>1.6343276913033632E-2</v>
      </c>
      <c r="G16" s="72">
        <v>3.1122262319713146E-2</v>
      </c>
      <c r="H16" s="72">
        <v>0.10367379307950951</v>
      </c>
      <c r="I16" s="72">
        <v>5.9149597916931279E-2</v>
      </c>
      <c r="J16" s="72">
        <v>6.0405217576300206E-2</v>
      </c>
      <c r="K16" s="72">
        <v>7.8473512702303183E-2</v>
      </c>
      <c r="L16" s="72">
        <v>0.68818942893927137</v>
      </c>
      <c r="M16" s="72">
        <v>9.098750460002622E-2</v>
      </c>
      <c r="N16" s="72">
        <v>0.28291828750611464</v>
      </c>
      <c r="O16" s="72">
        <v>0.16131098929148702</v>
      </c>
      <c r="P16" s="72">
        <v>0.40159367539265411</v>
      </c>
      <c r="Q16" s="72">
        <v>0.29375038200119319</v>
      </c>
      <c r="R16" s="72">
        <v>0.21909717133102874</v>
      </c>
      <c r="S16" s="72">
        <v>0.207748304247489</v>
      </c>
      <c r="T16" s="72">
        <v>0.35669393551887552</v>
      </c>
      <c r="U16" s="72">
        <v>0.29685791330822175</v>
      </c>
      <c r="V16" s="72">
        <v>0.19545569131877955</v>
      </c>
      <c r="W16" s="72">
        <v>0.67545446825735966</v>
      </c>
      <c r="X16" s="72">
        <v>0.49418443316474447</v>
      </c>
      <c r="Y16" s="72">
        <v>0.43493165532985878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32.728468805961498</v>
      </c>
      <c r="C17" s="69">
        <f t="shared" si="7"/>
        <v>34.859232221081456</v>
      </c>
      <c r="D17" s="69">
        <f t="shared" si="7"/>
        <v>32.702977131070078</v>
      </c>
      <c r="E17" s="69">
        <f t="shared" si="7"/>
        <v>35.618157096973334</v>
      </c>
      <c r="F17" s="69">
        <f t="shared" si="7"/>
        <v>41.939220327238644</v>
      </c>
      <c r="G17" s="69">
        <f t="shared" si="7"/>
        <v>43.509324373234442</v>
      </c>
      <c r="H17" s="69">
        <f t="shared" si="7"/>
        <v>48.376269134567949</v>
      </c>
      <c r="I17" s="69">
        <f t="shared" si="7"/>
        <v>44.904941571406681</v>
      </c>
      <c r="J17" s="69">
        <f t="shared" si="7"/>
        <v>50.849857444821524</v>
      </c>
      <c r="K17" s="69">
        <f t="shared" si="7"/>
        <v>52.383920442767248</v>
      </c>
      <c r="L17" s="69">
        <f t="shared" si="7"/>
        <v>50.303051414284155</v>
      </c>
      <c r="M17" s="69">
        <f t="shared" si="7"/>
        <v>53.397611991650244</v>
      </c>
      <c r="N17" s="69">
        <f t="shared" si="7"/>
        <v>55.790792243975773</v>
      </c>
      <c r="O17" s="69">
        <f t="shared" si="7"/>
        <v>53.697804372303501</v>
      </c>
      <c r="P17" s="69">
        <f t="shared" si="7"/>
        <v>56.01181944188879</v>
      </c>
      <c r="Q17" s="69">
        <f t="shared" si="7"/>
        <v>55.7370178996606</v>
      </c>
      <c r="R17" s="69">
        <f t="shared" ref="R17:V17" si="8">SUM(R18:R26)</f>
        <v>59.910560240482702</v>
      </c>
      <c r="S17" s="69">
        <f t="shared" si="8"/>
        <v>60.84689344198982</v>
      </c>
      <c r="T17" s="69">
        <f t="shared" si="8"/>
        <v>60.211876438556693</v>
      </c>
      <c r="U17" s="69">
        <f t="shared" si="8"/>
        <v>57.288627247606485</v>
      </c>
      <c r="V17" s="69">
        <f t="shared" si="8"/>
        <v>55.576464839064798</v>
      </c>
      <c r="W17" s="69">
        <f t="shared" ref="W17:Y17" si="9">SUM(W18:W26)</f>
        <v>90.353200124830835</v>
      </c>
      <c r="X17" s="69">
        <f t="shared" si="9"/>
        <v>83.544414712158343</v>
      </c>
      <c r="Y17" s="69">
        <f t="shared" si="9"/>
        <v>61.597817498296195</v>
      </c>
      <c r="DA17" s="88" t="s">
        <v>404</v>
      </c>
    </row>
    <row r="18" spans="1:105" ht="12" customHeight="1" x14ac:dyDescent="0.25">
      <c r="A18" s="28" t="s">
        <v>51</v>
      </c>
      <c r="B18" s="72">
        <v>0.59938304396086328</v>
      </c>
      <c r="C18" s="72">
        <v>0.58774402635917811</v>
      </c>
      <c r="D18" s="72">
        <v>0.74445492193246654</v>
      </c>
      <c r="E18" s="72">
        <v>0.91941138587078508</v>
      </c>
      <c r="F18" s="72">
        <v>0.86521858868118184</v>
      </c>
      <c r="G18" s="72">
        <v>0.98612952655277908</v>
      </c>
      <c r="H18" s="72">
        <v>1.2450893661052405</v>
      </c>
      <c r="I18" s="72">
        <v>1.4089394543927583</v>
      </c>
      <c r="J18" s="72">
        <v>1.4938825990581508</v>
      </c>
      <c r="K18" s="72">
        <v>1.4346417490040793</v>
      </c>
      <c r="L18" s="72">
        <v>1.9306545387693912</v>
      </c>
      <c r="M18" s="72">
        <v>2.1680616860482527</v>
      </c>
      <c r="N18" s="72">
        <v>2.1857147279217108</v>
      </c>
      <c r="O18" s="72">
        <v>2.3326553655911213</v>
      </c>
      <c r="P18" s="72">
        <v>2.1089011340291268</v>
      </c>
      <c r="Q18" s="72">
        <v>1.7719988527854911</v>
      </c>
      <c r="R18" s="72">
        <v>1.9306450858780206</v>
      </c>
      <c r="S18" s="72">
        <v>2.2115434842920108</v>
      </c>
      <c r="T18" s="72">
        <v>2.0955940253676038</v>
      </c>
      <c r="U18" s="72">
        <v>1.7149480485170261</v>
      </c>
      <c r="V18" s="72">
        <v>1.282458636715933</v>
      </c>
      <c r="W18" s="72">
        <v>2.0044127035192103</v>
      </c>
      <c r="X18" s="72">
        <v>1.8108105104223486</v>
      </c>
      <c r="Y18" s="72">
        <v>0.76007098533838791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0.10620439610506205</v>
      </c>
      <c r="C19" s="72">
        <v>0.10641481130656033</v>
      </c>
      <c r="D19" s="72">
        <v>0.10515179909815277</v>
      </c>
      <c r="E19" s="72">
        <v>0.10537828302662508</v>
      </c>
      <c r="F19" s="72">
        <v>9.4409390729045556E-2</v>
      </c>
      <c r="G19" s="72">
        <v>9.4696030451153976E-2</v>
      </c>
      <c r="H19" s="72">
        <v>8.33596636597288E-2</v>
      </c>
      <c r="I19" s="72">
        <v>6.3366718455154056E-2</v>
      </c>
      <c r="J19" s="72">
        <v>5.8116556536621684E-2</v>
      </c>
      <c r="K19" s="72">
        <v>6.11789975517536E-2</v>
      </c>
      <c r="L19" s="72">
        <v>6.9864255573933401E-2</v>
      </c>
      <c r="M19" s="72">
        <v>7.9830608501362949E-2</v>
      </c>
      <c r="N19" s="72">
        <v>8.2101429789699268E-2</v>
      </c>
      <c r="O19" s="72">
        <v>7.2988823750291684E-2</v>
      </c>
      <c r="P19" s="72">
        <v>6.7583024682910164E-2</v>
      </c>
      <c r="Q19" s="72">
        <v>6.0333125111367521E-2</v>
      </c>
      <c r="R19" s="72">
        <v>6.9342764427395023E-2</v>
      </c>
      <c r="S19" s="72">
        <v>7.9346931458606773E-2</v>
      </c>
      <c r="T19" s="72">
        <v>8.5134259949476779E-2</v>
      </c>
      <c r="U19" s="72">
        <v>8.9393374531007846E-2</v>
      </c>
      <c r="V19" s="72">
        <v>9.2532220413153454E-2</v>
      </c>
      <c r="W19" s="72">
        <v>0.19135983330207423</v>
      </c>
      <c r="X19" s="72">
        <v>0.29344498049057116</v>
      </c>
      <c r="Y19" s="72">
        <v>0.59096547855055126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3.1869465446609985E-2</v>
      </c>
      <c r="H20" s="72">
        <v>3.3604111622053442E-2</v>
      </c>
      <c r="I20" s="72">
        <v>3.2851086614353792E-2</v>
      </c>
      <c r="J20" s="72">
        <v>7.1855899028340844E-2</v>
      </c>
      <c r="K20" s="72">
        <v>0.10859704534025166</v>
      </c>
      <c r="L20" s="72">
        <v>0.23571440869469854</v>
      </c>
      <c r="M20" s="72">
        <v>0.2986037830645964</v>
      </c>
      <c r="N20" s="72">
        <v>0.46047105550711342</v>
      </c>
      <c r="O20" s="72">
        <v>0.38126505572616254</v>
      </c>
      <c r="P20" s="72">
        <v>0.46404647535413551</v>
      </c>
      <c r="Q20" s="72">
        <v>0.38808532213901054</v>
      </c>
      <c r="R20" s="72">
        <v>0.62403089222946129</v>
      </c>
      <c r="S20" s="72">
        <v>0.8311369404536183</v>
      </c>
      <c r="T20" s="72">
        <v>0.94575111626038033</v>
      </c>
      <c r="U20" s="72">
        <v>0.90466860094149759</v>
      </c>
      <c r="V20" s="72">
        <v>0.91670240100405642</v>
      </c>
      <c r="W20" s="72">
        <v>1.4682107007275955</v>
      </c>
      <c r="X20" s="72">
        <v>1.679197536540213</v>
      </c>
      <c r="Y20" s="72">
        <v>1.2216380423458588</v>
      </c>
      <c r="DA20" s="89" t="s">
        <v>407</v>
      </c>
    </row>
    <row r="21" spans="1:105" ht="12" customHeight="1" x14ac:dyDescent="0.25">
      <c r="A21" s="28" t="s">
        <v>189</v>
      </c>
      <c r="B21" s="72">
        <v>2.3110358185607667</v>
      </c>
      <c r="C21" s="72">
        <v>2.4317664039370399</v>
      </c>
      <c r="D21" s="72">
        <v>2.2890382186151834</v>
      </c>
      <c r="E21" s="72">
        <v>2.6305599908367738</v>
      </c>
      <c r="F21" s="72">
        <v>3.3428043970682029</v>
      </c>
      <c r="G21" s="72">
        <v>3.6176681246872886</v>
      </c>
      <c r="H21" s="72">
        <v>4.0004474539262063</v>
      </c>
      <c r="I21" s="72">
        <v>4.1107459673798994</v>
      </c>
      <c r="J21" s="72">
        <v>4.4457610203766906</v>
      </c>
      <c r="K21" s="72">
        <v>4.4954142917891868</v>
      </c>
      <c r="L21" s="72">
        <v>4.6258034448558059</v>
      </c>
      <c r="M21" s="72">
        <v>4.671112802718226</v>
      </c>
      <c r="N21" s="72">
        <v>4.5262568928043683</v>
      </c>
      <c r="O21" s="72">
        <v>4.1610057080163285</v>
      </c>
      <c r="P21" s="72">
        <v>4.5061271205256412</v>
      </c>
      <c r="Q21" s="72">
        <v>4.8541775185445504</v>
      </c>
      <c r="R21" s="72">
        <v>5.9761563865819634</v>
      </c>
      <c r="S21" s="72">
        <v>6.4196992916766167</v>
      </c>
      <c r="T21" s="72">
        <v>6.7666701375980649</v>
      </c>
      <c r="U21" s="72">
        <v>6.7123384355444609</v>
      </c>
      <c r="V21" s="72">
        <v>7.2911502569437125</v>
      </c>
      <c r="W21" s="72">
        <v>12.922611600721401</v>
      </c>
      <c r="X21" s="72">
        <v>11.223791903938261</v>
      </c>
      <c r="Y21" s="72">
        <v>7.684302138736741</v>
      </c>
      <c r="DA21" s="89" t="s">
        <v>408</v>
      </c>
    </row>
    <row r="22" spans="1:105" ht="12" customHeight="1" x14ac:dyDescent="0.25">
      <c r="A22" s="28" t="s">
        <v>202</v>
      </c>
      <c r="B22" s="72">
        <v>8.5360566737967982</v>
      </c>
      <c r="C22" s="72">
        <v>8.6397936892719134</v>
      </c>
      <c r="D22" s="72">
        <v>8.3622516580404742</v>
      </c>
      <c r="E22" s="72">
        <v>8.7872584682574502</v>
      </c>
      <c r="F22" s="72">
        <v>9.0886145312383491</v>
      </c>
      <c r="G22" s="72">
        <v>9.3136589264498557</v>
      </c>
      <c r="H22" s="72">
        <v>9.4858671532018395</v>
      </c>
      <c r="I22" s="72">
        <v>10.01269179617972</v>
      </c>
      <c r="J22" s="72">
        <v>11.102103179602723</v>
      </c>
      <c r="K22" s="72">
        <v>12.286375679161159</v>
      </c>
      <c r="L22" s="72">
        <v>12.855272998704168</v>
      </c>
      <c r="M22" s="72">
        <v>14.228893524878302</v>
      </c>
      <c r="N22" s="72">
        <v>15.195253041922443</v>
      </c>
      <c r="O22" s="72">
        <v>15.494361402405048</v>
      </c>
      <c r="P22" s="72">
        <v>15.581598058192295</v>
      </c>
      <c r="Q22" s="72">
        <v>15.655562224836748</v>
      </c>
      <c r="R22" s="72">
        <v>15.468530542244732</v>
      </c>
      <c r="S22" s="72">
        <v>15.176637975331916</v>
      </c>
      <c r="T22" s="72">
        <v>15.010372381989329</v>
      </c>
      <c r="U22" s="72">
        <v>14.663823124344928</v>
      </c>
      <c r="V22" s="72">
        <v>14.585988582960534</v>
      </c>
      <c r="W22" s="72">
        <v>21.759345908889088</v>
      </c>
      <c r="X22" s="72">
        <v>22.237216379896651</v>
      </c>
      <c r="Y22" s="72">
        <v>17.448850568153553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17.615882405646577</v>
      </c>
      <c r="C24" s="72">
        <v>19.029828005144321</v>
      </c>
      <c r="D24" s="72">
        <v>18.213719746279221</v>
      </c>
      <c r="E24" s="72">
        <v>19.547664346931867</v>
      </c>
      <c r="F24" s="72">
        <v>22.416922306148827</v>
      </c>
      <c r="G24" s="72">
        <v>22.580991211781143</v>
      </c>
      <c r="H24" s="72">
        <v>24.47235509283361</v>
      </c>
      <c r="I24" s="72">
        <v>21.675732627741979</v>
      </c>
      <c r="J24" s="72">
        <v>23.966600608149516</v>
      </c>
      <c r="K24" s="72">
        <v>24.530074842202588</v>
      </c>
      <c r="L24" s="72">
        <v>23.266818059168486</v>
      </c>
      <c r="M24" s="72">
        <v>23.709201229867393</v>
      </c>
      <c r="N24" s="72">
        <v>24.521678734355291</v>
      </c>
      <c r="O24" s="72">
        <v>23.356934339978068</v>
      </c>
      <c r="P24" s="72">
        <v>24.212501471518838</v>
      </c>
      <c r="Q24" s="72">
        <v>24.074755872231719</v>
      </c>
      <c r="R24" s="72">
        <v>26.309942932929996</v>
      </c>
      <c r="S24" s="72">
        <v>26.424319812422642</v>
      </c>
      <c r="T24" s="72">
        <v>25.347660867966329</v>
      </c>
      <c r="U24" s="72">
        <v>23.850032521358184</v>
      </c>
      <c r="V24" s="72">
        <v>22.019302473547555</v>
      </c>
      <c r="W24" s="72">
        <v>36.262947360216202</v>
      </c>
      <c r="X24" s="72">
        <v>31.911561367591268</v>
      </c>
      <c r="Y24" s="72">
        <v>23.674483251492617</v>
      </c>
      <c r="DA24" s="89" t="s">
        <v>411</v>
      </c>
    </row>
    <row r="25" spans="1:105" ht="12" customHeight="1" x14ac:dyDescent="0.25">
      <c r="A25" s="73" t="s">
        <v>53</v>
      </c>
      <c r="B25" s="74">
        <v>3.5599064678914298</v>
      </c>
      <c r="C25" s="74">
        <v>4.0636852850624452</v>
      </c>
      <c r="D25" s="74">
        <v>2.9883607871045808</v>
      </c>
      <c r="E25" s="74">
        <v>3.6278846220498342</v>
      </c>
      <c r="F25" s="74">
        <v>6.1312511133730379</v>
      </c>
      <c r="G25" s="74">
        <v>6.8843110878656129</v>
      </c>
      <c r="H25" s="74">
        <v>9.0555462932192707</v>
      </c>
      <c r="I25" s="74">
        <v>7.600613920642818</v>
      </c>
      <c r="J25" s="74">
        <v>9.7115375820694787</v>
      </c>
      <c r="K25" s="74">
        <v>9.4676378377182289</v>
      </c>
      <c r="L25" s="74">
        <v>7.3189237085176737</v>
      </c>
      <c r="M25" s="74">
        <v>8.241908356572111</v>
      </c>
      <c r="N25" s="74">
        <v>8.8193163616751473</v>
      </c>
      <c r="O25" s="74">
        <v>7.8985936768364828</v>
      </c>
      <c r="P25" s="74">
        <v>9.0710621575858443</v>
      </c>
      <c r="Q25" s="74">
        <v>8.9321049840117137</v>
      </c>
      <c r="R25" s="74">
        <v>9.5319116361911327</v>
      </c>
      <c r="S25" s="74">
        <v>9.7042090063544038</v>
      </c>
      <c r="T25" s="74">
        <v>9.9606936494255169</v>
      </c>
      <c r="U25" s="74">
        <v>9.3534231423693814</v>
      </c>
      <c r="V25" s="74">
        <v>9.3883302674798514</v>
      </c>
      <c r="W25" s="74">
        <v>15.74431201745525</v>
      </c>
      <c r="X25" s="74">
        <v>14.388392033279027</v>
      </c>
      <c r="Y25" s="74">
        <v>10.217507033678487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52.951890772761885</v>
      </c>
      <c r="C27" s="69">
        <f t="shared" si="10"/>
        <v>52.652223262262957</v>
      </c>
      <c r="D27" s="69">
        <f t="shared" si="10"/>
        <v>49.946361809691396</v>
      </c>
      <c r="E27" s="69">
        <f t="shared" si="10"/>
        <v>51.589078214852897</v>
      </c>
      <c r="F27" s="69">
        <f t="shared" si="10"/>
        <v>52.612077863700506</v>
      </c>
      <c r="G27" s="69">
        <f t="shared" si="10"/>
        <v>52.698790343823433</v>
      </c>
      <c r="H27" s="69">
        <f t="shared" si="10"/>
        <v>56.919508109452877</v>
      </c>
      <c r="I27" s="69">
        <f t="shared" si="10"/>
        <v>55.136653822173926</v>
      </c>
      <c r="J27" s="69">
        <f t="shared" si="10"/>
        <v>61.338130187061573</v>
      </c>
      <c r="K27" s="69">
        <f t="shared" si="10"/>
        <v>58.241611518782022</v>
      </c>
      <c r="L27" s="69">
        <f t="shared" si="10"/>
        <v>50.657973523192766</v>
      </c>
      <c r="M27" s="69">
        <f t="shared" si="10"/>
        <v>55.696920673566005</v>
      </c>
      <c r="N27" s="69">
        <f t="shared" si="10"/>
        <v>56.058521458606876</v>
      </c>
      <c r="O27" s="69">
        <f t="shared" si="10"/>
        <v>49.696875863866154</v>
      </c>
      <c r="P27" s="69">
        <f t="shared" si="10"/>
        <v>47.225308362394593</v>
      </c>
      <c r="Q27" s="69">
        <f t="shared" si="10"/>
        <v>38.148914470293278</v>
      </c>
      <c r="R27" s="69">
        <f t="shared" ref="R27:V27" si="11">SUM(R28:R32)</f>
        <v>39.333523486206445</v>
      </c>
      <c r="S27" s="69">
        <f t="shared" si="11"/>
        <v>36.885650355250846</v>
      </c>
      <c r="T27" s="69">
        <f t="shared" si="11"/>
        <v>44.492530612690217</v>
      </c>
      <c r="U27" s="69">
        <f t="shared" si="11"/>
        <v>46.309749915153176</v>
      </c>
      <c r="V27" s="69">
        <f t="shared" si="11"/>
        <v>43.141708424685284</v>
      </c>
      <c r="W27" s="69">
        <f t="shared" ref="W27:Y27" si="12">SUM(W28:W32)</f>
        <v>47.273749705855117</v>
      </c>
      <c r="X27" s="69">
        <f t="shared" si="12"/>
        <v>48.206459606521406</v>
      </c>
      <c r="Y27" s="69">
        <f t="shared" si="12"/>
        <v>55.09907083911218</v>
      </c>
      <c r="DA27" s="88" t="s">
        <v>414</v>
      </c>
    </row>
    <row r="28" spans="1:105" ht="12" customHeight="1" x14ac:dyDescent="0.25">
      <c r="A28" s="28" t="s">
        <v>51</v>
      </c>
      <c r="B28" s="72">
        <v>0.12495213365814017</v>
      </c>
      <c r="C28" s="72">
        <v>0.12037372446614578</v>
      </c>
      <c r="D28" s="72">
        <v>0.15064076671217444</v>
      </c>
      <c r="E28" s="72">
        <v>0.17835590543924104</v>
      </c>
      <c r="F28" s="72">
        <v>0.16513858756409902</v>
      </c>
      <c r="G28" s="72">
        <v>0.18474026029142268</v>
      </c>
      <c r="H28" s="72">
        <v>0.2337251269218284</v>
      </c>
      <c r="I28" s="72">
        <v>0.24283276196920839</v>
      </c>
      <c r="J28" s="72">
        <v>0.26460432809408152</v>
      </c>
      <c r="K28" s="72">
        <v>0.24278896813134818</v>
      </c>
      <c r="L28" s="72">
        <v>0.31349913605294372</v>
      </c>
      <c r="M28" s="72">
        <v>0.35646341577546869</v>
      </c>
      <c r="N28" s="72">
        <v>0.36035869304228557</v>
      </c>
      <c r="O28" s="72">
        <v>0.37462006654971414</v>
      </c>
      <c r="P28" s="72">
        <v>0.34197850050238099</v>
      </c>
      <c r="Q28" s="72">
        <v>0.28623395121126433</v>
      </c>
      <c r="R28" s="72">
        <v>0.31689514901510374</v>
      </c>
      <c r="S28" s="72">
        <v>0.36524650967652694</v>
      </c>
      <c r="T28" s="72">
        <v>0.38042876444935392</v>
      </c>
      <c r="U28" s="72">
        <v>0.30360680522822586</v>
      </c>
      <c r="V28" s="72">
        <v>0.22356992148351837</v>
      </c>
      <c r="W28" s="72">
        <v>0.28216720712762816</v>
      </c>
      <c r="X28" s="72">
        <v>0.30057582193829746</v>
      </c>
      <c r="Y28" s="72">
        <v>0.21595907188181312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41.126907428659827</v>
      </c>
      <c r="C29" s="72">
        <v>40.496652140220178</v>
      </c>
      <c r="D29" s="72">
        <v>39.264376052648181</v>
      </c>
      <c r="E29" s="72">
        <v>38.182537292746865</v>
      </c>
      <c r="F29" s="72">
        <v>33.601191263293096</v>
      </c>
      <c r="G29" s="72">
        <v>33.011807152540001</v>
      </c>
      <c r="H29" s="72">
        <v>28.965505237125509</v>
      </c>
      <c r="I29" s="72">
        <v>20.240647750875873</v>
      </c>
      <c r="J29" s="72">
        <v>19.174106648007889</v>
      </c>
      <c r="K29" s="72">
        <v>19.182620397110643</v>
      </c>
      <c r="L29" s="72">
        <v>20.911776812537315</v>
      </c>
      <c r="M29" s="72">
        <v>24.040140209206847</v>
      </c>
      <c r="N29" s="72">
        <v>24.689088724721479</v>
      </c>
      <c r="O29" s="72">
        <v>21.173904246045062</v>
      </c>
      <c r="P29" s="72">
        <v>19.528219930933904</v>
      </c>
      <c r="Q29" s="72">
        <v>16.971178833163698</v>
      </c>
      <c r="R29" s="72">
        <v>18.783735456774153</v>
      </c>
      <c r="S29" s="72">
        <v>20.256306415503698</v>
      </c>
      <c r="T29" s="72">
        <v>19.656466625247454</v>
      </c>
      <c r="U29" s="72">
        <v>21.543949697337766</v>
      </c>
      <c r="V29" s="72">
        <v>18.084347245572815</v>
      </c>
      <c r="W29" s="72">
        <v>15.09654962042921</v>
      </c>
      <c r="X29" s="72">
        <v>17.638200134744398</v>
      </c>
      <c r="Y29" s="72">
        <v>29.902131464501558</v>
      </c>
      <c r="DA29" s="89" t="s">
        <v>416</v>
      </c>
    </row>
    <row r="30" spans="1:105" ht="12" customHeight="1" x14ac:dyDescent="0.25">
      <c r="A30" s="28" t="s">
        <v>189</v>
      </c>
      <c r="B30" s="72">
        <v>3.7356134862075856</v>
      </c>
      <c r="C30" s="72">
        <v>3.6690089694407284</v>
      </c>
      <c r="D30" s="72">
        <v>3.4905206837113112</v>
      </c>
      <c r="E30" s="72">
        <v>3.8015227780686844</v>
      </c>
      <c r="F30" s="72">
        <v>4.1824577329325479</v>
      </c>
      <c r="G30" s="72">
        <v>4.3682396914796735</v>
      </c>
      <c r="H30" s="72">
        <v>4.691003661473391</v>
      </c>
      <c r="I30" s="72">
        <v>5.0278322646936759</v>
      </c>
      <c r="J30" s="72">
        <v>5.3370427724320848</v>
      </c>
      <c r="K30" s="72">
        <v>4.9734737881787829</v>
      </c>
      <c r="L30" s="72">
        <v>4.6364640570686273</v>
      </c>
      <c r="M30" s="72">
        <v>4.8435062870652841</v>
      </c>
      <c r="N30" s="72">
        <v>4.518813753505885</v>
      </c>
      <c r="O30" s="72">
        <v>3.8275665082476928</v>
      </c>
      <c r="P30" s="72">
        <v>3.777015458332678</v>
      </c>
      <c r="Q30" s="72">
        <v>3.3056805602797694</v>
      </c>
      <c r="R30" s="72">
        <v>3.905625712584059</v>
      </c>
      <c r="S30" s="72">
        <v>3.8767627452972064</v>
      </c>
      <c r="T30" s="72">
        <v>4.9819479995956852</v>
      </c>
      <c r="U30" s="72">
        <v>5.4094294646598655</v>
      </c>
      <c r="V30" s="72">
        <v>5.6475167084445159</v>
      </c>
      <c r="W30" s="72">
        <v>6.7547745715271672</v>
      </c>
      <c r="X30" s="72">
        <v>6.4833757205593061</v>
      </c>
      <c r="Y30" s="72">
        <v>6.8587047967214252</v>
      </c>
      <c r="DA30" s="89" t="s">
        <v>417</v>
      </c>
    </row>
    <row r="31" spans="1:105" ht="12" customHeight="1" x14ac:dyDescent="0.25">
      <c r="A31" s="28" t="s">
        <v>202</v>
      </c>
      <c r="B31" s="72">
        <v>5.4306449553392717</v>
      </c>
      <c r="C31" s="72">
        <v>5.3585898088541928</v>
      </c>
      <c r="D31" s="72">
        <v>5.0451425304189481</v>
      </c>
      <c r="E31" s="72">
        <v>5.1142330130369382</v>
      </c>
      <c r="F31" s="72">
        <v>5.1888750423685224</v>
      </c>
      <c r="G31" s="72">
        <v>5.1781614487427321</v>
      </c>
      <c r="H31" s="72">
        <v>5.2198006077743422</v>
      </c>
      <c r="I31" s="72">
        <v>4.8915815486464416</v>
      </c>
      <c r="J31" s="72">
        <v>5.3182858543533786</v>
      </c>
      <c r="K31" s="72">
        <v>5.3462512715939923</v>
      </c>
      <c r="L31" s="72">
        <v>5.1180394709395935</v>
      </c>
      <c r="M31" s="72">
        <v>5.4755633263187491</v>
      </c>
      <c r="N31" s="72">
        <v>5.6231101914800403</v>
      </c>
      <c r="O31" s="72">
        <v>5.4190808784005862</v>
      </c>
      <c r="P31" s="72">
        <v>5.4994388017189415</v>
      </c>
      <c r="Q31" s="72">
        <v>5.4982327526379366</v>
      </c>
      <c r="R31" s="72">
        <v>5.4994185464849989</v>
      </c>
      <c r="S31" s="72">
        <v>5.4378446244553329</v>
      </c>
      <c r="T31" s="72">
        <v>5.2658431422789249</v>
      </c>
      <c r="U31" s="72">
        <v>5.0856440788212494</v>
      </c>
      <c r="V31" s="72">
        <v>4.8288682283925635</v>
      </c>
      <c r="W31" s="72">
        <v>5.1463673298236268</v>
      </c>
      <c r="X31" s="72">
        <v>5.7030315854556459</v>
      </c>
      <c r="Y31" s="72">
        <v>5.7217882544165199</v>
      </c>
      <c r="DA31" s="89" t="s">
        <v>418</v>
      </c>
    </row>
    <row r="32" spans="1:105" ht="12" customHeight="1" x14ac:dyDescent="0.25">
      <c r="A32" s="32" t="s">
        <v>53</v>
      </c>
      <c r="B32" s="77">
        <v>2.5337727688970637</v>
      </c>
      <c r="C32" s="77">
        <v>3.0075986192817181</v>
      </c>
      <c r="D32" s="77">
        <v>1.9956817762007795</v>
      </c>
      <c r="E32" s="77">
        <v>4.3124292255611669</v>
      </c>
      <c r="F32" s="77">
        <v>9.4744152375422424</v>
      </c>
      <c r="G32" s="77">
        <v>9.9558417907696022</v>
      </c>
      <c r="H32" s="77">
        <v>17.809473476157802</v>
      </c>
      <c r="I32" s="77">
        <v>24.733759495988728</v>
      </c>
      <c r="J32" s="77">
        <v>31.244090584174138</v>
      </c>
      <c r="K32" s="77">
        <v>28.496477093767261</v>
      </c>
      <c r="L32" s="77">
        <v>19.678194046594285</v>
      </c>
      <c r="M32" s="77">
        <v>20.981247435199656</v>
      </c>
      <c r="N32" s="77">
        <v>20.867150095857181</v>
      </c>
      <c r="O32" s="77">
        <v>18.901704164623098</v>
      </c>
      <c r="P32" s="77">
        <v>18.078655670906688</v>
      </c>
      <c r="Q32" s="77">
        <v>12.087588373000607</v>
      </c>
      <c r="R32" s="77">
        <v>10.827848621348128</v>
      </c>
      <c r="S32" s="77">
        <v>6.9494900603180838</v>
      </c>
      <c r="T32" s="77">
        <v>14.2078440811188</v>
      </c>
      <c r="U32" s="77">
        <v>13.967119869106073</v>
      </c>
      <c r="V32" s="77">
        <v>14.357406320791865</v>
      </c>
      <c r="W32" s="77">
        <v>19.993890976947487</v>
      </c>
      <c r="X32" s="77">
        <v>18.081276343823763</v>
      </c>
      <c r="Y32" s="77">
        <v>12.400487251590867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0.5503964863628209</v>
      </c>
      <c r="C3" s="66">
        <f>IF(RES_hh_tes!C3=0,"",RES_hh_tes!C3/RES_hh_fec!C3)</f>
        <v>0.55649745460516753</v>
      </c>
      <c r="D3" s="66">
        <f>IF(RES_hh_tes!D3=0,"",RES_hh_tes!D3/RES_hh_fec!D3)</f>
        <v>0.56400024838704232</v>
      </c>
      <c r="E3" s="66">
        <f>IF(RES_hh_tes!E3=0,"",RES_hh_tes!E3/RES_hh_fec!E3)</f>
        <v>0.56865562430093031</v>
      </c>
      <c r="F3" s="66">
        <f>IF(RES_hh_tes!F3=0,"",RES_hh_tes!F3/RES_hh_fec!F3)</f>
        <v>0.57329909486776542</v>
      </c>
      <c r="G3" s="66">
        <f>IF(RES_hh_tes!G3=0,"",RES_hh_tes!G3/RES_hh_fec!G3)</f>
        <v>0.57810791095538594</v>
      </c>
      <c r="H3" s="66">
        <f>IF(RES_hh_tes!H3=0,"",RES_hh_tes!H3/RES_hh_fec!H3)</f>
        <v>0.5863356855118631</v>
      </c>
      <c r="I3" s="66">
        <f>IF(RES_hh_tes!I3=0,"",RES_hh_tes!I3/RES_hh_fec!I3)</f>
        <v>0.59214641312878658</v>
      </c>
      <c r="J3" s="66">
        <f>IF(RES_hh_tes!J3=0,"",RES_hh_tes!J3/RES_hh_fec!J3)</f>
        <v>0.60353881989086899</v>
      </c>
      <c r="K3" s="66">
        <f>IF(RES_hh_tes!K3=0,"",RES_hh_tes!K3/RES_hh_fec!K3)</f>
        <v>0.61307513578273209</v>
      </c>
      <c r="L3" s="66">
        <f>IF(RES_hh_tes!L3=0,"",RES_hh_tes!L3/RES_hh_fec!L3)</f>
        <v>0.62419194483974538</v>
      </c>
      <c r="M3" s="66">
        <f>IF(RES_hh_tes!M3=0,"",RES_hh_tes!M3/RES_hh_fec!M3)</f>
        <v>0.63429980947051834</v>
      </c>
      <c r="N3" s="66">
        <f>IF(RES_hh_tes!N3=0,"",RES_hh_tes!N3/RES_hh_fec!N3)</f>
        <v>0.64953068712166673</v>
      </c>
      <c r="O3" s="66">
        <f>IF(RES_hh_tes!O3=0,"",RES_hh_tes!O3/RES_hh_fec!O3)</f>
        <v>0.66549725760478318</v>
      </c>
      <c r="P3" s="66">
        <f>IF(RES_hh_tes!P3=0,"",RES_hh_tes!P3/RES_hh_fec!P3)</f>
        <v>0.67060599984420544</v>
      </c>
      <c r="Q3" s="66">
        <f>IF(RES_hh_tes!Q3=0,"",RES_hh_tes!Q3/RES_hh_fec!Q3)</f>
        <v>0.67841413569041942</v>
      </c>
      <c r="R3" s="66">
        <f>IF(RES_hh_tes!R3=0,"",RES_hh_tes!R3/RES_hh_fec!R3)</f>
        <v>0.69002590137588826</v>
      </c>
      <c r="S3" s="66">
        <f>IF(RES_hh_tes!S3=0,"",RES_hh_tes!S3/RES_hh_fec!S3)</f>
        <v>0.70571515998051737</v>
      </c>
      <c r="T3" s="66">
        <f>IF(RES_hh_tes!T3=0,"",RES_hh_tes!T3/RES_hh_fec!T3)</f>
        <v>0.71990806087314207</v>
      </c>
      <c r="U3" s="66">
        <f>IF(RES_hh_tes!U3=0,"",RES_hh_tes!U3/RES_hh_fec!U3)</f>
        <v>0.73139854239710356</v>
      </c>
      <c r="V3" s="66">
        <f>IF(RES_hh_tes!V3=0,"",RES_hh_tes!V3/RES_hh_fec!V3)</f>
        <v>0.74427799926092586</v>
      </c>
      <c r="W3" s="66">
        <f>IF(RES_hh_tes!W3=0,"",RES_hh_tes!W3/RES_hh_fec!W3)</f>
        <v>0.78407823156135537</v>
      </c>
      <c r="X3" s="66">
        <f>IF(RES_hh_tes!X3=0,"",RES_hh_tes!X3/RES_hh_fec!X3)</f>
        <v>0.81225586067748501</v>
      </c>
      <c r="Y3" s="66">
        <f>IF(RES_hh_tes!Y3=0,"",RES_hh_tes!Y3/RES_hh_fec!Y3)</f>
        <v>0.84420779461452644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0.54655292144602585</v>
      </c>
      <c r="C4" s="70">
        <f>IF(RES_hh_tes!C4=0,"",RES_hh_tes!C4/RES_hh_fec!C4)</f>
        <v>0.55293509858708267</v>
      </c>
      <c r="D4" s="70">
        <f>IF(RES_hh_tes!D4=0,"",RES_hh_tes!D4/RES_hh_fec!D4)</f>
        <v>0.56154021702767298</v>
      </c>
      <c r="E4" s="70">
        <f>IF(RES_hh_tes!E4=0,"",RES_hh_tes!E4/RES_hh_fec!E4)</f>
        <v>0.56587151656746171</v>
      </c>
      <c r="F4" s="70">
        <f>IF(RES_hh_tes!F4=0,"",RES_hh_tes!F4/RES_hh_fec!F4)</f>
        <v>0.56923589520336382</v>
      </c>
      <c r="G4" s="70">
        <f>IF(RES_hh_tes!G4=0,"",RES_hh_tes!G4/RES_hh_fec!G4)</f>
        <v>0.5742829288984147</v>
      </c>
      <c r="H4" s="70">
        <f>IF(RES_hh_tes!H4=0,"",RES_hh_tes!H4/RES_hh_fec!H4)</f>
        <v>0.58144787557659749</v>
      </c>
      <c r="I4" s="70">
        <f>IF(RES_hh_tes!I4=0,"",RES_hh_tes!I4/RES_hh_fec!I4)</f>
        <v>0.58647092958346203</v>
      </c>
      <c r="J4" s="70">
        <f>IF(RES_hh_tes!J4=0,"",RES_hh_tes!J4/RES_hh_fec!J4)</f>
        <v>0.59735138562052048</v>
      </c>
      <c r="K4" s="70">
        <f>IF(RES_hh_tes!K4=0,"",RES_hh_tes!K4/RES_hh_fec!K4)</f>
        <v>0.60784530910951218</v>
      </c>
      <c r="L4" s="70">
        <f>IF(RES_hh_tes!L4=0,"",RES_hh_tes!L4/RES_hh_fec!L4)</f>
        <v>0.62076828281837448</v>
      </c>
      <c r="M4" s="70">
        <f>IF(RES_hh_tes!M4=0,"",RES_hh_tes!M4/RES_hh_fec!M4)</f>
        <v>0.63159509841042227</v>
      </c>
      <c r="N4" s="70">
        <f>IF(RES_hh_tes!N4=0,"",RES_hh_tes!N4/RES_hh_fec!N4)</f>
        <v>0.64768412785620411</v>
      </c>
      <c r="O4" s="70">
        <f>IF(RES_hh_tes!O4=0,"",RES_hh_tes!O4/RES_hh_fec!O4)</f>
        <v>0.66466523303026459</v>
      </c>
      <c r="P4" s="70">
        <f>IF(RES_hh_tes!P4=0,"",RES_hh_tes!P4/RES_hh_fec!P4)</f>
        <v>0.66963174963631678</v>
      </c>
      <c r="Q4" s="70">
        <f>IF(RES_hh_tes!Q4=0,"",RES_hh_tes!Q4/RES_hh_fec!Q4)</f>
        <v>0.67818240334143853</v>
      </c>
      <c r="R4" s="70">
        <f>IF(RES_hh_tes!R4=0,"",RES_hh_tes!R4/RES_hh_fec!R4)</f>
        <v>0.69085294082166593</v>
      </c>
      <c r="S4" s="70">
        <f>IF(RES_hh_tes!S4=0,"",RES_hh_tes!S4/RES_hh_fec!S4)</f>
        <v>0.70823440450067632</v>
      </c>
      <c r="T4" s="70">
        <f>IF(RES_hh_tes!T4=0,"",RES_hh_tes!T4/RES_hh_fec!T4)</f>
        <v>0.72271690056155891</v>
      </c>
      <c r="U4" s="70">
        <f>IF(RES_hh_tes!U4=0,"",RES_hh_tes!U4/RES_hh_fec!U4)</f>
        <v>0.73524283261484868</v>
      </c>
      <c r="V4" s="70">
        <f>IF(RES_hh_tes!V4=0,"",RES_hh_tes!V4/RES_hh_fec!V4)</f>
        <v>0.74794390041417202</v>
      </c>
      <c r="W4" s="70">
        <f>IF(RES_hh_tes!W4=0,"",RES_hh_tes!W4/RES_hh_fec!W4)</f>
        <v>0.78937085499865556</v>
      </c>
      <c r="X4" s="70">
        <f>IF(RES_hh_tes!X4=0,"",RES_hh_tes!X4/RES_hh_fec!X4)</f>
        <v>0.82201981962822901</v>
      </c>
      <c r="Y4" s="70">
        <f>IF(RES_hh_tes!Y4=0,"",RES_hh_tes!Y4/RES_hh_fec!Y4)</f>
        <v>0.86168740122089937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0.56075039626696954</v>
      </c>
      <c r="C5" s="78">
        <f>IF(RES_hh_tes!C5=0,"",RES_hh_tes!C5/RES_hh_fec!C5)</f>
        <v>0.56432443255555187</v>
      </c>
      <c r="D5" s="78">
        <f>IF(RES_hh_tes!D5=0,"",RES_hh_tes!D5/RES_hh_fec!D5)</f>
        <v>0.57076774784311191</v>
      </c>
      <c r="E5" s="78">
        <f>IF(RES_hh_tes!E5=0,"",RES_hh_tes!E5/RES_hh_fec!E5)</f>
        <v>0.57598275266563814</v>
      </c>
      <c r="F5" s="78">
        <f>IF(RES_hh_tes!F5=0,"",RES_hh_tes!F5/RES_hh_fec!F5)</f>
        <v>0.58043900597312914</v>
      </c>
      <c r="G5" s="78">
        <f>IF(RES_hh_tes!G5=0,"",RES_hh_tes!G5/RES_hh_fec!G5)</f>
        <v>0.58611514572711931</v>
      </c>
      <c r="H5" s="78">
        <f>IF(RES_hh_tes!H5=0,"",RES_hh_tes!H5/RES_hh_fec!H5)</f>
        <v>0.59224100502496413</v>
      </c>
      <c r="I5" s="78">
        <f>IF(RES_hh_tes!I5=0,"",RES_hh_tes!I5/RES_hh_fec!I5)</f>
        <v>0.59719789878004137</v>
      </c>
      <c r="J5" s="78">
        <f>IF(RES_hh_tes!J5=0,"",RES_hh_tes!J5/RES_hh_fec!J5)</f>
        <v>0.60174058886447823</v>
      </c>
      <c r="K5" s="78">
        <f>IF(RES_hh_tes!K5=0,"",RES_hh_tes!K5/RES_hh_fec!K5)</f>
        <v>0.60601167178648063</v>
      </c>
      <c r="L5" s="78">
        <f>IF(RES_hh_tes!L5=0,"",RES_hh_tes!L5/RES_hh_fec!L5)</f>
        <v>0.61213850492620625</v>
      </c>
      <c r="M5" s="78">
        <f>IF(RES_hh_tes!M5=0,"",RES_hh_tes!M5/RES_hh_fec!M5)</f>
        <v>0.61775555024972373</v>
      </c>
      <c r="N5" s="78">
        <f>IF(RES_hh_tes!N5=0,"",RES_hh_tes!N5/RES_hh_fec!N5)</f>
        <v>0.62272070225615339</v>
      </c>
      <c r="O5" s="78">
        <f>IF(RES_hh_tes!O5=0,"",RES_hh_tes!O5/RES_hh_fec!O5)</f>
        <v>0.62666192020720912</v>
      </c>
      <c r="P5" s="78">
        <f>IF(RES_hh_tes!P5=0,"",RES_hh_tes!P5/RES_hh_fec!P5)</f>
        <v>0.62752361010009217</v>
      </c>
      <c r="Q5" s="78">
        <f>IF(RES_hh_tes!Q5=0,"",RES_hh_tes!Q5/RES_hh_fec!Q5)</f>
        <v>0.62846685799791213</v>
      </c>
      <c r="R5" s="78">
        <f>IF(RES_hh_tes!R5=0,"",RES_hh_tes!R5/RES_hh_fec!R5)</f>
        <v>0.63076307136386767</v>
      </c>
      <c r="S5" s="78">
        <f>IF(RES_hh_tes!S5=0,"",RES_hh_tes!S5/RES_hh_fec!S5)</f>
        <v>0.63866842849679117</v>
      </c>
      <c r="T5" s="78">
        <f>IF(RES_hh_tes!T5=0,"",RES_hh_tes!T5/RES_hh_fec!T5)</f>
        <v>0.64597928421585682</v>
      </c>
      <c r="U5" s="78">
        <f>IF(RES_hh_tes!U5=0,"",RES_hh_tes!U5/RES_hh_fec!U5)</f>
        <v>0.64923514402482019</v>
      </c>
      <c r="V5" s="78">
        <f>IF(RES_hh_tes!V5=0,"",RES_hh_tes!V5/RES_hh_fec!V5)</f>
        <v>0.65265751605859301</v>
      </c>
      <c r="W5" s="78">
        <f>IF(RES_hh_tes!W5=0,"",RES_hh_tes!W5/RES_hh_fec!W5)</f>
        <v>0.65842318767524111</v>
      </c>
      <c r="X5" s="78">
        <f>IF(RES_hh_tes!X5=0,"",RES_hh_tes!X5/RES_hh_fec!X5)</f>
        <v>0.66976929616117908</v>
      </c>
      <c r="Y5" s="78">
        <f>IF(RES_hh_tes!Y5=0,"",RES_hh_tes!Y5/RES_hh_fec!Y5)</f>
        <v>0.67576305924312308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0.48614022485866926</v>
      </c>
      <c r="D6" s="78">
        <f>IF(RES_hh_tes!D6=0,"",RES_hh_tes!D6/RES_hh_fec!D6)</f>
        <v>0.48824733882382754</v>
      </c>
      <c r="E6" s="78">
        <f>IF(RES_hh_tes!E6=0,"",RES_hh_tes!E6/RES_hh_fec!E6)</f>
        <v>0.49020790163676425</v>
      </c>
      <c r="F6" s="78">
        <f>IF(RES_hh_tes!F6=0,"",RES_hh_tes!F6/RES_hh_fec!F6)</f>
        <v>0.49107071136819641</v>
      </c>
      <c r="G6" s="78">
        <f>IF(RES_hh_tes!G6=0,"",RES_hh_tes!G6/RES_hh_fec!G6)</f>
        <v>0.49189570352777778</v>
      </c>
      <c r="H6" s="78">
        <f>IF(RES_hh_tes!H6=0,"",RES_hh_tes!H6/RES_hh_fec!H6)</f>
        <v>0.49286829106281904</v>
      </c>
      <c r="I6" s="78">
        <f>IF(RES_hh_tes!I6=0,"",RES_hh_tes!I6/RES_hh_fec!I6)</f>
        <v>0.49405915938462736</v>
      </c>
      <c r="J6" s="78">
        <f>IF(RES_hh_tes!J6=0,"",RES_hh_tes!J6/RES_hh_fec!J6)</f>
        <v>0.50157214155472618</v>
      </c>
      <c r="K6" s="78">
        <f>IF(RES_hh_tes!K6=0,"",RES_hh_tes!K6/RES_hh_fec!K6)</f>
        <v>0.51368951679595187</v>
      </c>
      <c r="L6" s="78">
        <f>IF(RES_hh_tes!L6=0,"",RES_hh_tes!L6/RES_hh_fec!L6)</f>
        <v>0.52776037881733695</v>
      </c>
      <c r="M6" s="78">
        <f>IF(RES_hh_tes!M6=0,"",RES_hh_tes!M6/RES_hh_fec!M6)</f>
        <v>0.54562419949805963</v>
      </c>
      <c r="N6" s="78">
        <f>IF(RES_hh_tes!N6=0,"",RES_hh_tes!N6/RES_hh_fec!N6)</f>
        <v>0.57113545069086991</v>
      </c>
      <c r="O6" s="78">
        <f>IF(RES_hh_tes!O6=0,"",RES_hh_tes!O6/RES_hh_fec!O6)</f>
        <v>0.59437504169065158</v>
      </c>
      <c r="P6" s="78">
        <f>IF(RES_hh_tes!P6=0,"",RES_hh_tes!P6/RES_hh_fec!P6)</f>
        <v>0.59599282657281927</v>
      </c>
      <c r="Q6" s="78">
        <f>IF(RES_hh_tes!Q6=0,"",RES_hh_tes!Q6/RES_hh_fec!Q6)</f>
        <v>0.59756045293654636</v>
      </c>
      <c r="R6" s="78">
        <f>IF(RES_hh_tes!R6=0,"",RES_hh_tes!R6/RES_hh_fec!R6)</f>
        <v>0.59972984320076972</v>
      </c>
      <c r="S6" s="78">
        <f>IF(RES_hh_tes!S6=0,"",RES_hh_tes!S6/RES_hh_fec!S6)</f>
        <v>0.60301232123508353</v>
      </c>
      <c r="T6" s="78">
        <f>IF(RES_hh_tes!T6=0,"",RES_hh_tes!T6/RES_hh_fec!T6)</f>
        <v>0.60522975713496641</v>
      </c>
      <c r="U6" s="78">
        <f>IF(RES_hh_tes!U6=0,"",RES_hh_tes!U6/RES_hh_fec!U6)</f>
        <v>0.60624889329136611</v>
      </c>
      <c r="V6" s="78">
        <f>IF(RES_hh_tes!V6=0,"",RES_hh_tes!V6/RES_hh_fec!V6)</f>
        <v>0.60702534514144335</v>
      </c>
      <c r="W6" s="78">
        <f>IF(RES_hh_tes!W6=0,"",RES_hh_tes!W6/RES_hh_fec!W6)</f>
        <v>0.61376734708066105</v>
      </c>
      <c r="X6" s="78">
        <f>IF(RES_hh_tes!X6=0,"",RES_hh_tes!X6/RES_hh_fec!X6)</f>
        <v>0.62804837150496229</v>
      </c>
      <c r="Y6" s="78">
        <f>IF(RES_hh_tes!Y6=0,"",RES_hh_tes!Y6/RES_hh_fec!Y6)</f>
        <v>0.66195471205199297</v>
      </c>
      <c r="DA6" s="89" t="s">
        <v>422</v>
      </c>
    </row>
    <row r="7" spans="1:105" ht="12" customHeight="1" x14ac:dyDescent="0.25">
      <c r="A7" s="28" t="s">
        <v>200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>
        <f>IF(RES_hh_tes!G7=0,"",RES_hh_tes!G7/RES_hh_fec!G7)</f>
        <v>0.52557013920983853</v>
      </c>
      <c r="H7" s="78">
        <f>IF(RES_hh_tes!H7=0,"",RES_hh_tes!H7/RES_hh_fec!H7)</f>
        <v>0.52701831933329191</v>
      </c>
      <c r="I7" s="78">
        <f>IF(RES_hh_tes!I7=0,"",RES_hh_tes!I7/RES_hh_fec!I7)</f>
        <v>0.52945531900155218</v>
      </c>
      <c r="J7" s="78">
        <f>IF(RES_hh_tes!J7=0,"",RES_hh_tes!J7/RES_hh_fec!J7)</f>
        <v>0.53440484743347039</v>
      </c>
      <c r="K7" s="78">
        <f>IF(RES_hh_tes!K7=0,"",RES_hh_tes!K7/RES_hh_fec!K7)</f>
        <v>0.53960704382045954</v>
      </c>
      <c r="L7" s="78">
        <f>IF(RES_hh_tes!L7=0,"",RES_hh_tes!L7/RES_hh_fec!L7)</f>
        <v>0.54561106814519189</v>
      </c>
      <c r="M7" s="78">
        <f>IF(RES_hh_tes!M7=0,"",RES_hh_tes!M7/RES_hh_fec!M7)</f>
        <v>0.55096784707329138</v>
      </c>
      <c r="N7" s="78">
        <f>IF(RES_hh_tes!N7=0,"",RES_hh_tes!N7/RES_hh_fec!N7)</f>
        <v>0.55679640829031574</v>
      </c>
      <c r="O7" s="78">
        <f>IF(RES_hh_tes!O7=0,"",RES_hh_tes!O7/RES_hh_fec!O7)</f>
        <v>0.56260701536106605</v>
      </c>
      <c r="P7" s="78">
        <f>IF(RES_hh_tes!P7=0,"",RES_hh_tes!P7/RES_hh_fec!P7)</f>
        <v>0.57009755938718931</v>
      </c>
      <c r="Q7" s="78">
        <f>IF(RES_hh_tes!Q7=0,"",RES_hh_tes!Q7/RES_hh_fec!Q7)</f>
        <v>0.57908512534378886</v>
      </c>
      <c r="R7" s="78">
        <f>IF(RES_hh_tes!R7=0,"",RES_hh_tes!R7/RES_hh_fec!R7)</f>
        <v>0.60021726306535428</v>
      </c>
      <c r="S7" s="78">
        <f>IF(RES_hh_tes!S7=0,"",RES_hh_tes!S7/RES_hh_fec!S7)</f>
        <v>0.61746100232967516</v>
      </c>
      <c r="T7" s="78">
        <f>IF(RES_hh_tes!T7=0,"",RES_hh_tes!T7/RES_hh_fec!T7)</f>
        <v>0.6292022873873474</v>
      </c>
      <c r="U7" s="78">
        <f>IF(RES_hh_tes!U7=0,"",RES_hh_tes!U7/RES_hh_fec!U7)</f>
        <v>0.63666894774120453</v>
      </c>
      <c r="V7" s="78">
        <f>IF(RES_hh_tes!V7=0,"",RES_hh_tes!V7/RES_hh_fec!V7)</f>
        <v>0.64457067438540094</v>
      </c>
      <c r="W7" s="78">
        <f>IF(RES_hh_tes!W7=0,"",RES_hh_tes!W7/RES_hh_fec!W7)</f>
        <v>0.65298119322918324</v>
      </c>
      <c r="X7" s="78">
        <f>IF(RES_hh_tes!X7=0,"",RES_hh_tes!X7/RES_hh_fec!X7)</f>
        <v>0.66238376192239956</v>
      </c>
      <c r="Y7" s="78">
        <f>IF(RES_hh_tes!Y7=0,"",RES_hh_tes!Y7/RES_hh_fec!Y7)</f>
        <v>0.6697989073711339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0.45609951550828792</v>
      </c>
      <c r="C8" s="78">
        <f>IF(RES_hh_tes!C8=0,"",RES_hh_tes!C8/RES_hh_fec!C8)</f>
        <v>0.45916513635676059</v>
      </c>
      <c r="D8" s="78">
        <f>IF(RES_hh_tes!D8=0,"",RES_hh_tes!D8/RES_hh_fec!D8)</f>
        <v>0.46367908145340897</v>
      </c>
      <c r="E8" s="78">
        <f>IF(RES_hh_tes!E8=0,"",RES_hh_tes!E8/RES_hh_fec!E8)</f>
        <v>0.46930432618445123</v>
      </c>
      <c r="F8" s="78">
        <f>IF(RES_hh_tes!F8=0,"",RES_hh_tes!F8/RES_hh_fec!F8)</f>
        <v>0.47546040800812744</v>
      </c>
      <c r="G8" s="78">
        <f>IF(RES_hh_tes!G8=0,"",RES_hh_tes!G8/RES_hh_fec!G8)</f>
        <v>0.48175489426402868</v>
      </c>
      <c r="H8" s="78">
        <f>IF(RES_hh_tes!H8=0,"",RES_hh_tes!H8/RES_hh_fec!H8)</f>
        <v>0.48755991526112841</v>
      </c>
      <c r="I8" s="78">
        <f>IF(RES_hh_tes!I8=0,"",RES_hh_tes!I8/RES_hh_fec!I8)</f>
        <v>0.49398376538715655</v>
      </c>
      <c r="J8" s="78">
        <f>IF(RES_hh_tes!J8=0,"",RES_hh_tes!J8/RES_hh_fec!J8)</f>
        <v>0.50031816532816986</v>
      </c>
      <c r="K8" s="78">
        <f>IF(RES_hh_tes!K8=0,"",RES_hh_tes!K8/RES_hh_fec!K8)</f>
        <v>0.50708492627457313</v>
      </c>
      <c r="L8" s="78">
        <f>IF(RES_hh_tes!L8=0,"",RES_hh_tes!L8/RES_hh_fec!L8)</f>
        <v>0.51469307804754583</v>
      </c>
      <c r="M8" s="78">
        <f>IF(RES_hh_tes!M8=0,"",RES_hh_tes!M8/RES_hh_fec!M8)</f>
        <v>0.52228783589747796</v>
      </c>
      <c r="N8" s="78">
        <f>IF(RES_hh_tes!N8=0,"",RES_hh_tes!N8/RES_hh_fec!N8)</f>
        <v>0.53194126426119048</v>
      </c>
      <c r="O8" s="78">
        <f>IF(RES_hh_tes!O8=0,"",RES_hh_tes!O8/RES_hh_fec!O8)</f>
        <v>0.54453992960280428</v>
      </c>
      <c r="P8" s="78">
        <f>IF(RES_hh_tes!P8=0,"",RES_hh_tes!P8/RES_hh_fec!P8)</f>
        <v>0.55490553290867062</v>
      </c>
      <c r="Q8" s="78">
        <f>IF(RES_hh_tes!Q8=0,"",RES_hh_tes!Q8/RES_hh_fec!Q8)</f>
        <v>0.57328317181466737</v>
      </c>
      <c r="R8" s="78">
        <f>IF(RES_hh_tes!R8=0,"",RES_hh_tes!R8/RES_hh_fec!R8)</f>
        <v>0.59636799803454399</v>
      </c>
      <c r="S8" s="78">
        <f>IF(RES_hh_tes!S8=0,"",RES_hh_tes!S8/RES_hh_fec!S8)</f>
        <v>0.61948774146594632</v>
      </c>
      <c r="T8" s="78">
        <f>IF(RES_hh_tes!T8=0,"",RES_hh_tes!T8/RES_hh_fec!T8)</f>
        <v>0.64196845280110271</v>
      </c>
      <c r="U8" s="78">
        <f>IF(RES_hh_tes!U8=0,"",RES_hh_tes!U8/RES_hh_fec!U8)</f>
        <v>0.66445647355965087</v>
      </c>
      <c r="V8" s="78">
        <f>IF(RES_hh_tes!V8=0,"",RES_hh_tes!V8/RES_hh_fec!V8)</f>
        <v>0.68605348160662294</v>
      </c>
      <c r="W8" s="78">
        <f>IF(RES_hh_tes!W8=0,"",RES_hh_tes!W8/RES_hh_fec!W8)</f>
        <v>0.703793706419515</v>
      </c>
      <c r="X8" s="78">
        <f>IF(RES_hh_tes!X8=0,"",RES_hh_tes!X8/RES_hh_fec!X8)</f>
        <v>0.71754553950062583</v>
      </c>
      <c r="Y8" s="78">
        <f>IF(RES_hh_tes!Y8=0,"",RES_hh_tes!Y8/RES_hh_fec!Y8)</f>
        <v>0.72771094942016623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0.41331936694771704</v>
      </c>
      <c r="C9" s="78">
        <f>IF(RES_hh_tes!C9=0,"",RES_hh_tes!C9/RES_hh_fec!C9)</f>
        <v>0.41846324211768199</v>
      </c>
      <c r="D9" s="78">
        <f>IF(RES_hh_tes!D9=0,"",RES_hh_tes!D9/RES_hh_fec!D9)</f>
        <v>0.42441759252157713</v>
      </c>
      <c r="E9" s="78">
        <f>IF(RES_hh_tes!E9=0,"",RES_hh_tes!E9/RES_hh_fec!E9)</f>
        <v>0.43306109703030032</v>
      </c>
      <c r="F9" s="78">
        <f>IF(RES_hh_tes!F9=0,"",RES_hh_tes!F9/RES_hh_fec!F9)</f>
        <v>0.44386057427738185</v>
      </c>
      <c r="G9" s="78">
        <f>IF(RES_hh_tes!G9=0,"",RES_hh_tes!G9/RES_hh_fec!G9)</f>
        <v>0.4561090375542467</v>
      </c>
      <c r="H9" s="78">
        <f>IF(RES_hh_tes!H9=0,"",RES_hh_tes!H9/RES_hh_fec!H9)</f>
        <v>0.46909226118547059</v>
      </c>
      <c r="I9" s="78">
        <f>IF(RES_hh_tes!I9=0,"",RES_hh_tes!I9/RES_hh_fec!I9)</f>
        <v>0.48273363765241606</v>
      </c>
      <c r="J9" s="78">
        <f>IF(RES_hh_tes!J9=0,"",RES_hh_tes!J9/RES_hh_fec!J9)</f>
        <v>0.50145184143844679</v>
      </c>
      <c r="K9" s="78">
        <f>IF(RES_hh_tes!K9=0,"",RES_hh_tes!K9/RES_hh_fec!K9)</f>
        <v>0.51789390440395255</v>
      </c>
      <c r="L9" s="78">
        <f>IF(RES_hh_tes!L9=0,"",RES_hh_tes!L9/RES_hh_fec!L9)</f>
        <v>0.53751400848027131</v>
      </c>
      <c r="M9" s="78">
        <f>IF(RES_hh_tes!M9=0,"",RES_hh_tes!M9/RES_hh_fec!M9)</f>
        <v>0.55702448933400706</v>
      </c>
      <c r="N9" s="78">
        <f>IF(RES_hh_tes!N9=0,"",RES_hh_tes!N9/RES_hh_fec!N9)</f>
        <v>0.58053837034354727</v>
      </c>
      <c r="O9" s="78">
        <f>IF(RES_hh_tes!O9=0,"",RES_hh_tes!O9/RES_hh_fec!O9)</f>
        <v>0.60191882210179071</v>
      </c>
      <c r="P9" s="78">
        <f>IF(RES_hh_tes!P9=0,"",RES_hh_tes!P9/RES_hh_fec!P9)</f>
        <v>0.60551007688074709</v>
      </c>
      <c r="Q9" s="78">
        <f>IF(RES_hh_tes!Q9=0,"",RES_hh_tes!Q9/RES_hh_fec!Q9)</f>
        <v>0.60949500818697533</v>
      </c>
      <c r="R9" s="78">
        <f>IF(RES_hh_tes!R9=0,"",RES_hh_tes!R9/RES_hh_fec!R9)</f>
        <v>0.61375057035642877</v>
      </c>
      <c r="S9" s="78">
        <f>IF(RES_hh_tes!S9=0,"",RES_hh_tes!S9/RES_hh_fec!S9)</f>
        <v>0.62033185212581576</v>
      </c>
      <c r="T9" s="78">
        <f>IF(RES_hh_tes!T9=0,"",RES_hh_tes!T9/RES_hh_fec!T9)</f>
        <v>0.62889697765440178</v>
      </c>
      <c r="U9" s="78">
        <f>IF(RES_hh_tes!U9=0,"",RES_hh_tes!U9/RES_hh_fec!U9)</f>
        <v>0.6393665065275812</v>
      </c>
      <c r="V9" s="78">
        <f>IF(RES_hh_tes!V9=0,"",RES_hh_tes!V9/RES_hh_fec!V9)</f>
        <v>0.64887020587345001</v>
      </c>
      <c r="W9" s="78">
        <f>IF(RES_hh_tes!W9=0,"",RES_hh_tes!W9/RES_hh_fec!W9)</f>
        <v>0.66018209270718053</v>
      </c>
      <c r="X9" s="78">
        <f>IF(RES_hh_tes!X9=0,"",RES_hh_tes!X9/RES_hh_fec!X9)</f>
        <v>0.67026517438198552</v>
      </c>
      <c r="Y9" s="78">
        <f>IF(RES_hh_tes!Y9=0,"",RES_hh_tes!Y9/RES_hh_fec!Y9)</f>
        <v>0.68289346582949018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0.70414200061220955</v>
      </c>
      <c r="C11" s="78">
        <f>IF(RES_hh_tes!C11=0,"",RES_hh_tes!C11/RES_hh_fec!C11)</f>
        <v>0.70626077335337967</v>
      </c>
      <c r="D11" s="78">
        <f>IF(RES_hh_tes!D11=0,"",RES_hh_tes!D11/RES_hh_fec!D11)</f>
        <v>0.70841783423769922</v>
      </c>
      <c r="E11" s="78">
        <f>IF(RES_hh_tes!E11=0,"",RES_hh_tes!E11/RES_hh_fec!E11)</f>
        <v>0.71074527519613362</v>
      </c>
      <c r="F11" s="78">
        <f>IF(RES_hh_tes!F11=0,"",RES_hh_tes!F11/RES_hh_fec!F11)</f>
        <v>0.71310553062571835</v>
      </c>
      <c r="G11" s="78">
        <f>IF(RES_hh_tes!G11=0,"",RES_hh_tes!G11/RES_hh_fec!G11)</f>
        <v>0.71561966405143429</v>
      </c>
      <c r="H11" s="78">
        <f>IF(RES_hh_tes!H11=0,"",RES_hh_tes!H11/RES_hh_fec!H11)</f>
        <v>0.71724397627112468</v>
      </c>
      <c r="I11" s="78">
        <f>IF(RES_hh_tes!I11=0,"",RES_hh_tes!I11/RES_hh_fec!I11)</f>
        <v>0.72048349405014012</v>
      </c>
      <c r="J11" s="78">
        <f>IF(RES_hh_tes!J11=0,"",RES_hh_tes!J11/RES_hh_fec!J11)</f>
        <v>0.72663609765174986</v>
      </c>
      <c r="K11" s="78">
        <f>IF(RES_hh_tes!K11=0,"",RES_hh_tes!K11/RES_hh_fec!K11)</f>
        <v>0.7317511982535525</v>
      </c>
      <c r="L11" s="78">
        <f>IF(RES_hh_tes!L11=0,"",RES_hh_tes!L11/RES_hh_fec!L11)</f>
        <v>0.73866838218202791</v>
      </c>
      <c r="M11" s="78">
        <f>IF(RES_hh_tes!M11=0,"",RES_hh_tes!M11/RES_hh_fec!M11)</f>
        <v>0.74622592198173465</v>
      </c>
      <c r="N11" s="78">
        <f>IF(RES_hh_tes!N11=0,"",RES_hh_tes!N11/RES_hh_fec!N11)</f>
        <v>0.7559191183237346</v>
      </c>
      <c r="O11" s="78">
        <f>IF(RES_hh_tes!O11=0,"",RES_hh_tes!O11/RES_hh_fec!O11)</f>
        <v>0.76753280107631383</v>
      </c>
      <c r="P11" s="78">
        <f>IF(RES_hh_tes!P11=0,"",RES_hh_tes!P11/RES_hh_fec!P11)</f>
        <v>0.77040812309896167</v>
      </c>
      <c r="Q11" s="78">
        <f>IF(RES_hh_tes!Q11=0,"",RES_hh_tes!Q11/RES_hh_fec!Q11)</f>
        <v>0.77629068688221614</v>
      </c>
      <c r="R11" s="78">
        <f>IF(RES_hh_tes!R11=0,"",RES_hh_tes!R11/RES_hh_fec!R11)</f>
        <v>0.78432184336090971</v>
      </c>
      <c r="S11" s="78">
        <f>IF(RES_hh_tes!S11=0,"",RES_hh_tes!S11/RES_hh_fec!S11)</f>
        <v>0.79302837764456691</v>
      </c>
      <c r="T11" s="78">
        <f>IF(RES_hh_tes!T11=0,"",RES_hh_tes!T11/RES_hh_fec!T11)</f>
        <v>0.79919349930087602</v>
      </c>
      <c r="U11" s="78">
        <f>IF(RES_hh_tes!U11=0,"",RES_hh_tes!U11/RES_hh_fec!U11)</f>
        <v>0.80697356686578769</v>
      </c>
      <c r="V11" s="78">
        <f>IF(RES_hh_tes!V11=0,"",RES_hh_tes!V11/RES_hh_fec!V11)</f>
        <v>0.81372449744767794</v>
      </c>
      <c r="W11" s="78">
        <f>IF(RES_hh_tes!W11=0,"",RES_hh_tes!W11/RES_hh_fec!W11)</f>
        <v>0.82379786617611783</v>
      </c>
      <c r="X11" s="78">
        <f>IF(RES_hh_tes!X11=0,"",RES_hh_tes!X11/RES_hh_fec!X11)</f>
        <v>0.83391140660918484</v>
      </c>
      <c r="Y11" s="78">
        <f>IF(RES_hh_tes!Y11=0,"",RES_hh_tes!Y11/RES_hh_fec!Y11)</f>
        <v>0.8463429458285523</v>
      </c>
      <c r="DA11" s="89" t="s">
        <v>427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>
        <f>IF(RES_hh_tes!O12=0,"",RES_hh_tes!O12/RES_hh_fec!O12)</f>
        <v>2.7276540651574384</v>
      </c>
      <c r="P12" s="78">
        <f>IF(RES_hh_tes!P12=0,"",RES_hh_tes!P12/RES_hh_fec!P12)</f>
        <v>2.8184056054167121</v>
      </c>
      <c r="Q12" s="78">
        <f>IF(RES_hh_tes!Q12=0,"",RES_hh_tes!Q12/RES_hh_fec!Q12)</f>
        <v>2.9268772715783995</v>
      </c>
      <c r="R12" s="78">
        <f>IF(RES_hh_tes!R12=0,"",RES_hh_tes!R12/RES_hh_fec!R12)</f>
        <v>3.0367887049526443</v>
      </c>
      <c r="S12" s="78">
        <f>IF(RES_hh_tes!S12=0,"",RES_hh_tes!S12/RES_hh_fec!S12)</f>
        <v>3.1350474123482961</v>
      </c>
      <c r="T12" s="78">
        <f>IF(RES_hh_tes!T12=0,"",RES_hh_tes!T12/RES_hh_fec!T12)</f>
        <v>3.2059539325590531</v>
      </c>
      <c r="U12" s="78">
        <f>IF(RES_hh_tes!U12=0,"",RES_hh_tes!U12/RES_hh_fec!U12)</f>
        <v>3.27290466806254</v>
      </c>
      <c r="V12" s="78">
        <f>IF(RES_hh_tes!V12=0,"",RES_hh_tes!V12/RES_hh_fec!V12)</f>
        <v>3.3534938391416533</v>
      </c>
      <c r="W12" s="78">
        <f>IF(RES_hh_tes!W12=0,"",RES_hh_tes!W12/RES_hh_fec!W12)</f>
        <v>3.5271561426819633</v>
      </c>
      <c r="X12" s="78">
        <f>IF(RES_hh_tes!X12=0,"",RES_hh_tes!X12/RES_hh_fec!X12)</f>
        <v>3.654778185029099</v>
      </c>
      <c r="Y12" s="78">
        <f>IF(RES_hh_tes!Y12=0,"",RES_hh_tes!Y12/RES_hh_fec!Y12)</f>
        <v>3.7207449258660943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0.62809654969575557</v>
      </c>
      <c r="C13" s="79">
        <f>IF(RES_hh_tes!C13=0,"",RES_hh_tes!C13/RES_hh_fec!C13)</f>
        <v>0.63168839420320699</v>
      </c>
      <c r="D13" s="79">
        <f>IF(RES_hh_tes!D13=0,"",RES_hh_tes!D13/RES_hh_fec!D13)</f>
        <v>0.63680636374138788</v>
      </c>
      <c r="E13" s="79">
        <f>IF(RES_hh_tes!E13=0,"",RES_hh_tes!E13/RES_hh_fec!E13)</f>
        <v>0.64498571017606043</v>
      </c>
      <c r="F13" s="79">
        <f>IF(RES_hh_tes!F13=0,"",RES_hh_tes!F13/RES_hh_fec!F13)</f>
        <v>0.65724302366517473</v>
      </c>
      <c r="G13" s="79">
        <f>IF(RES_hh_tes!G13=0,"",RES_hh_tes!G13/RES_hh_fec!G13)</f>
        <v>0.67032794544053198</v>
      </c>
      <c r="H13" s="79">
        <f>IF(RES_hh_tes!H13=0,"",RES_hh_tes!H13/RES_hh_fec!H13)</f>
        <v>0.67997927164566763</v>
      </c>
      <c r="I13" s="79">
        <f>IF(RES_hh_tes!I13=0,"",RES_hh_tes!I13/RES_hh_fec!I13)</f>
        <v>0.68611507753275791</v>
      </c>
      <c r="J13" s="79">
        <f>IF(RES_hh_tes!J13=0,"",RES_hh_tes!J13/RES_hh_fec!J13)</f>
        <v>0.69054939102873802</v>
      </c>
      <c r="K13" s="79">
        <f>IF(RES_hh_tes!K13=0,"",RES_hh_tes!K13/RES_hh_fec!K13)</f>
        <v>0.69339494669246293</v>
      </c>
      <c r="L13" s="79">
        <f>IF(RES_hh_tes!L13=0,"",RES_hh_tes!L13/RES_hh_fec!L13)</f>
        <v>0.69579406846739256</v>
      </c>
      <c r="M13" s="79">
        <f>IF(RES_hh_tes!M13=0,"",RES_hh_tes!M13/RES_hh_fec!M13)</f>
        <v>0.69818550615894315</v>
      </c>
      <c r="N13" s="79">
        <f>IF(RES_hh_tes!N13=0,"",RES_hh_tes!N13/RES_hh_fec!N13)</f>
        <v>0.7011990739664592</v>
      </c>
      <c r="O13" s="79">
        <f>IF(RES_hh_tes!O13=0,"",RES_hh_tes!O13/RES_hh_fec!O13)</f>
        <v>0.70507643886018778</v>
      </c>
      <c r="P13" s="79">
        <f>IF(RES_hh_tes!P13=0,"",RES_hh_tes!P13/RES_hh_fec!P13)</f>
        <v>0.70854174219437227</v>
      </c>
      <c r="Q13" s="79">
        <f>IF(RES_hh_tes!Q13=0,"",RES_hh_tes!Q13/RES_hh_fec!Q13)</f>
        <v>0.71116151116919413</v>
      </c>
      <c r="R13" s="79">
        <f>IF(RES_hh_tes!R13=0,"",RES_hh_tes!R13/RES_hh_fec!R13)</f>
        <v>0.71306996577336523</v>
      </c>
      <c r="S13" s="79">
        <f>IF(RES_hh_tes!S13=0,"",RES_hh_tes!S13/RES_hh_fec!S13)</f>
        <v>0.71704957229931909</v>
      </c>
      <c r="T13" s="79">
        <f>IF(RES_hh_tes!T13=0,"",RES_hh_tes!T13/RES_hh_fec!T13)</f>
        <v>0.72059887863487737</v>
      </c>
      <c r="U13" s="79">
        <f>IF(RES_hh_tes!U13=0,"",RES_hh_tes!U13/RES_hh_fec!U13)</f>
        <v>0.73132516886570909</v>
      </c>
      <c r="V13" s="79">
        <f>IF(RES_hh_tes!V13=0,"",RES_hh_tes!V13/RES_hh_fec!V13)</f>
        <v>0.73800214054610203</v>
      </c>
      <c r="W13" s="79">
        <f>IF(RES_hh_tes!W13=0,"",RES_hh_tes!W13/RES_hh_fec!W13)</f>
        <v>0.74360771442985718</v>
      </c>
      <c r="X13" s="79">
        <f>IF(RES_hh_tes!X13=0,"",RES_hh_tes!X13/RES_hh_fec!X13)</f>
        <v>0.74855213578390711</v>
      </c>
      <c r="Y13" s="79">
        <f>IF(RES_hh_tes!Y13=0,"",RES_hh_tes!Y13/RES_hh_fec!Y13)</f>
        <v>0.75085088689566459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1.9787424596204701</v>
      </c>
      <c r="C15" s="70">
        <f>IF(RES_hh_tes!C15=0,"",RES_hh_tes!C15/RES_hh_fec!C15)</f>
        <v>2.0294661632566218</v>
      </c>
      <c r="D15" s="70">
        <f>IF(RES_hh_tes!D15=0,"",RES_hh_tes!D15/RES_hh_fec!D15)</f>
        <v>2.1401177707062367</v>
      </c>
      <c r="E15" s="70">
        <f>IF(RES_hh_tes!E15=0,"",RES_hh_tes!E15/RES_hh_fec!E15)</f>
        <v>2.6688022011888286</v>
      </c>
      <c r="F15" s="70">
        <f>IF(RES_hh_tes!F15=0,"",RES_hh_tes!F15/RES_hh_fec!F15)</f>
        <v>2.8665970306661022</v>
      </c>
      <c r="G15" s="70">
        <f>IF(RES_hh_tes!G15=0,"",RES_hh_tes!G15/RES_hh_fec!G15)</f>
        <v>3.018702363351851</v>
      </c>
      <c r="H15" s="70">
        <f>IF(RES_hh_tes!H15=0,"",RES_hh_tes!H15/RES_hh_fec!H15)</f>
        <v>3.1299335838461189</v>
      </c>
      <c r="I15" s="70">
        <f>IF(RES_hh_tes!I15=0,"",RES_hh_tes!I15/RES_hh_fec!I15)</f>
        <v>3.23630081658473</v>
      </c>
      <c r="J15" s="70">
        <f>IF(RES_hh_tes!J15=0,"",RES_hh_tes!J15/RES_hh_fec!J15)</f>
        <v>3.329014946898408</v>
      </c>
      <c r="K15" s="70">
        <f>IF(RES_hh_tes!K15=0,"",RES_hh_tes!K15/RES_hh_fec!K15)</f>
        <v>3.416146469783814</v>
      </c>
      <c r="L15" s="70">
        <f>IF(RES_hh_tes!L15=0,"",RES_hh_tes!L15/RES_hh_fec!L15)</f>
        <v>3.5077150000971771</v>
      </c>
      <c r="M15" s="70">
        <f>IF(RES_hh_tes!M15=0,"",RES_hh_tes!M15/RES_hh_fec!M15)</f>
        <v>3.5933757524328729</v>
      </c>
      <c r="N15" s="70">
        <f>IF(RES_hh_tes!N15=0,"",RES_hh_tes!N15/RES_hh_fec!N15)</f>
        <v>3.7198186501462507</v>
      </c>
      <c r="O15" s="70">
        <f>IF(RES_hh_tes!O15=0,"",RES_hh_tes!O15/RES_hh_fec!O15)</f>
        <v>3.8696296797788965</v>
      </c>
      <c r="P15" s="70">
        <f>IF(RES_hh_tes!P15=0,"",RES_hh_tes!P15/RES_hh_fec!P15)</f>
        <v>4.0633244534876072</v>
      </c>
      <c r="Q15" s="70">
        <f>IF(RES_hh_tes!Q15=0,"",RES_hh_tes!Q15/RES_hh_fec!Q15)</f>
        <v>4.2524610992832246</v>
      </c>
      <c r="R15" s="70">
        <f>IF(RES_hh_tes!R15=0,"",RES_hh_tes!R15/RES_hh_fec!R15)</f>
        <v>4.4211775787189067</v>
      </c>
      <c r="S15" s="70">
        <f>IF(RES_hh_tes!S15=0,"",RES_hh_tes!S15/RES_hh_fec!S15)</f>
        <v>4.5466708613813358</v>
      </c>
      <c r="T15" s="70">
        <f>IF(RES_hh_tes!T15=0,"",RES_hh_tes!T15/RES_hh_fec!T15)</f>
        <v>4.6390716983415565</v>
      </c>
      <c r="U15" s="70">
        <f>IF(RES_hh_tes!U15=0,"",RES_hh_tes!U15/RES_hh_fec!U15)</f>
        <v>4.7021989760093019</v>
      </c>
      <c r="V15" s="70">
        <f>IF(RES_hh_tes!V15=0,"",RES_hh_tes!V15/RES_hh_fec!V15)</f>
        <v>4.7541649126142786</v>
      </c>
      <c r="W15" s="70">
        <f>IF(RES_hh_tes!W15=0,"",RES_hh_tes!W15/RES_hh_fec!W15)</f>
        <v>4.7932400363884522</v>
      </c>
      <c r="X15" s="70">
        <f>IF(RES_hh_tes!X15=0,"",RES_hh_tes!X15/RES_hh_fec!X15)</f>
        <v>4.8241562634338502</v>
      </c>
      <c r="Y15" s="70">
        <f>IF(RES_hh_tes!Y15=0,"",RES_hh_tes!Y15/RES_hh_fec!Y15)</f>
        <v>4.8481540652600774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1.9787424596204701</v>
      </c>
      <c r="C16" s="78">
        <f>IF(RES_hh_tes!C16=0,"",RES_hh_tes!C16/RES_hh_fec!C16)</f>
        <v>2.0294661632566218</v>
      </c>
      <c r="D16" s="78">
        <f>IF(RES_hh_tes!D16=0,"",RES_hh_tes!D16/RES_hh_fec!D16)</f>
        <v>2.1401177707062367</v>
      </c>
      <c r="E16" s="78">
        <f>IF(RES_hh_tes!E16=0,"",RES_hh_tes!E16/RES_hh_fec!E16)</f>
        <v>2.6688022011888286</v>
      </c>
      <c r="F16" s="78">
        <f>IF(RES_hh_tes!F16=0,"",RES_hh_tes!F16/RES_hh_fec!F16)</f>
        <v>2.8665970306661022</v>
      </c>
      <c r="G16" s="78">
        <f>IF(RES_hh_tes!G16=0,"",RES_hh_tes!G16/RES_hh_fec!G16)</f>
        <v>3.018702363351851</v>
      </c>
      <c r="H16" s="78">
        <f>IF(RES_hh_tes!H16=0,"",RES_hh_tes!H16/RES_hh_fec!H16)</f>
        <v>3.1299335838461189</v>
      </c>
      <c r="I16" s="78">
        <f>IF(RES_hh_tes!I16=0,"",RES_hh_tes!I16/RES_hh_fec!I16)</f>
        <v>3.23630081658473</v>
      </c>
      <c r="J16" s="78">
        <f>IF(RES_hh_tes!J16=0,"",RES_hh_tes!J16/RES_hh_fec!J16)</f>
        <v>3.329014946898408</v>
      </c>
      <c r="K16" s="78">
        <f>IF(RES_hh_tes!K16=0,"",RES_hh_tes!K16/RES_hh_fec!K16)</f>
        <v>3.416146469783814</v>
      </c>
      <c r="L16" s="78">
        <f>IF(RES_hh_tes!L16=0,"",RES_hh_tes!L16/RES_hh_fec!L16)</f>
        <v>3.5077150000971771</v>
      </c>
      <c r="M16" s="78">
        <f>IF(RES_hh_tes!M16=0,"",RES_hh_tes!M16/RES_hh_fec!M16)</f>
        <v>3.5933757524328729</v>
      </c>
      <c r="N16" s="78">
        <f>IF(RES_hh_tes!N16=0,"",RES_hh_tes!N16/RES_hh_fec!N16)</f>
        <v>3.7198186501462507</v>
      </c>
      <c r="O16" s="78">
        <f>IF(RES_hh_tes!O16=0,"",RES_hh_tes!O16/RES_hh_fec!O16)</f>
        <v>3.8696296797788965</v>
      </c>
      <c r="P16" s="78">
        <f>IF(RES_hh_tes!P16=0,"",RES_hh_tes!P16/RES_hh_fec!P16)</f>
        <v>4.0633244534876072</v>
      </c>
      <c r="Q16" s="78">
        <f>IF(RES_hh_tes!Q16=0,"",RES_hh_tes!Q16/RES_hh_fec!Q16)</f>
        <v>4.2524610992832246</v>
      </c>
      <c r="R16" s="78">
        <f>IF(RES_hh_tes!R16=0,"",RES_hh_tes!R16/RES_hh_fec!R16)</f>
        <v>4.4211775787189067</v>
      </c>
      <c r="S16" s="78">
        <f>IF(RES_hh_tes!S16=0,"",RES_hh_tes!S16/RES_hh_fec!S16)</f>
        <v>4.5466708613813358</v>
      </c>
      <c r="T16" s="78">
        <f>IF(RES_hh_tes!T16=0,"",RES_hh_tes!T16/RES_hh_fec!T16)</f>
        <v>4.6390716983415565</v>
      </c>
      <c r="U16" s="78">
        <f>IF(RES_hh_tes!U16=0,"",RES_hh_tes!U16/RES_hh_fec!U16)</f>
        <v>4.7021989760093019</v>
      </c>
      <c r="V16" s="78">
        <f>IF(RES_hh_tes!V16=0,"",RES_hh_tes!V16/RES_hh_fec!V16)</f>
        <v>4.7541649126142786</v>
      </c>
      <c r="W16" s="78">
        <f>IF(RES_hh_tes!W16=0,"",RES_hh_tes!W16/RES_hh_fec!W16)</f>
        <v>4.7932400363884522</v>
      </c>
      <c r="X16" s="78">
        <f>IF(RES_hh_tes!X16=0,"",RES_hh_tes!X16/RES_hh_fec!X16)</f>
        <v>4.8241562634338502</v>
      </c>
      <c r="Y16" s="78">
        <f>IF(RES_hh_tes!Y16=0,"",RES_hh_tes!Y16/RES_hh_fec!Y16)</f>
        <v>4.8481540652600774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0.58981279337864645</v>
      </c>
      <c r="C17" s="70">
        <f>IF(RES_hh_tes!C17=0,"",RES_hh_tes!C17/RES_hh_fec!C17)</f>
        <v>0.59816901726717908</v>
      </c>
      <c r="D17" s="70">
        <f>IF(RES_hh_tes!D17=0,"",RES_hh_tes!D17/RES_hh_fec!D17)</f>
        <v>0.60254100254881449</v>
      </c>
      <c r="E17" s="70">
        <f>IF(RES_hh_tes!E17=0,"",RES_hh_tes!E17/RES_hh_fec!E17)</f>
        <v>0.60751989405474516</v>
      </c>
      <c r="F17" s="70">
        <f>IF(RES_hh_tes!F17=0,"",RES_hh_tes!F17/RES_hh_fec!F17)</f>
        <v>0.61553410849746071</v>
      </c>
      <c r="G17" s="70">
        <f>IF(RES_hh_tes!G17=0,"",RES_hh_tes!G17/RES_hh_fec!G17)</f>
        <v>0.61899135690437856</v>
      </c>
      <c r="H17" s="70">
        <f>IF(RES_hh_tes!H17=0,"",RES_hh_tes!H17/RES_hh_fec!H17)</f>
        <v>0.62713017235840685</v>
      </c>
      <c r="I17" s="70">
        <f>IF(RES_hh_tes!I17=0,"",RES_hh_tes!I17/RES_hh_fec!I17)</f>
        <v>0.62816991797535293</v>
      </c>
      <c r="J17" s="70">
        <f>IF(RES_hh_tes!J17=0,"",RES_hh_tes!J17/RES_hh_fec!J17)</f>
        <v>0.64127417123113961</v>
      </c>
      <c r="K17" s="70">
        <f>IF(RES_hh_tes!K17=0,"",RES_hh_tes!K17/RES_hh_fec!K17)</f>
        <v>0.65319668775209438</v>
      </c>
      <c r="L17" s="70">
        <f>IF(RES_hh_tes!L17=0,"",RES_hh_tes!L17/RES_hh_fec!L17)</f>
        <v>0.66550058790222277</v>
      </c>
      <c r="M17" s="70">
        <f>IF(RES_hh_tes!M17=0,"",RES_hh_tes!M17/RES_hh_fec!M17)</f>
        <v>0.67790230417153508</v>
      </c>
      <c r="N17" s="70">
        <f>IF(RES_hh_tes!N17=0,"",RES_hh_tes!N17/RES_hh_fec!N17)</f>
        <v>0.69391806053857463</v>
      </c>
      <c r="O17" s="70">
        <f>IF(RES_hh_tes!O17=0,"",RES_hh_tes!O17/RES_hh_fec!O17)</f>
        <v>0.7085012981642107</v>
      </c>
      <c r="P17" s="70">
        <f>IF(RES_hh_tes!P17=0,"",RES_hh_tes!P17/RES_hh_fec!P17)</f>
        <v>0.71264554687641279</v>
      </c>
      <c r="Q17" s="70">
        <f>IF(RES_hh_tes!Q17=0,"",RES_hh_tes!Q17/RES_hh_fec!Q17)</f>
        <v>0.71972573985447941</v>
      </c>
      <c r="R17" s="70">
        <f>IF(RES_hh_tes!R17=0,"",RES_hh_tes!R17/RES_hh_fec!R17)</f>
        <v>0.72975965119663977</v>
      </c>
      <c r="S17" s="70">
        <f>IF(RES_hh_tes!S17=0,"",RES_hh_tes!S17/RES_hh_fec!S17)</f>
        <v>0.73971381815311554</v>
      </c>
      <c r="T17" s="70">
        <f>IF(RES_hh_tes!T17=0,"",RES_hh_tes!T17/RES_hh_fec!T17)</f>
        <v>0.74917128862535687</v>
      </c>
      <c r="U17" s="70">
        <f>IF(RES_hh_tes!U17=0,"",RES_hh_tes!U17/RES_hh_fec!U17)</f>
        <v>0.76177573272780252</v>
      </c>
      <c r="V17" s="70">
        <f>IF(RES_hh_tes!V17=0,"",RES_hh_tes!V17/RES_hh_fec!V17)</f>
        <v>0.7728896927782074</v>
      </c>
      <c r="W17" s="70">
        <f>IF(RES_hh_tes!W17=0,"",RES_hh_tes!W17/RES_hh_fec!W17)</f>
        <v>0.78902684831758563</v>
      </c>
      <c r="X17" s="70">
        <f>IF(RES_hh_tes!X17=0,"",RES_hh_tes!X17/RES_hh_fec!X17)</f>
        <v>0.80130106034014059</v>
      </c>
      <c r="Y17" s="70">
        <f>IF(RES_hh_tes!Y17=0,"",RES_hh_tes!Y17/RES_hh_fec!Y17)</f>
        <v>0.81667112622167504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0.56520989955011081</v>
      </c>
      <c r="C18" s="78">
        <f>IF(RES_hh_tes!C18=0,"",RES_hh_tes!C18/RES_hh_fec!C18)</f>
        <v>0.5688979523425387</v>
      </c>
      <c r="D18" s="78">
        <f>IF(RES_hh_tes!D18=0,"",RES_hh_tes!D18/RES_hh_fec!D18)</f>
        <v>0.57527312929630625</v>
      </c>
      <c r="E18" s="78">
        <f>IF(RES_hh_tes!E18=0,"",RES_hh_tes!E18/RES_hh_fec!E18)</f>
        <v>0.57947218612908835</v>
      </c>
      <c r="F18" s="78">
        <f>IF(RES_hh_tes!F18=0,"",RES_hh_tes!F18/RES_hh_fec!F18)</f>
        <v>0.58180504116857479</v>
      </c>
      <c r="G18" s="78">
        <f>IF(RES_hh_tes!G18=0,"",RES_hh_tes!G18/RES_hh_fec!G18)</f>
        <v>0.58605652255334928</v>
      </c>
      <c r="H18" s="78">
        <f>IF(RES_hh_tes!H18=0,"",RES_hh_tes!H18/RES_hh_fec!H18)</f>
        <v>0.5913088377947644</v>
      </c>
      <c r="I18" s="78">
        <f>IF(RES_hh_tes!I18=0,"",RES_hh_tes!I18/RES_hh_fec!I18)</f>
        <v>0.5971902047240375</v>
      </c>
      <c r="J18" s="78">
        <f>IF(RES_hh_tes!J18=0,"",RES_hh_tes!J18/RES_hh_fec!J18)</f>
        <v>0.60250379901624418</v>
      </c>
      <c r="K18" s="78">
        <f>IF(RES_hh_tes!K18=0,"",RES_hh_tes!K18/RES_hh_fec!K18)</f>
        <v>0.60830255353578033</v>
      </c>
      <c r="L18" s="78">
        <f>IF(RES_hh_tes!L18=0,"",RES_hh_tes!L18/RES_hh_fec!L18)</f>
        <v>0.61487307285283566</v>
      </c>
      <c r="M18" s="78">
        <f>IF(RES_hh_tes!M18=0,"",RES_hh_tes!M18/RES_hh_fec!M18)</f>
        <v>0.61998914034094132</v>
      </c>
      <c r="N18" s="78">
        <f>IF(RES_hh_tes!N18=0,"",RES_hh_tes!N18/RES_hh_fec!N18)</f>
        <v>0.62599388763292962</v>
      </c>
      <c r="O18" s="78">
        <f>IF(RES_hh_tes!O18=0,"",RES_hh_tes!O18/RES_hh_fec!O18)</f>
        <v>0.63049874726529609</v>
      </c>
      <c r="P18" s="78">
        <f>IF(RES_hh_tes!P18=0,"",RES_hh_tes!P18/RES_hh_fec!P18)</f>
        <v>0.63297422304224094</v>
      </c>
      <c r="Q18" s="78">
        <f>IF(RES_hh_tes!Q18=0,"",RES_hh_tes!Q18/RES_hh_fec!Q18)</f>
        <v>0.63589100824141431</v>
      </c>
      <c r="R18" s="78">
        <f>IF(RES_hh_tes!R18=0,"",RES_hh_tes!R18/RES_hh_fec!R18)</f>
        <v>0.63883609430104982</v>
      </c>
      <c r="S18" s="78">
        <f>IF(RES_hh_tes!S18=0,"",RES_hh_tes!S18/RES_hh_fec!S18)</f>
        <v>0.64743490263495385</v>
      </c>
      <c r="T18" s="78">
        <f>IF(RES_hh_tes!T18=0,"",RES_hh_tes!T18/RES_hh_fec!T18)</f>
        <v>0.65460245353077851</v>
      </c>
      <c r="U18" s="78">
        <f>IF(RES_hh_tes!U18=0,"",RES_hh_tes!U18/RES_hh_fec!U18)</f>
        <v>0.66321927264701241</v>
      </c>
      <c r="V18" s="78">
        <f>IF(RES_hh_tes!V18=0,"",RES_hh_tes!V18/RES_hh_fec!V18)</f>
        <v>0.67576996327555727</v>
      </c>
      <c r="W18" s="78">
        <f>IF(RES_hh_tes!W18=0,"",RES_hh_tes!W18/RES_hh_fec!W18)</f>
        <v>0.687976513509717</v>
      </c>
      <c r="X18" s="78">
        <f>IF(RES_hh_tes!X18=0,"",RES_hh_tes!X18/RES_hh_fec!X18)</f>
        <v>0.7016530415944443</v>
      </c>
      <c r="Y18" s="78">
        <f>IF(RES_hh_tes!Y18=0,"",RES_hh_tes!Y18/RES_hh_fec!Y18)</f>
        <v>0.71817445919543088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0.52296815770777039</v>
      </c>
      <c r="C19" s="78">
        <f>IF(RES_hh_tes!C19=0,"",RES_hh_tes!C19/RES_hh_fec!C19)</f>
        <v>0.52597959610687806</v>
      </c>
      <c r="D19" s="78">
        <f>IF(RES_hh_tes!D19=0,"",RES_hh_tes!D19/RES_hh_fec!D19)</f>
        <v>0.52918447770032973</v>
      </c>
      <c r="E19" s="78">
        <f>IF(RES_hh_tes!E19=0,"",RES_hh_tes!E19/RES_hh_fec!E19)</f>
        <v>0.53229196440777093</v>
      </c>
      <c r="F19" s="78">
        <f>IF(RES_hh_tes!F19=0,"",RES_hh_tes!F19/RES_hh_fec!F19)</f>
        <v>0.53540371989542335</v>
      </c>
      <c r="G19" s="78">
        <f>IF(RES_hh_tes!G19=0,"",RES_hh_tes!G19/RES_hh_fec!G19)</f>
        <v>0.5407541801141672</v>
      </c>
      <c r="H19" s="78">
        <f>IF(RES_hh_tes!H19=0,"",RES_hh_tes!H19/RES_hh_fec!H19)</f>
        <v>0.54908354503064205</v>
      </c>
      <c r="I19" s="78">
        <f>IF(RES_hh_tes!I19=0,"",RES_hh_tes!I19/RES_hh_fec!I19)</f>
        <v>0.55430598412880494</v>
      </c>
      <c r="J19" s="78">
        <f>IF(RES_hh_tes!J19=0,"",RES_hh_tes!J19/RES_hh_fec!J19)</f>
        <v>0.55650753094951877</v>
      </c>
      <c r="K19" s="78">
        <f>IF(RES_hh_tes!K19=0,"",RES_hh_tes!K19/RES_hh_fec!K19)</f>
        <v>0.56551007737070702</v>
      </c>
      <c r="L19" s="78">
        <f>IF(RES_hh_tes!L19=0,"",RES_hh_tes!L19/RES_hh_fec!L19)</f>
        <v>0.57510613077321726</v>
      </c>
      <c r="M19" s="78">
        <f>IF(RES_hh_tes!M19=0,"",RES_hh_tes!M19/RES_hh_fec!M19)</f>
        <v>0.58399861441834489</v>
      </c>
      <c r="N19" s="78">
        <f>IF(RES_hh_tes!N19=0,"",RES_hh_tes!N19/RES_hh_fec!N19)</f>
        <v>0.59233250676878113</v>
      </c>
      <c r="O19" s="78">
        <f>IF(RES_hh_tes!O19=0,"",RES_hh_tes!O19/RES_hh_fec!O19)</f>
        <v>0.60251309814961418</v>
      </c>
      <c r="P19" s="78">
        <f>IF(RES_hh_tes!P19=0,"",RES_hh_tes!P19/RES_hh_fec!P19)</f>
        <v>0.61318301769924832</v>
      </c>
      <c r="Q19" s="78">
        <f>IF(RES_hh_tes!Q19=0,"",RES_hh_tes!Q19/RES_hh_fec!Q19)</f>
        <v>0.63059941190683411</v>
      </c>
      <c r="R19" s="78">
        <f>IF(RES_hh_tes!R19=0,"",RES_hh_tes!R19/RES_hh_fec!R19)</f>
        <v>0.66924768960615033</v>
      </c>
      <c r="S19" s="78">
        <f>IF(RES_hh_tes!S19=0,"",RES_hh_tes!S19/RES_hh_fec!S19)</f>
        <v>0.72550716888162148</v>
      </c>
      <c r="T19" s="78">
        <f>IF(RES_hh_tes!T19=0,"",RES_hh_tes!T19/RES_hh_fec!T19)</f>
        <v>0.77910408646222951</v>
      </c>
      <c r="U19" s="78">
        <f>IF(RES_hh_tes!U19=0,"",RES_hh_tes!U19/RES_hh_fec!U19)</f>
        <v>0.81808126882278254</v>
      </c>
      <c r="V19" s="78">
        <f>IF(RES_hh_tes!V19=0,"",RES_hh_tes!V19/RES_hh_fec!V19)</f>
        <v>0.84606660935966604</v>
      </c>
      <c r="W19" s="78">
        <f>IF(RES_hh_tes!W19=0,"",RES_hh_tes!W19/RES_hh_fec!W19)</f>
        <v>0.87484751044892328</v>
      </c>
      <c r="X19" s="78">
        <f>IF(RES_hh_tes!X19=0,"",RES_hh_tes!X19/RES_hh_fec!X19)</f>
        <v>0.89339401128412099</v>
      </c>
      <c r="Y19" s="78">
        <f>IF(RES_hh_tes!Y19=0,"",RES_hh_tes!Y19/RES_hh_fec!Y19)</f>
        <v>0.90176188701634474</v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>
        <f>IF(RES_hh_tes!G20=0,"",RES_hh_tes!G20/RES_hh_fec!G20)</f>
        <v>0.58348737787736293</v>
      </c>
      <c r="H20" s="78">
        <f>IF(RES_hh_tes!H20=0,"",RES_hh_tes!H20/RES_hh_fec!H20)</f>
        <v>0.58436148501524143</v>
      </c>
      <c r="I20" s="78">
        <f>IF(RES_hh_tes!I20=0,"",RES_hh_tes!I20/RES_hh_fec!I20)</f>
        <v>0.58593945805942527</v>
      </c>
      <c r="J20" s="78">
        <f>IF(RES_hh_tes!J20=0,"",RES_hh_tes!J20/RES_hh_fec!J20)</f>
        <v>0.58918047058626177</v>
      </c>
      <c r="K20" s="78">
        <f>IF(RES_hh_tes!K20=0,"",RES_hh_tes!K20/RES_hh_fec!K20)</f>
        <v>0.59278325097817397</v>
      </c>
      <c r="L20" s="78">
        <f>IF(RES_hh_tes!L20=0,"",RES_hh_tes!L20/RES_hh_fec!L20)</f>
        <v>0.59720846261113703</v>
      </c>
      <c r="M20" s="78">
        <f>IF(RES_hh_tes!M20=0,"",RES_hh_tes!M20/RES_hh_fec!M20)</f>
        <v>0.60154225839915798</v>
      </c>
      <c r="N20" s="78">
        <f>IF(RES_hh_tes!N20=0,"",RES_hh_tes!N20/RES_hh_fec!N20)</f>
        <v>0.6064251243788652</v>
      </c>
      <c r="O20" s="78">
        <f>IF(RES_hh_tes!O20=0,"",RES_hh_tes!O20/RES_hh_fec!O20)</f>
        <v>0.61151078294960881</v>
      </c>
      <c r="P20" s="78">
        <f>IF(RES_hh_tes!P20=0,"",RES_hh_tes!P20/RES_hh_fec!P20)</f>
        <v>0.61806299235749185</v>
      </c>
      <c r="Q20" s="78">
        <f>IF(RES_hh_tes!Q20=0,"",RES_hh_tes!Q20/RES_hh_fec!Q20)</f>
        <v>0.62669927391254354</v>
      </c>
      <c r="R20" s="78">
        <f>IF(RES_hh_tes!R20=0,"",RES_hh_tes!R20/RES_hh_fec!R20)</f>
        <v>0.64894096868191764</v>
      </c>
      <c r="S20" s="78">
        <f>IF(RES_hh_tes!S20=0,"",RES_hh_tes!S20/RES_hh_fec!S20)</f>
        <v>0.66927477158923365</v>
      </c>
      <c r="T20" s="78">
        <f>IF(RES_hh_tes!T20=0,"",RES_hh_tes!T20/RES_hh_fec!T20)</f>
        <v>0.68507050576895312</v>
      </c>
      <c r="U20" s="78">
        <f>IF(RES_hh_tes!U20=0,"",RES_hh_tes!U20/RES_hh_fec!U20)</f>
        <v>0.69577469814055593</v>
      </c>
      <c r="V20" s="78">
        <f>IF(RES_hh_tes!V20=0,"",RES_hh_tes!V20/RES_hh_fec!V20)</f>
        <v>0.70802537325129666</v>
      </c>
      <c r="W20" s="78">
        <f>IF(RES_hh_tes!W20=0,"",RES_hh_tes!W20/RES_hh_fec!W20)</f>
        <v>0.72197727686625257</v>
      </c>
      <c r="X20" s="78">
        <f>IF(RES_hh_tes!X20=0,"",RES_hh_tes!X20/RES_hh_fec!X20)</f>
        <v>0.73881216692168705</v>
      </c>
      <c r="Y20" s="78">
        <f>IF(RES_hh_tes!Y20=0,"",RES_hh_tes!Y20/RES_hh_fec!Y20)</f>
        <v>0.75162077641576019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0.48804226687159441</v>
      </c>
      <c r="C21" s="78">
        <f>IF(RES_hh_tes!C21=0,"",RES_hh_tes!C21/RES_hh_fec!C21)</f>
        <v>0.49142469648596027</v>
      </c>
      <c r="D21" s="78">
        <f>IF(RES_hh_tes!D21=0,"",RES_hh_tes!D21/RES_hh_fec!D21)</f>
        <v>0.49658755359910223</v>
      </c>
      <c r="E21" s="78">
        <f>IF(RES_hh_tes!E21=0,"",RES_hh_tes!E21/RES_hh_fec!E21)</f>
        <v>0.50307475713602157</v>
      </c>
      <c r="F21" s="78">
        <f>IF(RES_hh_tes!F21=0,"",RES_hh_tes!F21/RES_hh_fec!F21)</f>
        <v>0.51024304973058832</v>
      </c>
      <c r="G21" s="78">
        <f>IF(RES_hh_tes!G21=0,"",RES_hh_tes!G21/RES_hh_fec!G21)</f>
        <v>0.51750398654433627</v>
      </c>
      <c r="H21" s="78">
        <f>IF(RES_hh_tes!H21=0,"",RES_hh_tes!H21/RES_hh_fec!H21)</f>
        <v>0.52434420402415716</v>
      </c>
      <c r="I21" s="78">
        <f>IF(RES_hh_tes!I21=0,"",RES_hh_tes!I21/RES_hh_fec!I21)</f>
        <v>0.53235311517577766</v>
      </c>
      <c r="J21" s="78">
        <f>IF(RES_hh_tes!J21=0,"",RES_hh_tes!J21/RES_hh_fec!J21)</f>
        <v>0.54045514319261678</v>
      </c>
      <c r="K21" s="78">
        <f>IF(RES_hh_tes!K21=0,"",RES_hh_tes!K21/RES_hh_fec!K21)</f>
        <v>0.54926006716810805</v>
      </c>
      <c r="L21" s="78">
        <f>IF(RES_hh_tes!L21=0,"",RES_hh_tes!L21/RES_hh_fec!L21)</f>
        <v>0.55934467520672138</v>
      </c>
      <c r="M21" s="78">
        <f>IF(RES_hh_tes!M21=0,"",RES_hh_tes!M21/RES_hh_fec!M21)</f>
        <v>0.56919490296360276</v>
      </c>
      <c r="N21" s="78">
        <f>IF(RES_hh_tes!N21=0,"",RES_hh_tes!N21/RES_hh_fec!N21)</f>
        <v>0.58116750671856576</v>
      </c>
      <c r="O21" s="78">
        <f>IF(RES_hh_tes!O21=0,"",RES_hh_tes!O21/RES_hh_fec!O21)</f>
        <v>0.59498756104592454</v>
      </c>
      <c r="P21" s="78">
        <f>IF(RES_hh_tes!P21=0,"",RES_hh_tes!P21/RES_hh_fec!P21)</f>
        <v>0.60538311703551428</v>
      </c>
      <c r="Q21" s="78">
        <f>IF(RES_hh_tes!Q21=0,"",RES_hh_tes!Q21/RES_hh_fec!Q21)</f>
        <v>0.62403023163936844</v>
      </c>
      <c r="R21" s="78">
        <f>IF(RES_hh_tes!R21=0,"",RES_hh_tes!R21/RES_hh_fec!R21)</f>
        <v>0.64803329365056672</v>
      </c>
      <c r="S21" s="78">
        <f>IF(RES_hh_tes!S21=0,"",RES_hh_tes!S21/RES_hh_fec!S21)</f>
        <v>0.67253382563936426</v>
      </c>
      <c r="T21" s="78">
        <f>IF(RES_hh_tes!T21=0,"",RES_hh_tes!T21/RES_hh_fec!T21)</f>
        <v>0.69679169119660789</v>
      </c>
      <c r="U21" s="78">
        <f>IF(RES_hh_tes!U21=0,"",RES_hh_tes!U21/RES_hh_fec!U21)</f>
        <v>0.72098216475554011</v>
      </c>
      <c r="V21" s="78">
        <f>IF(RES_hh_tes!V21=0,"",RES_hh_tes!V21/RES_hh_fec!V21)</f>
        <v>0.7441280923543937</v>
      </c>
      <c r="W21" s="78">
        <f>IF(RES_hh_tes!W21=0,"",RES_hh_tes!W21/RES_hh_fec!W21)</f>
        <v>0.76324157238965562</v>
      </c>
      <c r="X21" s="78">
        <f>IF(RES_hh_tes!X21=0,"",RES_hh_tes!X21/RES_hh_fec!X21)</f>
        <v>0.77742977143531344</v>
      </c>
      <c r="Y21" s="78">
        <f>IF(RES_hh_tes!Y21=0,"",RES_hh_tes!Y21/RES_hh_fec!Y21)</f>
        <v>0.78772096459271068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0.42648997526701554</v>
      </c>
      <c r="C22" s="78">
        <f>IF(RES_hh_tes!C22=0,"",RES_hh_tes!C22/RES_hh_fec!C22)</f>
        <v>0.4323474608377833</v>
      </c>
      <c r="D22" s="78">
        <f>IF(RES_hh_tes!D22=0,"",RES_hh_tes!D22/RES_hh_fec!D22)</f>
        <v>0.43876618770240428</v>
      </c>
      <c r="E22" s="78">
        <f>IF(RES_hh_tes!E22=0,"",RES_hh_tes!E22/RES_hh_fec!E22)</f>
        <v>0.44398031122302234</v>
      </c>
      <c r="F22" s="78">
        <f>IF(RES_hh_tes!F22=0,"",RES_hh_tes!F22/RES_hh_fec!F22)</f>
        <v>0.44722826306203095</v>
      </c>
      <c r="G22" s="78">
        <f>IF(RES_hh_tes!G22=0,"",RES_hh_tes!G22/RES_hh_fec!G22)</f>
        <v>0.45423636215641561</v>
      </c>
      <c r="H22" s="78">
        <f>IF(RES_hh_tes!H22=0,"",RES_hh_tes!H22/RES_hh_fec!H22)</f>
        <v>0.4642997816160207</v>
      </c>
      <c r="I22" s="78">
        <f>IF(RES_hh_tes!I22=0,"",RES_hh_tes!I22/RES_hh_fec!I22)</f>
        <v>0.48510541781558592</v>
      </c>
      <c r="J22" s="78">
        <f>IF(RES_hh_tes!J22=0,"",RES_hh_tes!J22/RES_hh_fec!J22)</f>
        <v>0.51294378897064508</v>
      </c>
      <c r="K22" s="78">
        <f>IF(RES_hh_tes!K22=0,"",RES_hh_tes!K22/RES_hh_fec!K22)</f>
        <v>0.54473345942596363</v>
      </c>
      <c r="L22" s="78">
        <f>IF(RES_hh_tes!L22=0,"",RES_hh_tes!L22/RES_hh_fec!L22)</f>
        <v>0.57738342232450934</v>
      </c>
      <c r="M22" s="78">
        <f>IF(RES_hh_tes!M22=0,"",RES_hh_tes!M22/RES_hh_fec!M22)</f>
        <v>0.60989859514428379</v>
      </c>
      <c r="N22" s="78">
        <f>IF(RES_hh_tes!N22=0,"",RES_hh_tes!N22/RES_hh_fec!N22)</f>
        <v>0.64220938837444574</v>
      </c>
      <c r="O22" s="78">
        <f>IF(RES_hh_tes!O22=0,"",RES_hh_tes!O22/RES_hh_fec!O22)</f>
        <v>0.66671959320698737</v>
      </c>
      <c r="P22" s="78">
        <f>IF(RES_hh_tes!P22=0,"",RES_hh_tes!P22/RES_hh_fec!P22)</f>
        <v>0.66972442739397342</v>
      </c>
      <c r="Q22" s="78">
        <f>IF(RES_hh_tes!Q22=0,"",RES_hh_tes!Q22/RES_hh_fec!Q22)</f>
        <v>0.67361864526946813</v>
      </c>
      <c r="R22" s="78">
        <f>IF(RES_hh_tes!R22=0,"",RES_hh_tes!R22/RES_hh_fec!R22)</f>
        <v>0.6793106111592998</v>
      </c>
      <c r="S22" s="78">
        <f>IF(RES_hh_tes!S22=0,"",RES_hh_tes!S22/RES_hh_fec!S22)</f>
        <v>0.68693565270399648</v>
      </c>
      <c r="T22" s="78">
        <f>IF(RES_hh_tes!T22=0,"",RES_hh_tes!T22/RES_hh_fec!T22)</f>
        <v>0.69519277753222264</v>
      </c>
      <c r="U22" s="78">
        <f>IF(RES_hh_tes!U22=0,"",RES_hh_tes!U22/RES_hh_fec!U22)</f>
        <v>0.70649591089766806</v>
      </c>
      <c r="V22" s="78">
        <f>IF(RES_hh_tes!V22=0,"",RES_hh_tes!V22/RES_hh_fec!V22)</f>
        <v>0.72014878536720717</v>
      </c>
      <c r="W22" s="78">
        <f>IF(RES_hh_tes!W22=0,"",RES_hh_tes!W22/RES_hh_fec!W22)</f>
        <v>0.73528675909069263</v>
      </c>
      <c r="X22" s="78">
        <f>IF(RES_hh_tes!X22=0,"",RES_hh_tes!X22/RES_hh_fec!X22)</f>
        <v>0.75325871795591659</v>
      </c>
      <c r="Y22" s="78">
        <f>IF(RES_hh_tes!Y22=0,"",RES_hh_tes!Y22/RES_hh_fec!Y22)</f>
        <v>0.77238747193220691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0.75146369282186665</v>
      </c>
      <c r="C24" s="78">
        <f>IF(RES_hh_tes!C24=0,"",RES_hh_tes!C24/RES_hh_fec!C24)</f>
        <v>0.75368317794801742</v>
      </c>
      <c r="D24" s="78">
        <f>IF(RES_hh_tes!D24=0,"",RES_hh_tes!D24/RES_hh_fec!D24)</f>
        <v>0.75597219216356015</v>
      </c>
      <c r="E24" s="78">
        <f>IF(RES_hh_tes!E24=0,"",RES_hh_tes!E24/RES_hh_fec!E24)</f>
        <v>0.7583800906371515</v>
      </c>
      <c r="F24" s="78">
        <f>IF(RES_hh_tes!F24=0,"",RES_hh_tes!F24/RES_hh_fec!F24)</f>
        <v>0.76075359331199643</v>
      </c>
      <c r="G24" s="78">
        <f>IF(RES_hh_tes!G24=0,"",RES_hh_tes!G24/RES_hh_fec!G24)</f>
        <v>0.76317018224283839</v>
      </c>
      <c r="H24" s="78">
        <f>IF(RES_hh_tes!H24=0,"",RES_hh_tes!H24/RES_hh_fec!H24)</f>
        <v>0.76469347674612287</v>
      </c>
      <c r="I24" s="78">
        <f>IF(RES_hh_tes!I24=0,"",RES_hh_tes!I24/RES_hh_fec!I24)</f>
        <v>0.76753631931472543</v>
      </c>
      <c r="J24" s="78">
        <f>IF(RES_hh_tes!J24=0,"",RES_hh_tes!J24/RES_hh_fec!J24)</f>
        <v>0.77385530135383596</v>
      </c>
      <c r="K24" s="78">
        <f>IF(RES_hh_tes!K24=0,"",RES_hh_tes!K24/RES_hh_fec!K24)</f>
        <v>0.77921373205631528</v>
      </c>
      <c r="L24" s="78">
        <f>IF(RES_hh_tes!L24=0,"",RES_hh_tes!L24/RES_hh_fec!L24)</f>
        <v>0.786244584986724</v>
      </c>
      <c r="M24" s="78">
        <f>IF(RES_hh_tes!M24=0,"",RES_hh_tes!M24/RES_hh_fec!M24)</f>
        <v>0.79319019573898597</v>
      </c>
      <c r="N24" s="78">
        <f>IF(RES_hh_tes!N24=0,"",RES_hh_tes!N24/RES_hh_fec!N24)</f>
        <v>0.80243174592371769</v>
      </c>
      <c r="O24" s="78">
        <f>IF(RES_hh_tes!O24=0,"",RES_hh_tes!O24/RES_hh_fec!O24)</f>
        <v>0.81297727307311152</v>
      </c>
      <c r="P24" s="78">
        <f>IF(RES_hh_tes!P24=0,"",RES_hh_tes!P24/RES_hh_fec!P24)</f>
        <v>0.81552602242225347</v>
      </c>
      <c r="Q24" s="78">
        <f>IF(RES_hh_tes!Q24=0,"",RES_hh_tes!Q24/RES_hh_fec!Q24)</f>
        <v>0.82084853655755219</v>
      </c>
      <c r="R24" s="78">
        <f>IF(RES_hh_tes!R24=0,"",RES_hh_tes!R24/RES_hh_fec!R24)</f>
        <v>0.82825500116366846</v>
      </c>
      <c r="S24" s="78">
        <f>IF(RES_hh_tes!S24=0,"",RES_hh_tes!S24/RES_hh_fec!S24)</f>
        <v>0.83630561825226057</v>
      </c>
      <c r="T24" s="78">
        <f>IF(RES_hh_tes!T24=0,"",RES_hh_tes!T24/RES_hh_fec!T24)</f>
        <v>0.84211692994788834</v>
      </c>
      <c r="U24" s="78">
        <f>IF(RES_hh_tes!U24=0,"",RES_hh_tes!U24/RES_hh_fec!U24)</f>
        <v>0.84951796783287148</v>
      </c>
      <c r="V24" s="78">
        <f>IF(RES_hh_tes!V24=0,"",RES_hh_tes!V24/RES_hh_fec!V24)</f>
        <v>0.85538683169976293</v>
      </c>
      <c r="W24" s="78">
        <f>IF(RES_hh_tes!W24=0,"",RES_hh_tes!W24/RES_hh_fec!W24)</f>
        <v>0.86637043434977257</v>
      </c>
      <c r="X24" s="78">
        <f>IF(RES_hh_tes!X24=0,"",RES_hh_tes!X24/RES_hh_fec!X24)</f>
        <v>0.87639520317958985</v>
      </c>
      <c r="Y24" s="78">
        <f>IF(RES_hh_tes!Y24=0,"",RES_hh_tes!Y24/RES_hh_fec!Y24)</f>
        <v>0.88849516042468712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0.58997820646750421</v>
      </c>
      <c r="C25" s="79">
        <f>IF(RES_hh_tes!C25=0,"",RES_hh_tes!C25/RES_hh_fec!C25)</f>
        <v>0.59236047139936943</v>
      </c>
      <c r="D25" s="79">
        <f>IF(RES_hh_tes!D25=0,"",RES_hh_tes!D25/RES_hh_fec!D25)</f>
        <v>0.59515966742619142</v>
      </c>
      <c r="E25" s="79">
        <f>IF(RES_hh_tes!E25=0,"",RES_hh_tes!E25/RES_hh_fec!E25)</f>
        <v>0.59988144675785982</v>
      </c>
      <c r="F25" s="79">
        <f>IF(RES_hh_tes!F25=0,"",RES_hh_tes!F25/RES_hh_fec!F25)</f>
        <v>0.60519712012898375</v>
      </c>
      <c r="G25" s="79">
        <f>IF(RES_hh_tes!G25=0,"",RES_hh_tes!G25/RES_hh_fec!G25)</f>
        <v>0.60948557806157078</v>
      </c>
      <c r="H25" s="79">
        <f>IF(RES_hh_tes!H25=0,"",RES_hh_tes!H25/RES_hh_fec!H25)</f>
        <v>0.6134608582670984</v>
      </c>
      <c r="I25" s="79">
        <f>IF(RES_hh_tes!I25=0,"",RES_hh_tes!I25/RES_hh_fec!I25)</f>
        <v>0.61528794563607025</v>
      </c>
      <c r="J25" s="79">
        <f>IF(RES_hh_tes!J25=0,"",RES_hh_tes!J25/RES_hh_fec!J25)</f>
        <v>0.61664702265855098</v>
      </c>
      <c r="K25" s="79">
        <f>IF(RES_hh_tes!K25=0,"",RES_hh_tes!K25/RES_hh_fec!K25)</f>
        <v>0.61772799217570851</v>
      </c>
      <c r="L25" s="79">
        <f>IF(RES_hh_tes!L25=0,"",RES_hh_tes!L25/RES_hh_fec!L25)</f>
        <v>0.62005862687749269</v>
      </c>
      <c r="M25" s="79">
        <f>IF(RES_hh_tes!M25=0,"",RES_hh_tes!M25/RES_hh_fec!M25)</f>
        <v>0.62384532711952756</v>
      </c>
      <c r="N25" s="79">
        <f>IF(RES_hh_tes!N25=0,"",RES_hh_tes!N25/RES_hh_fec!N25)</f>
        <v>0.62986834232951461</v>
      </c>
      <c r="O25" s="79">
        <f>IF(RES_hh_tes!O25=0,"",RES_hh_tes!O25/RES_hh_fec!O25)</f>
        <v>0.63785149217770232</v>
      </c>
      <c r="P25" s="79">
        <f>IF(RES_hh_tes!P25=0,"",RES_hh_tes!P25/RES_hh_fec!P25)</f>
        <v>0.64766828595695203</v>
      </c>
      <c r="Q25" s="79">
        <f>IF(RES_hh_tes!Q25=0,"",RES_hh_tes!Q25/RES_hh_fec!Q25)</f>
        <v>0.65717801895600481</v>
      </c>
      <c r="R25" s="79">
        <f>IF(RES_hh_tes!R25=0,"",RES_hh_tes!R25/RES_hh_fec!R25)</f>
        <v>0.66888216299779413</v>
      </c>
      <c r="S25" s="79">
        <f>IF(RES_hh_tes!S25=0,"",RES_hh_tes!S25/RES_hh_fec!S25)</f>
        <v>0.68075825195242312</v>
      </c>
      <c r="T25" s="79">
        <f>IF(RES_hh_tes!T25=0,"",RES_hh_tes!T25/RES_hh_fec!T25)</f>
        <v>0.69765379811357708</v>
      </c>
      <c r="U25" s="79">
        <f>IF(RES_hh_tes!U25=0,"",RES_hh_tes!U25/RES_hh_fec!U25)</f>
        <v>0.71573494272074378</v>
      </c>
      <c r="V25" s="79">
        <f>IF(RES_hh_tes!V25=0,"",RES_hh_tes!V25/RES_hh_fec!V25)</f>
        <v>0.73282235082328651</v>
      </c>
      <c r="W25" s="79">
        <f>IF(RES_hh_tes!W25=0,"",RES_hh_tes!W25/RES_hh_fec!W25)</f>
        <v>0.750945623754668</v>
      </c>
      <c r="X25" s="79">
        <f>IF(RES_hh_tes!X25=0,"",RES_hh_tes!X25/RES_hh_fec!X25)</f>
        <v>0.76909607271968017</v>
      </c>
      <c r="Y25" s="79">
        <f>IF(RES_hh_tes!Y25=0,"",RES_hh_tes!Y25/RES_hh_fec!Y25)</f>
        <v>0.78026236255387682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X26" s="81" t="str">
        <f>IF(RES_hh_tes!X26=0,"",RES_hh_tes!X26/RES_hh_fec!X26)</f>
        <v/>
      </c>
      <c r="Y26" s="81" t="str">
        <f>IF(RES_hh_tes!Y26=0,"",RES_hh_tes!Y26/RES_hh_fec!Y26)</f>
        <v/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0.57167155581781737</v>
      </c>
      <c r="C27" s="70">
        <f>IF(RES_hh_tes!C27=0,"",RES_hh_tes!C27/RES_hh_fec!C27)</f>
        <v>0.57385654482247184</v>
      </c>
      <c r="D27" s="70">
        <f>IF(RES_hh_tes!D27=0,"",RES_hh_tes!D27/RES_hh_fec!D27)</f>
        <v>0.57265210535190658</v>
      </c>
      <c r="E27" s="70">
        <f>IF(RES_hh_tes!E27=0,"",RES_hh_tes!E27/RES_hh_fec!E27)</f>
        <v>0.57963169056853292</v>
      </c>
      <c r="F27" s="70">
        <f>IF(RES_hh_tes!F27=0,"",RES_hh_tes!F27/RES_hh_fec!F27)</f>
        <v>0.59443515973027805</v>
      </c>
      <c r="G27" s="70">
        <f>IF(RES_hh_tes!G27=0,"",RES_hh_tes!G27/RES_hh_fec!G27)</f>
        <v>0.5970759854717852</v>
      </c>
      <c r="H27" s="70">
        <f>IF(RES_hh_tes!H27=0,"",RES_hh_tes!H27/RES_hh_fec!H27)</f>
        <v>0.61732487667945835</v>
      </c>
      <c r="I27" s="70">
        <f>IF(RES_hh_tes!I27=0,"",RES_hh_tes!I27/RES_hh_fec!I27)</f>
        <v>0.64014040292842633</v>
      </c>
      <c r="J27" s="70">
        <f>IF(RES_hh_tes!J27=0,"",RES_hh_tes!J27/RES_hh_fec!J27)</f>
        <v>0.65111462305855561</v>
      </c>
      <c r="K27" s="70">
        <f>IF(RES_hh_tes!K27=0,"",RES_hh_tes!K27/RES_hh_fec!K27)</f>
        <v>0.64836123385391076</v>
      </c>
      <c r="L27" s="70">
        <f>IF(RES_hh_tes!L27=0,"",RES_hh_tes!L27/RES_hh_fec!L27)</f>
        <v>0.63239354095257594</v>
      </c>
      <c r="M27" s="70">
        <f>IF(RES_hh_tes!M27=0,"",RES_hh_tes!M27/RES_hh_fec!M27)</f>
        <v>0.63129199625436749</v>
      </c>
      <c r="N27" s="70">
        <f>IF(RES_hh_tes!N27=0,"",RES_hh_tes!N27/RES_hh_fec!N27)</f>
        <v>0.63165141371707534</v>
      </c>
      <c r="O27" s="70">
        <f>IF(RES_hh_tes!O27=0,"",RES_hh_tes!O27/RES_hh_fec!O27)</f>
        <v>0.63435232412336273</v>
      </c>
      <c r="P27" s="70">
        <f>IF(RES_hh_tes!P27=0,"",RES_hh_tes!P27/RES_hh_fec!P27)</f>
        <v>0.6357643501679191</v>
      </c>
      <c r="Q27" s="70">
        <f>IF(RES_hh_tes!Q27=0,"",RES_hh_tes!Q27/RES_hh_fec!Q27)</f>
        <v>0.62586135448787217</v>
      </c>
      <c r="R27" s="70">
        <f>IF(RES_hh_tes!R27=0,"",RES_hh_tes!R27/RES_hh_fec!R27)</f>
        <v>0.62110810522473925</v>
      </c>
      <c r="S27" s="70">
        <f>IF(RES_hh_tes!S27=0,"",RES_hh_tes!S27/RES_hh_fec!S27)</f>
        <v>0.60957357547815116</v>
      </c>
      <c r="T27" s="70">
        <f>IF(RES_hh_tes!T27=0,"",RES_hh_tes!T27/RES_hh_fec!T27)</f>
        <v>0.63593791767529395</v>
      </c>
      <c r="U27" s="70">
        <f>IF(RES_hh_tes!U27=0,"",RES_hh_tes!U27/RES_hh_fec!U27)</f>
        <v>0.63877609883263164</v>
      </c>
      <c r="V27" s="70">
        <f>IF(RES_hh_tes!V27=0,"",RES_hh_tes!V27/RES_hh_fec!V27)</f>
        <v>0.65130223317877178</v>
      </c>
      <c r="W27" s="70">
        <f>IF(RES_hh_tes!W27=0,"",RES_hh_tes!W27/RES_hh_fec!W27)</f>
        <v>0.67811180980508268</v>
      </c>
      <c r="X27" s="70">
        <f>IF(RES_hh_tes!X27=0,"",RES_hh_tes!X27/RES_hh_fec!X27)</f>
        <v>0.67207763464199255</v>
      </c>
      <c r="Y27" s="70">
        <f>IF(RES_hh_tes!Y27=0,"",RES_hh_tes!Y27/RES_hh_fec!Y27)</f>
        <v>0.64426147717674509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0.57310235265559961</v>
      </c>
      <c r="C28" s="78">
        <f>IF(RES_hh_tes!C28=0,"",RES_hh_tes!C28/RES_hh_fec!C28)</f>
        <v>0.57433591782162474</v>
      </c>
      <c r="D28" s="78">
        <f>IF(RES_hh_tes!D28=0,"",RES_hh_tes!D28/RES_hh_fec!D28)</f>
        <v>0.5758543856230911</v>
      </c>
      <c r="E28" s="78">
        <f>IF(RES_hh_tes!E28=0,"",RES_hh_tes!E28/RES_hh_fec!E28)</f>
        <v>0.57696059240354514</v>
      </c>
      <c r="F28" s="78">
        <f>IF(RES_hh_tes!F28=0,"",RES_hh_tes!F28/RES_hh_fec!F28)</f>
        <v>0.57786588576575215</v>
      </c>
      <c r="G28" s="78">
        <f>IF(RES_hh_tes!G28=0,"",RES_hh_tes!G28/RES_hh_fec!G28)</f>
        <v>0.57880081669177796</v>
      </c>
      <c r="H28" s="78">
        <f>IF(RES_hh_tes!H28=0,"",RES_hh_tes!H28/RES_hh_fec!H28)</f>
        <v>0.57970850662548512</v>
      </c>
      <c r="I28" s="78">
        <f>IF(RES_hh_tes!I28=0,"",RES_hh_tes!I28/RES_hh_fec!I28)</f>
        <v>0.58015123463790763</v>
      </c>
      <c r="J28" s="78">
        <f>IF(RES_hh_tes!J28=0,"",RES_hh_tes!J28/RES_hh_fec!J28)</f>
        <v>0.58040664749252013</v>
      </c>
      <c r="K28" s="78">
        <f>IF(RES_hh_tes!K28=0,"",RES_hh_tes!K28/RES_hh_fec!K28)</f>
        <v>0.58073475273618158</v>
      </c>
      <c r="L28" s="78">
        <f>IF(RES_hh_tes!L28=0,"",RES_hh_tes!L28/RES_hh_fec!L28)</f>
        <v>0.5811223371929064</v>
      </c>
      <c r="M28" s="78">
        <f>IF(RES_hh_tes!M28=0,"",RES_hh_tes!M28/RES_hh_fec!M28)</f>
        <v>0.58139752365672448</v>
      </c>
      <c r="N28" s="78">
        <f>IF(RES_hh_tes!N28=0,"",RES_hh_tes!N28/RES_hh_fec!N28)</f>
        <v>0.58161544354340811</v>
      </c>
      <c r="O28" s="78">
        <f>IF(RES_hh_tes!O28=0,"",RES_hh_tes!O28/RES_hh_fec!O28)</f>
        <v>0.58180745050873151</v>
      </c>
      <c r="P28" s="78">
        <f>IF(RES_hh_tes!P28=0,"",RES_hh_tes!P28/RES_hh_fec!P28)</f>
        <v>0.58194741569970021</v>
      </c>
      <c r="Q28" s="78">
        <f>IF(RES_hh_tes!Q28=0,"",RES_hh_tes!Q28/RES_hh_fec!Q28)</f>
        <v>0.58217447369652564</v>
      </c>
      <c r="R28" s="78">
        <f>IF(RES_hh_tes!R28=0,"",RES_hh_tes!R28/RES_hh_fec!R28)</f>
        <v>0.58272272952174142</v>
      </c>
      <c r="S28" s="78">
        <f>IF(RES_hh_tes!S28=0,"",RES_hh_tes!S28/RES_hh_fec!S28)</f>
        <v>0.58398154995558049</v>
      </c>
      <c r="T28" s="78">
        <f>IF(RES_hh_tes!T28=0,"",RES_hh_tes!T28/RES_hh_fec!T28)</f>
        <v>0.58568823349753818</v>
      </c>
      <c r="U28" s="78">
        <f>IF(RES_hh_tes!U28=0,"",RES_hh_tes!U28/RES_hh_fec!U28)</f>
        <v>0.58707785522332179</v>
      </c>
      <c r="V28" s="78">
        <f>IF(RES_hh_tes!V28=0,"",RES_hh_tes!V28/RES_hh_fec!V28)</f>
        <v>0.58903942311194679</v>
      </c>
      <c r="W28" s="78">
        <f>IF(RES_hh_tes!W28=0,"",RES_hh_tes!W28/RES_hh_fec!W28)</f>
        <v>0.59077744801817955</v>
      </c>
      <c r="X28" s="78">
        <f>IF(RES_hh_tes!X28=0,"",RES_hh_tes!X28/RES_hh_fec!X28)</f>
        <v>0.59290970614429384</v>
      </c>
      <c r="Y28" s="78">
        <f>IF(RES_hh_tes!Y28=0,"",RES_hh_tes!Y28/RES_hh_fec!Y28)</f>
        <v>0.59473619822059842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0.56537799884051543</v>
      </c>
      <c r="C29" s="78">
        <f>IF(RES_hh_tes!C29=0,"",RES_hh_tes!C29/RES_hh_fec!C29)</f>
        <v>0.56633181736639227</v>
      </c>
      <c r="D29" s="78">
        <f>IF(RES_hh_tes!D29=0,"",RES_hh_tes!D29/RES_hh_fec!D29)</f>
        <v>0.56724828157062801</v>
      </c>
      <c r="E29" s="78">
        <f>IF(RES_hh_tes!E29=0,"",RES_hh_tes!E29/RES_hh_fec!E29)</f>
        <v>0.56819368988756924</v>
      </c>
      <c r="F29" s="78">
        <f>IF(RES_hh_tes!F29=0,"",RES_hh_tes!F29/RES_hh_fec!F29)</f>
        <v>0.56917341459697535</v>
      </c>
      <c r="G29" s="78">
        <f>IF(RES_hh_tes!G29=0,"",RES_hh_tes!G29/RES_hh_fec!G29)</f>
        <v>0.57042210018102291</v>
      </c>
      <c r="H29" s="78">
        <f>IF(RES_hh_tes!H29=0,"",RES_hh_tes!H29/RES_hh_fec!H29)</f>
        <v>0.57194056009590166</v>
      </c>
      <c r="I29" s="78">
        <f>IF(RES_hh_tes!I29=0,"",RES_hh_tes!I29/RES_hh_fec!I29)</f>
        <v>0.57282668776594536</v>
      </c>
      <c r="J29" s="78">
        <f>IF(RES_hh_tes!J29=0,"",RES_hh_tes!J29/RES_hh_fec!J29)</f>
        <v>0.57315926044857635</v>
      </c>
      <c r="K29" s="78">
        <f>IF(RES_hh_tes!K29=0,"",RES_hh_tes!K29/RES_hh_fec!K29)</f>
        <v>0.57413696181181872</v>
      </c>
      <c r="L29" s="78">
        <f>IF(RES_hh_tes!L29=0,"",RES_hh_tes!L29/RES_hh_fec!L29)</f>
        <v>0.57508375977764115</v>
      </c>
      <c r="M29" s="78">
        <f>IF(RES_hh_tes!M29=0,"",RES_hh_tes!M29/RES_hh_fec!M29)</f>
        <v>0.57573420059910907</v>
      </c>
      <c r="N29" s="78">
        <f>IF(RES_hh_tes!N29=0,"",RES_hh_tes!N29/RES_hh_fec!N29)</f>
        <v>0.57615735425544023</v>
      </c>
      <c r="O29" s="78">
        <f>IF(RES_hh_tes!O29=0,"",RES_hh_tes!O29/RES_hh_fec!O29)</f>
        <v>0.57645121070158278</v>
      </c>
      <c r="P29" s="78">
        <f>IF(RES_hh_tes!P29=0,"",RES_hh_tes!P29/RES_hh_fec!P29)</f>
        <v>0.57659009490009616</v>
      </c>
      <c r="Q29" s="78">
        <f>IF(RES_hh_tes!Q29=0,"",RES_hh_tes!Q29/RES_hh_fec!Q29)</f>
        <v>0.57705791998268052</v>
      </c>
      <c r="R29" s="78">
        <f>IF(RES_hh_tes!R29=0,"",RES_hh_tes!R29/RES_hh_fec!R29)</f>
        <v>0.57826105984484033</v>
      </c>
      <c r="S29" s="78">
        <f>IF(RES_hh_tes!S29=0,"",RES_hh_tes!S29/RES_hh_fec!S29)</f>
        <v>0.58060550174492165</v>
      </c>
      <c r="T29" s="78">
        <f>IF(RES_hh_tes!T29=0,"",RES_hh_tes!T29/RES_hh_fec!T29)</f>
        <v>0.5840443862506991</v>
      </c>
      <c r="U29" s="78">
        <f>IF(RES_hh_tes!U29=0,"",RES_hh_tes!U29/RES_hh_fec!U29)</f>
        <v>0.58678251751765387</v>
      </c>
      <c r="V29" s="78">
        <f>IF(RES_hh_tes!V29=0,"",RES_hh_tes!V29/RES_hh_fec!V29)</f>
        <v>0.58844799792153613</v>
      </c>
      <c r="W29" s="78">
        <f>IF(RES_hh_tes!W29=0,"",RES_hh_tes!W29/RES_hh_fec!W29)</f>
        <v>0.59242496253949983</v>
      </c>
      <c r="X29" s="78">
        <f>IF(RES_hh_tes!X29=0,"",RES_hh_tes!X29/RES_hh_fec!X29)</f>
        <v>0.59666162759475672</v>
      </c>
      <c r="Y29" s="78">
        <f>IF(RES_hh_tes!Y29=0,"",RES_hh_tes!Y29/RES_hh_fec!Y29)</f>
        <v>0.60168857347390259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0.5644980171755416</v>
      </c>
      <c r="C30" s="78">
        <f>IF(RES_hh_tes!C30=0,"",RES_hh_tes!C30/RES_hh_fec!C30)</f>
        <v>0.56544724844895855</v>
      </c>
      <c r="D30" s="78">
        <f>IF(RES_hh_tes!D30=0,"",RES_hh_tes!D30/RES_hh_fec!D30)</f>
        <v>0.56664609386863829</v>
      </c>
      <c r="E30" s="78">
        <f>IF(RES_hh_tes!E30=0,"",RES_hh_tes!E30/RES_hh_fec!E30)</f>
        <v>0.56799558105007097</v>
      </c>
      <c r="F30" s="78">
        <f>IF(RES_hh_tes!F30=0,"",RES_hh_tes!F30/RES_hh_fec!F30)</f>
        <v>0.56941114799322234</v>
      </c>
      <c r="G30" s="78">
        <f>IF(RES_hh_tes!G30=0,"",RES_hh_tes!G30/RES_hh_fec!G30)</f>
        <v>0.5708565452872173</v>
      </c>
      <c r="H30" s="78">
        <f>IF(RES_hh_tes!H30=0,"",RES_hh_tes!H30/RES_hh_fec!H30)</f>
        <v>0.57235414230210002</v>
      </c>
      <c r="I30" s="78">
        <f>IF(RES_hh_tes!I30=0,"",RES_hh_tes!I30/RES_hh_fec!I30)</f>
        <v>0.57318470006251265</v>
      </c>
      <c r="J30" s="78">
        <f>IF(RES_hh_tes!J30=0,"",RES_hh_tes!J30/RES_hh_fec!J30)</f>
        <v>0.57363859979257448</v>
      </c>
      <c r="K30" s="78">
        <f>IF(RES_hh_tes!K30=0,"",RES_hh_tes!K30/RES_hh_fec!K30)</f>
        <v>0.57428268300448493</v>
      </c>
      <c r="L30" s="78">
        <f>IF(RES_hh_tes!L30=0,"",RES_hh_tes!L30/RES_hh_fec!L30)</f>
        <v>0.57500344242117507</v>
      </c>
      <c r="M30" s="78">
        <f>IF(RES_hh_tes!M30=0,"",RES_hh_tes!M30/RES_hh_fec!M30)</f>
        <v>0.57567400105430677</v>
      </c>
      <c r="N30" s="78">
        <f>IF(RES_hh_tes!N30=0,"",RES_hh_tes!N30/RES_hh_fec!N30)</f>
        <v>0.57632158948895273</v>
      </c>
      <c r="O30" s="78">
        <f>IF(RES_hh_tes!O30=0,"",RES_hh_tes!O30/RES_hh_fec!O30)</f>
        <v>0.57690885501532496</v>
      </c>
      <c r="P30" s="78">
        <f>IF(RES_hh_tes!P30=0,"",RES_hh_tes!P30/RES_hh_fec!P30)</f>
        <v>0.57734467799752764</v>
      </c>
      <c r="Q30" s="78">
        <f>IF(RES_hh_tes!Q30=0,"",RES_hh_tes!Q30/RES_hh_fec!Q30)</f>
        <v>0.57815738414723694</v>
      </c>
      <c r="R30" s="78">
        <f>IF(RES_hh_tes!R30=0,"",RES_hh_tes!R30/RES_hh_fec!R30)</f>
        <v>0.57998588068318369</v>
      </c>
      <c r="S30" s="78">
        <f>IF(RES_hh_tes!S30=0,"",RES_hh_tes!S30/RES_hh_fec!S30)</f>
        <v>0.58291479259596712</v>
      </c>
      <c r="T30" s="78">
        <f>IF(RES_hh_tes!T30=0,"",RES_hh_tes!T30/RES_hh_fec!T30)</f>
        <v>0.58686601512208525</v>
      </c>
      <c r="U30" s="78">
        <f>IF(RES_hh_tes!U30=0,"",RES_hh_tes!U30/RES_hh_fec!U30)</f>
        <v>0.59157570574555129</v>
      </c>
      <c r="V30" s="78">
        <f>IF(RES_hh_tes!V30=0,"",RES_hh_tes!V30/RES_hh_fec!V30)</f>
        <v>0.59683643226926264</v>
      </c>
      <c r="W30" s="78">
        <f>IF(RES_hh_tes!W30=0,"",RES_hh_tes!W30/RES_hh_fec!W30)</f>
        <v>0.60174486956547235</v>
      </c>
      <c r="X30" s="78">
        <f>IF(RES_hh_tes!X30=0,"",RES_hh_tes!X30/RES_hh_fec!X30)</f>
        <v>0.60580769191915496</v>
      </c>
      <c r="Y30" s="78">
        <f>IF(RES_hh_tes!Y30=0,"",RES_hh_tes!Y30/RES_hh_fec!Y30)</f>
        <v>0.60926733583688175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0.56730843380964391</v>
      </c>
      <c r="C31" s="78">
        <f>IF(RES_hh_tes!C31=0,"",RES_hh_tes!C31/RES_hh_fec!C31)</f>
        <v>0.56820005386366002</v>
      </c>
      <c r="D31" s="78">
        <f>IF(RES_hh_tes!D31=0,"",RES_hh_tes!D31/RES_hh_fec!D31)</f>
        <v>0.56911974397896314</v>
      </c>
      <c r="E31" s="78">
        <f>IF(RES_hh_tes!E31=0,"",RES_hh_tes!E31/RES_hh_fec!E31)</f>
        <v>0.57011155784332557</v>
      </c>
      <c r="F31" s="78">
        <f>IF(RES_hh_tes!F31=0,"",RES_hh_tes!F31/RES_hh_fec!F31)</f>
        <v>0.57116910188006231</v>
      </c>
      <c r="G31" s="78">
        <f>IF(RES_hh_tes!G31=0,"",RES_hh_tes!G31/RES_hh_fec!G31)</f>
        <v>0.57231124777509979</v>
      </c>
      <c r="H31" s="78">
        <f>IF(RES_hh_tes!H31=0,"",RES_hh_tes!H31/RES_hh_fec!H31)</f>
        <v>0.57358642141940985</v>
      </c>
      <c r="I31" s="78">
        <f>IF(RES_hh_tes!I31=0,"",RES_hh_tes!I31/RES_hh_fec!I31)</f>
        <v>0.57422388790363987</v>
      </c>
      <c r="J31" s="78">
        <f>IF(RES_hh_tes!J31=0,"",RES_hh_tes!J31/RES_hh_fec!J31)</f>
        <v>0.57446211140220771</v>
      </c>
      <c r="K31" s="78">
        <f>IF(RES_hh_tes!K31=0,"",RES_hh_tes!K31/RES_hh_fec!K31)</f>
        <v>0.5747982062753404</v>
      </c>
      <c r="L31" s="78">
        <f>IF(RES_hh_tes!L31=0,"",RES_hh_tes!L31/RES_hh_fec!L31)</f>
        <v>0.57513531873476786</v>
      </c>
      <c r="M31" s="78">
        <f>IF(RES_hh_tes!M31=0,"",RES_hh_tes!M31/RES_hh_fec!M31)</f>
        <v>0.57543219800031387</v>
      </c>
      <c r="N31" s="78">
        <f>IF(RES_hh_tes!N31=0,"",RES_hh_tes!N31/RES_hh_fec!N31)</f>
        <v>0.57570858305328765</v>
      </c>
      <c r="O31" s="78">
        <f>IF(RES_hh_tes!O31=0,"",RES_hh_tes!O31/RES_hh_fec!O31)</f>
        <v>0.57594743240183832</v>
      </c>
      <c r="P31" s="78">
        <f>IF(RES_hh_tes!P31=0,"",RES_hh_tes!P31/RES_hh_fec!P31)</f>
        <v>0.57609053006355138</v>
      </c>
      <c r="Q31" s="78">
        <f>IF(RES_hh_tes!Q31=0,"",RES_hh_tes!Q31/RES_hh_fec!Q31)</f>
        <v>0.57638729793186794</v>
      </c>
      <c r="R31" s="78">
        <f>IF(RES_hh_tes!R31=0,"",RES_hh_tes!R31/RES_hh_fec!R31)</f>
        <v>0.57693722688749116</v>
      </c>
      <c r="S31" s="78">
        <f>IF(RES_hh_tes!S31=0,"",RES_hh_tes!S31/RES_hh_fec!S31)</f>
        <v>0.57784690034694386</v>
      </c>
      <c r="T31" s="78">
        <f>IF(RES_hh_tes!T31=0,"",RES_hh_tes!T31/RES_hh_fec!T31)</f>
        <v>0.57866225900507617</v>
      </c>
      <c r="U31" s="78">
        <f>IF(RES_hh_tes!U31=0,"",RES_hh_tes!U31/RES_hh_fec!U31)</f>
        <v>0.58017914521004932</v>
      </c>
      <c r="V31" s="78">
        <f>IF(RES_hh_tes!V31=0,"",RES_hh_tes!V31/RES_hh_fec!V31)</f>
        <v>0.58263704607014366</v>
      </c>
      <c r="W31" s="78">
        <f>IF(RES_hh_tes!W31=0,"",RES_hh_tes!W31/RES_hh_fec!W31)</f>
        <v>0.58551116131808589</v>
      </c>
      <c r="X31" s="78">
        <f>IF(RES_hh_tes!X31=0,"",RES_hh_tes!X31/RES_hh_fec!X31)</f>
        <v>0.58811459709324376</v>
      </c>
      <c r="Y31" s="78">
        <f>IF(RES_hh_tes!Y31=0,"",RES_hh_tes!Y31/RES_hh_fec!Y31)</f>
        <v>0.5900488439308148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0.72896711077188858</v>
      </c>
      <c r="C32" s="81">
        <f>IF(RES_hh_tes!C32=0,"",RES_hh_tes!C32/RES_hh_fec!C32)</f>
        <v>0.73079424875193388</v>
      </c>
      <c r="D32" s="81">
        <f>IF(RES_hh_tes!D32=0,"",RES_hh_tes!D32/RES_hh_fec!D32)</f>
        <v>0.73533631655421638</v>
      </c>
      <c r="E32" s="81">
        <f>IF(RES_hh_tes!E32=0,"",RES_hh_tes!E32/RES_hh_fec!E32)</f>
        <v>0.73960028467986549</v>
      </c>
      <c r="F32" s="81">
        <f>IF(RES_hh_tes!F32=0,"",RES_hh_tes!F32/RES_hh_fec!F32)</f>
        <v>0.74268651670141528</v>
      </c>
      <c r="G32" s="81">
        <f>IF(RES_hh_tes!G32=0,"",RES_hh_tes!G32/RES_hh_fec!G32)</f>
        <v>0.74465216997650852</v>
      </c>
      <c r="H32" s="81">
        <f>IF(RES_hh_tes!H32=0,"",RES_hh_tes!H32/RES_hh_fec!H32)</f>
        <v>0.74642211941278791</v>
      </c>
      <c r="I32" s="81">
        <f>IF(RES_hh_tes!I32=0,"",RES_hh_tes!I32/RES_hh_fec!I32)</f>
        <v>0.74750246060175296</v>
      </c>
      <c r="J32" s="81">
        <f>IF(RES_hh_tes!J32=0,"",RES_hh_tes!J32/RES_hh_fec!J32)</f>
        <v>0.74865095188083952</v>
      </c>
      <c r="K32" s="81">
        <f>IF(RES_hh_tes!K32=0,"",RES_hh_tes!K32/RES_hh_fec!K32)</f>
        <v>0.74915342551631481</v>
      </c>
      <c r="L32" s="81">
        <f>IF(RES_hh_tes!L32=0,"",RES_hh_tes!L32/RES_hh_fec!L32)</f>
        <v>0.74991840675953136</v>
      </c>
      <c r="M32" s="81">
        <f>IF(RES_hh_tes!M32=0,"",RES_hh_tes!M32/RES_hh_fec!M32)</f>
        <v>0.75123666699019398</v>
      </c>
      <c r="N32" s="81">
        <f>IF(RES_hh_tes!N32=0,"",RES_hh_tes!N32/RES_hh_fec!N32)</f>
        <v>0.75413817764242341</v>
      </c>
      <c r="O32" s="81">
        <f>IF(RES_hh_tes!O32=0,"",RES_hh_tes!O32/RES_hh_fec!O32)</f>
        <v>0.75838156520728639</v>
      </c>
      <c r="P32" s="81">
        <f>IF(RES_hh_tes!P32=0,"",RES_hh_tes!P32/RES_hh_fec!P32)</f>
        <v>0.76162786489759038</v>
      </c>
      <c r="Q32" s="81">
        <f>IF(RES_hh_tes!Q32=0,"",RES_hh_tes!Q32/RES_hh_fec!Q32)</f>
        <v>0.76523020294074973</v>
      </c>
      <c r="R32" s="81">
        <f>IF(RES_hh_tes!R32=0,"",RES_hh_tes!R32/RES_hh_fec!R32)</f>
        <v>0.77149283149155834</v>
      </c>
      <c r="S32" s="81">
        <f>IF(RES_hh_tes!S32=0,"",RES_hh_tes!S32/RES_hh_fec!S32)</f>
        <v>0.77772068542593009</v>
      </c>
      <c r="T32" s="81">
        <f>IF(RES_hh_tes!T32=0,"",RES_hh_tes!T32/RES_hh_fec!T32)</f>
        <v>0.78630086663158483</v>
      </c>
      <c r="U32" s="81">
        <f>IF(RES_hh_tes!U32=0,"",RES_hh_tes!U32/RES_hh_fec!U32)</f>
        <v>0.80477378585713577</v>
      </c>
      <c r="V32" s="81">
        <f>IF(RES_hh_tes!V32=0,"",RES_hh_tes!V32/RES_hh_fec!V32)</f>
        <v>0.82623265136509338</v>
      </c>
      <c r="W32" s="81">
        <f>IF(RES_hh_tes!W32=0,"",RES_hh_tes!W32/RES_hh_fec!W32)</f>
        <v>0.84224878068411124</v>
      </c>
      <c r="X32" s="81">
        <f>IF(RES_hh_tes!X32=0,"",RES_hh_tes!X32/RES_hh_fec!X32)</f>
        <v>0.85048705645197742</v>
      </c>
      <c r="Y32" s="81">
        <f>IF(RES_hh_tes!Y32=0,"",RES_hh_tes!Y32/RES_hh_fec!Y32)</f>
        <v>0.85471940373250022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543.05628191999995</v>
      </c>
      <c r="C3" s="65">
        <f t="shared" si="0"/>
        <v>547.77244298400012</v>
      </c>
      <c r="D3" s="65">
        <f t="shared" si="0"/>
        <v>575.45413048800003</v>
      </c>
      <c r="E3" s="65">
        <f t="shared" si="0"/>
        <v>607.83152731199982</v>
      </c>
      <c r="F3" s="65">
        <f t="shared" si="0"/>
        <v>596.89921881600003</v>
      </c>
      <c r="G3" s="65">
        <f t="shared" si="0"/>
        <v>634.33140249600001</v>
      </c>
      <c r="H3" s="65">
        <f t="shared" si="0"/>
        <v>670.26556123199964</v>
      </c>
      <c r="I3" s="65">
        <f t="shared" si="0"/>
        <v>654.957185256</v>
      </c>
      <c r="J3" s="65">
        <f t="shared" si="0"/>
        <v>657.81568641599972</v>
      </c>
      <c r="K3" s="65">
        <f t="shared" si="0"/>
        <v>644.86083175199985</v>
      </c>
      <c r="L3" s="65">
        <f t="shared" si="0"/>
        <v>761.03075563200048</v>
      </c>
      <c r="M3" s="65">
        <f t="shared" si="0"/>
        <v>754.80449493600065</v>
      </c>
      <c r="N3" s="65">
        <f t="shared" si="0"/>
        <v>746.13794148000102</v>
      </c>
      <c r="O3" s="65">
        <f t="shared" si="0"/>
        <v>703.22333011200089</v>
      </c>
      <c r="P3" s="65">
        <f t="shared" si="0"/>
        <v>647.78033419200085</v>
      </c>
      <c r="Q3" s="65">
        <f t="shared" si="0"/>
        <v>589.85584855200011</v>
      </c>
      <c r="R3" s="65">
        <f t="shared" ref="R3:V3" si="1">SUM(R4,R15,R17,R27)</f>
        <v>685.81179993600085</v>
      </c>
      <c r="S3" s="65">
        <f t="shared" si="1"/>
        <v>753.8154847920016</v>
      </c>
      <c r="T3" s="65">
        <f t="shared" si="1"/>
        <v>792.15913908000084</v>
      </c>
      <c r="U3" s="65">
        <f t="shared" si="1"/>
        <v>735.34917139200036</v>
      </c>
      <c r="V3" s="65">
        <f t="shared" si="1"/>
        <v>707.37852276000012</v>
      </c>
      <c r="W3" s="65">
        <f t="shared" ref="W3:Y3" si="2">SUM(W4,W15,W17,W27)</f>
        <v>842.53812760799985</v>
      </c>
      <c r="X3" s="65">
        <f t="shared" si="2"/>
        <v>804.62865340799965</v>
      </c>
      <c r="Y3" s="65">
        <f t="shared" si="2"/>
        <v>745.22702104572579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318.41260932012676</v>
      </c>
      <c r="C4" s="69">
        <f t="shared" si="3"/>
        <v>326.35564284130839</v>
      </c>
      <c r="D4" s="69">
        <f t="shared" si="3"/>
        <v>360.3722967124167</v>
      </c>
      <c r="E4" s="69">
        <f t="shared" si="3"/>
        <v>393.98202098753438</v>
      </c>
      <c r="F4" s="69">
        <f t="shared" si="3"/>
        <v>400.53888723981936</v>
      </c>
      <c r="G4" s="69">
        <f t="shared" si="3"/>
        <v>438.15745578875931</v>
      </c>
      <c r="H4" s="69">
        <f t="shared" si="3"/>
        <v>488.41442326882509</v>
      </c>
      <c r="I4" s="69">
        <f t="shared" si="3"/>
        <v>511.03826022392218</v>
      </c>
      <c r="J4" s="69">
        <f t="shared" si="3"/>
        <v>515.56903140425709</v>
      </c>
      <c r="K4" s="69">
        <f t="shared" si="3"/>
        <v>504.77303566551473</v>
      </c>
      <c r="L4" s="69">
        <f t="shared" si="3"/>
        <v>609.99953925012994</v>
      </c>
      <c r="M4" s="69">
        <f t="shared" si="3"/>
        <v>586.79649572274525</v>
      </c>
      <c r="N4" s="69">
        <f t="shared" si="3"/>
        <v>576.69544073866223</v>
      </c>
      <c r="O4" s="69">
        <f t="shared" si="3"/>
        <v>554.20244438896702</v>
      </c>
      <c r="P4" s="69">
        <f t="shared" si="3"/>
        <v>506.858266762428</v>
      </c>
      <c r="Q4" s="69">
        <f t="shared" si="3"/>
        <v>464.91377830726481</v>
      </c>
      <c r="R4" s="69">
        <f t="shared" ref="R4:V4" si="4">SUM(R5:R14)</f>
        <v>544.67622526103594</v>
      </c>
      <c r="S4" s="69">
        <f t="shared" si="4"/>
        <v>602.94642081596953</v>
      </c>
      <c r="T4" s="69">
        <f t="shared" si="4"/>
        <v>640.14539925281338</v>
      </c>
      <c r="U4" s="69">
        <f t="shared" si="4"/>
        <v>577.95470123635391</v>
      </c>
      <c r="V4" s="69">
        <f t="shared" si="4"/>
        <v>567.31617305410555</v>
      </c>
      <c r="W4" s="69">
        <f t="shared" ref="W4:Y4" si="5">SUM(W5:W14)</f>
        <v>688.31610544984051</v>
      </c>
      <c r="X4" s="69">
        <f t="shared" si="5"/>
        <v>646.8663910258947</v>
      </c>
      <c r="Y4" s="69">
        <f t="shared" si="5"/>
        <v>552.18499096472772</v>
      </c>
      <c r="DA4" s="88" t="s">
        <v>266</v>
      </c>
    </row>
    <row r="5" spans="1:105" ht="12" customHeight="1" x14ac:dyDescent="0.25">
      <c r="A5" s="28" t="s">
        <v>51</v>
      </c>
      <c r="B5" s="72">
        <v>85.27340138925085</v>
      </c>
      <c r="C5" s="72">
        <v>85.001743484825028</v>
      </c>
      <c r="D5" s="72">
        <v>110.99895780857467</v>
      </c>
      <c r="E5" s="72">
        <v>130.57460630838037</v>
      </c>
      <c r="F5" s="72">
        <v>121.22842264147684</v>
      </c>
      <c r="G5" s="72">
        <v>139.98651999979973</v>
      </c>
      <c r="H5" s="72">
        <v>181.26652810550215</v>
      </c>
      <c r="I5" s="72">
        <v>192.13844737013866</v>
      </c>
      <c r="J5" s="72">
        <v>200.25952004628769</v>
      </c>
      <c r="K5" s="72">
        <v>186.4178688838293</v>
      </c>
      <c r="L5" s="72">
        <v>246.17683958808126</v>
      </c>
      <c r="M5" s="72">
        <v>252.37280396281221</v>
      </c>
      <c r="N5" s="72">
        <v>249.92695690379236</v>
      </c>
      <c r="O5" s="72">
        <v>258.83580608695507</v>
      </c>
      <c r="P5" s="72">
        <v>218.20207048032003</v>
      </c>
      <c r="Q5" s="72">
        <v>176.03714333726546</v>
      </c>
      <c r="R5" s="72">
        <v>192.71979602119123</v>
      </c>
      <c r="S5" s="72">
        <v>217.91292698648749</v>
      </c>
      <c r="T5" s="72">
        <v>226.44936385972679</v>
      </c>
      <c r="U5" s="72">
        <v>176.25360532127374</v>
      </c>
      <c r="V5" s="72">
        <v>133.72800364117265</v>
      </c>
      <c r="W5" s="72">
        <v>160.16213813622238</v>
      </c>
      <c r="X5" s="72">
        <v>151.15900557642044</v>
      </c>
      <c r="Y5" s="72">
        <v>82.389402042516835</v>
      </c>
      <c r="DA5" s="89" t="s">
        <v>447</v>
      </c>
    </row>
    <row r="6" spans="1:105" ht="12" customHeight="1" x14ac:dyDescent="0.25">
      <c r="A6" s="28" t="s">
        <v>74</v>
      </c>
      <c r="B6" s="72">
        <v>15.433249289079036</v>
      </c>
      <c r="C6" s="72">
        <v>15.767266758444146</v>
      </c>
      <c r="D6" s="72">
        <v>15.957929309672407</v>
      </c>
      <c r="E6" s="72">
        <v>15.43102637282704</v>
      </c>
      <c r="F6" s="72">
        <v>13.605385827592512</v>
      </c>
      <c r="G6" s="72">
        <v>13.748198706562134</v>
      </c>
      <c r="H6" s="72">
        <v>12.3846860696082</v>
      </c>
      <c r="I6" s="72">
        <v>8.8667729591740017</v>
      </c>
      <c r="J6" s="72">
        <v>8.0050774918123668</v>
      </c>
      <c r="K6" s="72">
        <v>8.1064890717846119</v>
      </c>
      <c r="L6" s="72">
        <v>9.0603601487738139</v>
      </c>
      <c r="M6" s="72">
        <v>9.4190357872848836</v>
      </c>
      <c r="N6" s="72">
        <v>9.4485930726579497</v>
      </c>
      <c r="O6" s="72">
        <v>8.0878181953601835</v>
      </c>
      <c r="P6" s="72">
        <v>6.8929344386254847</v>
      </c>
      <c r="Q6" s="72">
        <v>5.7682503634740874</v>
      </c>
      <c r="R6" s="72">
        <v>6.2882550747687818</v>
      </c>
      <c r="S6" s="72">
        <v>6.6455153200000021</v>
      </c>
      <c r="T6" s="72">
        <v>4.9076782199999389</v>
      </c>
      <c r="U6" s="72">
        <v>5.1963228599999987</v>
      </c>
      <c r="V6" s="72">
        <v>4.9120321199999832</v>
      </c>
      <c r="W6" s="72">
        <v>4.9118932999999796</v>
      </c>
      <c r="X6" s="72">
        <v>4.0493541600000089</v>
      </c>
      <c r="Y6" s="72">
        <v>7.7911210599999849</v>
      </c>
      <c r="DA6" s="89" t="s">
        <v>448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3.0004582358237326</v>
      </c>
      <c r="H7" s="72">
        <v>2.9915023397767979</v>
      </c>
      <c r="I7" s="72">
        <v>3.0175774602589045</v>
      </c>
      <c r="J7" s="72">
        <v>6.0046651853912287</v>
      </c>
      <c r="K7" s="72">
        <v>9.0061912247566891</v>
      </c>
      <c r="L7" s="72">
        <v>21.115844612071754</v>
      </c>
      <c r="M7" s="72">
        <v>23.991834920153895</v>
      </c>
      <c r="N7" s="72">
        <v>35.942202588206207</v>
      </c>
      <c r="O7" s="72">
        <v>29.980601979764977</v>
      </c>
      <c r="P7" s="72">
        <v>32.777096247876642</v>
      </c>
      <c r="Q7" s="72">
        <v>26.662152263357161</v>
      </c>
      <c r="R7" s="72">
        <v>41.479693107818512</v>
      </c>
      <c r="S7" s="72">
        <v>55.219404861251718</v>
      </c>
      <c r="T7" s="72">
        <v>64.634772510056223</v>
      </c>
      <c r="U7" s="72">
        <v>62.025514830531826</v>
      </c>
      <c r="V7" s="72">
        <v>64.345253878220205</v>
      </c>
      <c r="W7" s="72">
        <v>72.863698406595645</v>
      </c>
      <c r="X7" s="72">
        <v>86.747934788643093</v>
      </c>
      <c r="Y7" s="72">
        <v>86.212914751333997</v>
      </c>
      <c r="DA7" s="89" t="s">
        <v>449</v>
      </c>
    </row>
    <row r="8" spans="1:105" ht="12" customHeight="1" x14ac:dyDescent="0.25">
      <c r="A8" s="28" t="s">
        <v>189</v>
      </c>
      <c r="B8" s="72">
        <v>217.70595864179691</v>
      </c>
      <c r="C8" s="72">
        <v>225.58663259803919</v>
      </c>
      <c r="D8" s="72">
        <v>233.4154095941696</v>
      </c>
      <c r="E8" s="72">
        <v>247.97638830632701</v>
      </c>
      <c r="F8" s="72">
        <v>265.70507877075005</v>
      </c>
      <c r="G8" s="72">
        <v>281.4222788465737</v>
      </c>
      <c r="H8" s="72">
        <v>291.77170675393796</v>
      </c>
      <c r="I8" s="72">
        <v>307.01546243435058</v>
      </c>
      <c r="J8" s="72">
        <v>301.29976868076579</v>
      </c>
      <c r="K8" s="72">
        <v>301.24248648514413</v>
      </c>
      <c r="L8" s="72">
        <v>333.64649490120314</v>
      </c>
      <c r="M8" s="72">
        <v>301.01282105249419</v>
      </c>
      <c r="N8" s="72">
        <v>281.3776881740057</v>
      </c>
      <c r="O8" s="72">
        <v>257.29821812688687</v>
      </c>
      <c r="P8" s="72">
        <v>248.9861655956058</v>
      </c>
      <c r="Q8" s="72">
        <v>256.44623234316811</v>
      </c>
      <c r="R8" s="72">
        <v>304.18848105725738</v>
      </c>
      <c r="S8" s="72">
        <v>323.16857364823039</v>
      </c>
      <c r="T8" s="72">
        <v>344.15358466303047</v>
      </c>
      <c r="U8" s="72">
        <v>334.47925822454835</v>
      </c>
      <c r="V8" s="72">
        <v>364.33088341471267</v>
      </c>
      <c r="W8" s="72">
        <v>450.37837560702246</v>
      </c>
      <c r="X8" s="72">
        <v>404.91009650083117</v>
      </c>
      <c r="Y8" s="72">
        <v>375.79155311087692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16.026522353683035</v>
      </c>
      <c r="C17" s="69">
        <f t="shared" si="7"/>
        <v>16.402842389155367</v>
      </c>
      <c r="D17" s="69">
        <f t="shared" si="7"/>
        <v>16.670457723958254</v>
      </c>
      <c r="E17" s="69">
        <f t="shared" si="7"/>
        <v>19.325508887817627</v>
      </c>
      <c r="F17" s="69">
        <f t="shared" si="7"/>
        <v>21.969609340381304</v>
      </c>
      <c r="G17" s="69">
        <f t="shared" si="7"/>
        <v>23.992300988467303</v>
      </c>
      <c r="H17" s="69">
        <f t="shared" si="7"/>
        <v>27.148757768135461</v>
      </c>
      <c r="I17" s="69">
        <f t="shared" si="7"/>
        <v>28.255511298397209</v>
      </c>
      <c r="J17" s="69">
        <f t="shared" si="7"/>
        <v>30.144566835281715</v>
      </c>
      <c r="K17" s="69">
        <f t="shared" si="7"/>
        <v>29.761704028946191</v>
      </c>
      <c r="L17" s="69">
        <f t="shared" si="7"/>
        <v>33.818201400985899</v>
      </c>
      <c r="M17" s="69">
        <f t="shared" si="7"/>
        <v>35.433505313575083</v>
      </c>
      <c r="N17" s="69">
        <f t="shared" si="7"/>
        <v>35.286087465670974</v>
      </c>
      <c r="O17" s="69">
        <f t="shared" si="7"/>
        <v>33.771336003286663</v>
      </c>
      <c r="P17" s="69">
        <f t="shared" si="7"/>
        <v>33.684640750947977</v>
      </c>
      <c r="Q17" s="69">
        <f t="shared" si="7"/>
        <v>31.810274791765359</v>
      </c>
      <c r="R17" s="69">
        <f t="shared" ref="R17:V17" si="8">SUM(R18:R26)</f>
        <v>37.278282840718923</v>
      </c>
      <c r="S17" s="69">
        <f t="shared" si="8"/>
        <v>40.521812934951328</v>
      </c>
      <c r="T17" s="69">
        <f t="shared" si="8"/>
        <v>40.498889566882553</v>
      </c>
      <c r="U17" s="69">
        <f t="shared" si="8"/>
        <v>36.797940327530952</v>
      </c>
      <c r="V17" s="69">
        <f t="shared" si="8"/>
        <v>35.091950905723102</v>
      </c>
      <c r="W17" s="69">
        <f t="shared" ref="W17:Y17" si="9">SUM(W18:W26)</f>
        <v>58.579402160637088</v>
      </c>
      <c r="X17" s="69">
        <f t="shared" si="9"/>
        <v>52.442805399829517</v>
      </c>
      <c r="Y17" s="69">
        <f t="shared" si="9"/>
        <v>33.937884247482664</v>
      </c>
      <c r="DA17" s="88" t="s">
        <v>268</v>
      </c>
    </row>
    <row r="18" spans="1:105" ht="12" customHeight="1" x14ac:dyDescent="0.25">
      <c r="A18" s="28" t="s">
        <v>51</v>
      </c>
      <c r="B18" s="72">
        <v>4.3677184764109889</v>
      </c>
      <c r="C18" s="72">
        <v>4.2455677517416666</v>
      </c>
      <c r="D18" s="72">
        <v>5.3186495514704495</v>
      </c>
      <c r="E18" s="72">
        <v>6.5207311578216984</v>
      </c>
      <c r="F18" s="72">
        <v>6.1158746874149017</v>
      </c>
      <c r="G18" s="72">
        <v>6.9407033247899159</v>
      </c>
      <c r="H18" s="72">
        <v>8.649307038633447</v>
      </c>
      <c r="I18" s="72">
        <v>9.6425414439482413</v>
      </c>
      <c r="J18" s="72">
        <v>10.169219795713678</v>
      </c>
      <c r="K18" s="72">
        <v>9.683847036344071</v>
      </c>
      <c r="L18" s="72">
        <v>12.848130664481547</v>
      </c>
      <c r="M18" s="72">
        <v>14.256893463452188</v>
      </c>
      <c r="N18" s="72">
        <v>14.271258890496515</v>
      </c>
      <c r="O18" s="72">
        <v>15.090861100033408</v>
      </c>
      <c r="P18" s="72">
        <v>13.581051659589283</v>
      </c>
      <c r="Q18" s="72">
        <v>11.365633449671192</v>
      </c>
      <c r="R18" s="72">
        <v>12.360658943379601</v>
      </c>
      <c r="S18" s="72">
        <v>13.959630854836336</v>
      </c>
      <c r="T18" s="72">
        <v>13.1176957022036</v>
      </c>
      <c r="U18" s="72">
        <v>10.608131687517066</v>
      </c>
      <c r="V18" s="72">
        <v>7.772148468524656</v>
      </c>
      <c r="W18" s="72">
        <v>11.924499908832486</v>
      </c>
      <c r="X18" s="72">
        <v>10.61410452668477</v>
      </c>
      <c r="Y18" s="72">
        <v>4.3606994798439773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0.53651123642289056</v>
      </c>
      <c r="C19" s="72">
        <v>0.53449636594113359</v>
      </c>
      <c r="D19" s="72">
        <v>0.5249539230857585</v>
      </c>
      <c r="E19" s="72">
        <v>0.52301336014328181</v>
      </c>
      <c r="F19" s="72">
        <v>0.46584923366160613</v>
      </c>
      <c r="G19" s="72">
        <v>0.46264030297832598</v>
      </c>
      <c r="H19" s="72">
        <v>0.40107823902857787</v>
      </c>
      <c r="I19" s="72">
        <v>0.30201132221511801</v>
      </c>
      <c r="J19" s="72">
        <v>0.27589282295728251</v>
      </c>
      <c r="K19" s="72">
        <v>0.28580747483178542</v>
      </c>
      <c r="L19" s="72">
        <v>0.32093613141692384</v>
      </c>
      <c r="M19" s="72">
        <v>0.361134681382829</v>
      </c>
      <c r="N19" s="72">
        <v>0.36618177716240879</v>
      </c>
      <c r="O19" s="72">
        <v>0.320037925788561</v>
      </c>
      <c r="P19" s="72">
        <v>0.29117835023446803</v>
      </c>
      <c r="Q19" s="72">
        <v>0.25276319402596853</v>
      </c>
      <c r="R19" s="72">
        <v>0.27373217327029259</v>
      </c>
      <c r="S19" s="72">
        <v>0.28893490000000033</v>
      </c>
      <c r="T19" s="72">
        <v>0.28868249999999962</v>
      </c>
      <c r="U19" s="72">
        <v>0.28868250000000045</v>
      </c>
      <c r="V19" s="72">
        <v>0.28893489999999983</v>
      </c>
      <c r="W19" s="72">
        <v>0.57786980000000066</v>
      </c>
      <c r="X19" s="72">
        <v>0.86775120000000017</v>
      </c>
      <c r="Y19" s="72">
        <v>1.7313378000000008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0.16945084417626341</v>
      </c>
      <c r="H20" s="72">
        <v>0.17840674022319858</v>
      </c>
      <c r="I20" s="72">
        <v>0.17393917974109815</v>
      </c>
      <c r="J20" s="72">
        <v>0.37836809460877718</v>
      </c>
      <c r="K20" s="72">
        <v>0.56835869524332105</v>
      </c>
      <c r="L20" s="72">
        <v>1.2245051079282525</v>
      </c>
      <c r="M20" s="72">
        <v>1.5400314398460926</v>
      </c>
      <c r="N20" s="72">
        <v>2.355730331793787</v>
      </c>
      <c r="O20" s="72">
        <v>1.9342976602349877</v>
      </c>
      <c r="P20" s="72">
        <v>2.3293200321233511</v>
      </c>
      <c r="Q20" s="72">
        <v>1.9211817366428641</v>
      </c>
      <c r="R20" s="72">
        <v>2.9833301721815011</v>
      </c>
      <c r="S20" s="72">
        <v>3.852729818748283</v>
      </c>
      <c r="T20" s="72">
        <v>4.2829402499437803</v>
      </c>
      <c r="U20" s="72">
        <v>4.0338645294681594</v>
      </c>
      <c r="V20" s="72">
        <v>4.0167978017797941</v>
      </c>
      <c r="W20" s="72">
        <v>6.3090690334043344</v>
      </c>
      <c r="X20" s="72">
        <v>7.051283451356932</v>
      </c>
      <c r="Y20" s="72">
        <v>5.0424801286660133</v>
      </c>
      <c r="DA20" s="89" t="s">
        <v>460</v>
      </c>
    </row>
    <row r="21" spans="1:105" ht="12" customHeight="1" x14ac:dyDescent="0.25">
      <c r="A21" s="28" t="s">
        <v>189</v>
      </c>
      <c r="B21" s="72">
        <v>11.122292640849153</v>
      </c>
      <c r="C21" s="72">
        <v>11.622778271472569</v>
      </c>
      <c r="D21" s="72">
        <v>10.826854249402047</v>
      </c>
      <c r="E21" s="72">
        <v>12.281764369852647</v>
      </c>
      <c r="F21" s="72">
        <v>15.387885419304794</v>
      </c>
      <c r="G21" s="72">
        <v>16.419506516522798</v>
      </c>
      <c r="H21" s="72">
        <v>17.919965750250238</v>
      </c>
      <c r="I21" s="72">
        <v>18.13701935249275</v>
      </c>
      <c r="J21" s="72">
        <v>19.321086122001976</v>
      </c>
      <c r="K21" s="72">
        <v>19.223690822527015</v>
      </c>
      <c r="L21" s="72">
        <v>19.424629497159177</v>
      </c>
      <c r="M21" s="72">
        <v>19.27544572889397</v>
      </c>
      <c r="N21" s="72">
        <v>18.292916466218259</v>
      </c>
      <c r="O21" s="72">
        <v>16.426139317229708</v>
      </c>
      <c r="P21" s="72">
        <v>17.483090709000873</v>
      </c>
      <c r="Q21" s="72">
        <v>18.270696411425334</v>
      </c>
      <c r="R21" s="72">
        <v>21.660561551887529</v>
      </c>
      <c r="S21" s="72">
        <v>22.420517361366713</v>
      </c>
      <c r="T21" s="72">
        <v>22.809571114735178</v>
      </c>
      <c r="U21" s="72">
        <v>21.867261610545729</v>
      </c>
      <c r="V21" s="72">
        <v>23.014069735418651</v>
      </c>
      <c r="W21" s="72">
        <v>39.767963418400271</v>
      </c>
      <c r="X21" s="72">
        <v>33.909666221787816</v>
      </c>
      <c r="Y21" s="72">
        <v>22.803366838972671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208.61715024619014</v>
      </c>
      <c r="C27" s="69">
        <f t="shared" si="10"/>
        <v>205.01395775353635</v>
      </c>
      <c r="D27" s="69">
        <f t="shared" si="10"/>
        <v>198.41137605162513</v>
      </c>
      <c r="E27" s="69">
        <f t="shared" si="10"/>
        <v>194.52399743664782</v>
      </c>
      <c r="F27" s="69">
        <f t="shared" si="10"/>
        <v>174.39072223579933</v>
      </c>
      <c r="G27" s="69">
        <f t="shared" si="10"/>
        <v>172.18164571877332</v>
      </c>
      <c r="H27" s="69">
        <f t="shared" si="10"/>
        <v>154.70238019503907</v>
      </c>
      <c r="I27" s="69">
        <f t="shared" si="10"/>
        <v>115.66341373368064</v>
      </c>
      <c r="J27" s="69">
        <f t="shared" si="10"/>
        <v>112.10208817646098</v>
      </c>
      <c r="K27" s="69">
        <f t="shared" si="10"/>
        <v>110.326092057539</v>
      </c>
      <c r="L27" s="69">
        <f t="shared" si="10"/>
        <v>117.21301498088459</v>
      </c>
      <c r="M27" s="69">
        <f t="shared" si="10"/>
        <v>132.57449389968031</v>
      </c>
      <c r="N27" s="69">
        <f t="shared" si="10"/>
        <v>134.15641327566775</v>
      </c>
      <c r="O27" s="69">
        <f t="shared" si="10"/>
        <v>115.24954971974714</v>
      </c>
      <c r="P27" s="69">
        <f t="shared" si="10"/>
        <v>107.23742667862481</v>
      </c>
      <c r="Q27" s="69">
        <f t="shared" si="10"/>
        <v>93.131795452969911</v>
      </c>
      <c r="R27" s="69">
        <f t="shared" ref="R27:V27" si="11">SUM(R28:R32)</f>
        <v>103.85729183424594</v>
      </c>
      <c r="S27" s="69">
        <f t="shared" si="11"/>
        <v>110.34725104108077</v>
      </c>
      <c r="T27" s="69">
        <f t="shared" si="11"/>
        <v>111.51485026030494</v>
      </c>
      <c r="U27" s="69">
        <f t="shared" si="11"/>
        <v>120.59652982811552</v>
      </c>
      <c r="V27" s="69">
        <f t="shared" si="11"/>
        <v>104.97039880017148</v>
      </c>
      <c r="W27" s="69">
        <f t="shared" ref="W27:Y27" si="12">SUM(W28:W32)</f>
        <v>95.642619997522232</v>
      </c>
      <c r="X27" s="69">
        <f t="shared" si="12"/>
        <v>105.31945698227544</v>
      </c>
      <c r="Y27" s="69">
        <f t="shared" si="12"/>
        <v>159.10414583351539</v>
      </c>
      <c r="DA27" s="88" t="s">
        <v>269</v>
      </c>
    </row>
    <row r="28" spans="1:105" ht="12" customHeight="1" x14ac:dyDescent="0.25">
      <c r="A28" s="28" t="s">
        <v>51</v>
      </c>
      <c r="B28" s="72">
        <v>0.89798985433815171</v>
      </c>
      <c r="C28" s="72">
        <v>0.86128650743327939</v>
      </c>
      <c r="D28" s="72">
        <v>1.0751446479548599</v>
      </c>
      <c r="E28" s="72">
        <v>1.2704581257978818</v>
      </c>
      <c r="F28" s="72">
        <v>1.175253967108211</v>
      </c>
      <c r="G28" s="72">
        <v>1.3165623714103674</v>
      </c>
      <c r="H28" s="72">
        <v>1.6561165278643708</v>
      </c>
      <c r="I28" s="72">
        <v>1.7107160019131005</v>
      </c>
      <c r="J28" s="72">
        <v>1.8698015739987179</v>
      </c>
      <c r="K28" s="72">
        <v>1.7166241918265643</v>
      </c>
      <c r="L28" s="72">
        <v>2.2074436594372333</v>
      </c>
      <c r="M28" s="72">
        <v>2.4996496297355919</v>
      </c>
      <c r="N28" s="72">
        <v>2.5324330457112199</v>
      </c>
      <c r="O28" s="72">
        <v>2.6263912850117563</v>
      </c>
      <c r="P28" s="72">
        <v>2.3954012120906758</v>
      </c>
      <c r="Q28" s="72">
        <v>2.0053070450631503</v>
      </c>
      <c r="R28" s="72">
        <v>2.2242431314292053</v>
      </c>
      <c r="S28" s="72">
        <v>2.5560038706761081</v>
      </c>
      <c r="T28" s="72">
        <v>2.6615515180696359</v>
      </c>
      <c r="U28" s="72">
        <v>2.1215871432092448</v>
      </c>
      <c r="V28" s="72">
        <v>1.5544101303026261</v>
      </c>
      <c r="W28" s="72">
        <v>1.954831242945041</v>
      </c>
      <c r="X28" s="72">
        <v>2.0849625048947202</v>
      </c>
      <c r="Y28" s="72">
        <v>1.4961634456391621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192.17581167449811</v>
      </c>
      <c r="C29" s="72">
        <v>188.91208211561471</v>
      </c>
      <c r="D29" s="72">
        <v>182.86773524724185</v>
      </c>
      <c r="E29" s="72">
        <v>177.53335198702962</v>
      </c>
      <c r="F29" s="72">
        <v>155.96302245874591</v>
      </c>
      <c r="G29" s="72">
        <v>152.89191871045958</v>
      </c>
      <c r="H29" s="72">
        <v>133.79558617136297</v>
      </c>
      <c r="I29" s="72">
        <v>93.349659518610821</v>
      </c>
      <c r="J29" s="72">
        <v>88.379471405230262</v>
      </c>
      <c r="K29" s="72">
        <v>88.268145173383587</v>
      </c>
      <c r="L29" s="72">
        <v>96.066375719809599</v>
      </c>
      <c r="M29" s="72">
        <v>110.31296105133289</v>
      </c>
      <c r="N29" s="72">
        <v>113.20758487018045</v>
      </c>
      <c r="O29" s="72">
        <v>97.039815878851869</v>
      </c>
      <c r="P29" s="72">
        <v>89.476101771140833</v>
      </c>
      <c r="Q29" s="72">
        <v>77.696987162500378</v>
      </c>
      <c r="R29" s="72">
        <v>85.816261311961711</v>
      </c>
      <c r="S29" s="72">
        <v>92.170233100001354</v>
      </c>
      <c r="T29" s="72">
        <v>88.914210000000907</v>
      </c>
      <c r="U29" s="72">
        <v>96.997320000000329</v>
      </c>
      <c r="V29" s="72">
        <v>81.190706899999924</v>
      </c>
      <c r="W29" s="72">
        <v>67.321831700000189</v>
      </c>
      <c r="X29" s="72">
        <v>78.097607999999752</v>
      </c>
      <c r="Y29" s="72">
        <v>131.29311650000002</v>
      </c>
      <c r="DA29" s="89" t="s">
        <v>468</v>
      </c>
    </row>
    <row r="30" spans="1:105" ht="12" customHeight="1" x14ac:dyDescent="0.25">
      <c r="A30" s="28" t="s">
        <v>189</v>
      </c>
      <c r="B30" s="72">
        <v>15.543348717353856</v>
      </c>
      <c r="C30" s="72">
        <v>15.240589130488347</v>
      </c>
      <c r="D30" s="72">
        <v>14.468496156428428</v>
      </c>
      <c r="E30" s="72">
        <v>15.720187323820316</v>
      </c>
      <c r="F30" s="72">
        <v>17.2524458099452</v>
      </c>
      <c r="G30" s="72">
        <v>17.973164636903405</v>
      </c>
      <c r="H30" s="72">
        <v>19.250677495811722</v>
      </c>
      <c r="I30" s="72">
        <v>20.603038213156729</v>
      </c>
      <c r="J30" s="72">
        <v>21.852815197232001</v>
      </c>
      <c r="K30" s="72">
        <v>20.341322692328841</v>
      </c>
      <c r="L30" s="72">
        <v>18.939195601637763</v>
      </c>
      <c r="M30" s="72">
        <v>19.761883218611821</v>
      </c>
      <c r="N30" s="72">
        <v>18.416395359776068</v>
      </c>
      <c r="O30" s="72">
        <v>15.583342555883512</v>
      </c>
      <c r="P30" s="72">
        <v>15.365923695393299</v>
      </c>
      <c r="Q30" s="72">
        <v>13.429501245406385</v>
      </c>
      <c r="R30" s="72">
        <v>15.816787390855021</v>
      </c>
      <c r="S30" s="72">
        <v>15.621014070403309</v>
      </c>
      <c r="T30" s="72">
        <v>19.939088742234397</v>
      </c>
      <c r="U30" s="72">
        <v>21.477622684905956</v>
      </c>
      <c r="V30" s="72">
        <v>22.225281769868932</v>
      </c>
      <c r="W30" s="72">
        <v>26.365957054576992</v>
      </c>
      <c r="X30" s="72">
        <v>25.136886477380965</v>
      </c>
      <c r="Y30" s="72">
        <v>26.314865887876202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10444.341162852887</v>
      </c>
      <c r="C3" s="65">
        <f>IF(RES_hh_fec!C3=0,0,1000*11630*RES_hh_fec!C3/RES_hh_num!C3)</f>
        <v>10899.486011701816</v>
      </c>
      <c r="D3" s="65">
        <f>IF(RES_hh_fec!D3=0,0,1000*11630*RES_hh_fec!D3/RES_hh_num!D3)</f>
        <v>11135.907620365961</v>
      </c>
      <c r="E3" s="65">
        <f>IF(RES_hh_fec!E3=0,0,1000*11630*RES_hh_fec!E3/RES_hh_num!E3)</f>
        <v>11338.199367321118</v>
      </c>
      <c r="F3" s="65">
        <f>IF(RES_hh_fec!F3=0,0,1000*11630*RES_hh_fec!F3/RES_hh_num!F3)</f>
        <v>11483.817317531721</v>
      </c>
      <c r="G3" s="65">
        <f>IF(RES_hh_fec!G3=0,0,1000*11630*RES_hh_fec!G3/RES_hh_num!G3)</f>
        <v>11814.17737794584</v>
      </c>
      <c r="H3" s="65">
        <f>IF(RES_hh_fec!H3=0,0,1000*11630*RES_hh_fec!H3/RES_hh_num!H3)</f>
        <v>12720.693877301566</v>
      </c>
      <c r="I3" s="65">
        <f>IF(RES_hh_fec!I3=0,0,1000*11630*RES_hh_fec!I3/RES_hh_num!I3)</f>
        <v>12302.938297340519</v>
      </c>
      <c r="J3" s="65">
        <f>IF(RES_hh_fec!J3=0,0,1000*11630*RES_hh_fec!J3/RES_hh_num!J3)</f>
        <v>12333.55393735828</v>
      </c>
      <c r="K3" s="65">
        <f>IF(RES_hh_fec!K3=0,0,1000*11630*RES_hh_fec!K3/RES_hh_num!K3)</f>
        <v>12582.592666076163</v>
      </c>
      <c r="L3" s="65">
        <f>IF(RES_hh_fec!L3=0,0,1000*11630*RES_hh_fec!L3/RES_hh_num!L3)</f>
        <v>12596.056150213333</v>
      </c>
      <c r="M3" s="65">
        <f>IF(RES_hh_fec!M3=0,0,1000*11630*RES_hh_fec!M3/RES_hh_num!M3)</f>
        <v>12202.785785666048</v>
      </c>
      <c r="N3" s="65">
        <f>IF(RES_hh_fec!N3=0,0,1000*11630*RES_hh_fec!N3/RES_hh_num!N3)</f>
        <v>12292.483963712011</v>
      </c>
      <c r="O3" s="65">
        <f>IF(RES_hh_fec!O3=0,0,1000*11630*RES_hh_fec!O3/RES_hh_num!O3)</f>
        <v>11547.94471624096</v>
      </c>
      <c r="P3" s="65">
        <f>IF(RES_hh_fec!P3=0,0,1000*11630*RES_hh_fec!P3/RES_hh_num!P3)</f>
        <v>11005.903051896037</v>
      </c>
      <c r="Q3" s="65">
        <f>IF(RES_hh_fec!Q3=0,0,1000*11630*RES_hh_fec!Q3/RES_hh_num!Q3)</f>
        <v>10531.749972515761</v>
      </c>
      <c r="R3" s="65">
        <f>IF(RES_hh_fec!R3=0,0,1000*11630*RES_hh_fec!R3/RES_hh_num!R3)</f>
        <v>11063.299483467103</v>
      </c>
      <c r="S3" s="65">
        <f>IF(RES_hh_fec!S3=0,0,1000*11630*RES_hh_fec!S3/RES_hh_num!S3)</f>
        <v>11230.565179262401</v>
      </c>
      <c r="T3" s="65">
        <f>IF(RES_hh_fec!T3=0,0,1000*11630*RES_hh_fec!T3/RES_hh_num!T3)</f>
        <v>11595.700285879328</v>
      </c>
      <c r="U3" s="65">
        <f>IF(RES_hh_fec!U3=0,0,1000*11630*RES_hh_fec!U3/RES_hh_num!U3)</f>
        <v>11032.207605713333</v>
      </c>
      <c r="V3" s="65">
        <f>IF(RES_hh_fec!V3=0,0,1000*11630*RES_hh_fec!V3/RES_hh_num!V3)</f>
        <v>10895.053645789059</v>
      </c>
      <c r="W3" s="65">
        <f>IF(RES_hh_fec!W3=0,0,1000*11630*RES_hh_fec!W3/RES_hh_num!W3)</f>
        <v>11855.222426475002</v>
      </c>
      <c r="X3" s="65">
        <f>IF(RES_hh_fec!X3=0,0,1000*11630*RES_hh_fec!X3/RES_hh_num!X3)</f>
        <v>10863.445636321982</v>
      </c>
      <c r="Y3" s="65">
        <f>IF(RES_hh_fec!Y3=0,0,1000*11630*RES_hh_fec!Y3/RES_hh_num!Y3)</f>
        <v>10291.368549125205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9186.9404822555425</v>
      </c>
      <c r="C4" s="69">
        <f>IF(RES_hh_fec!C4=0,0,1000*11630*RES_hh_fec!C4/RES_hh_num!C4)</f>
        <v>9621.357010786438</v>
      </c>
      <c r="D4" s="69">
        <f>IF(RES_hh_fec!D4=0,0,1000*11630*RES_hh_fec!D4/RES_hh_num!D4)</f>
        <v>9923.6227000292602</v>
      </c>
      <c r="E4" s="69">
        <f>IF(RES_hh_fec!E4=0,0,1000*11630*RES_hh_fec!E4/RES_hh_num!E4)</f>
        <v>10069.454678036467</v>
      </c>
      <c r="F4" s="69">
        <f>IF(RES_hh_fec!F4=0,0,1000*11630*RES_hh_fec!F4/RES_hh_num!F4)</f>
        <v>10129.715294047899</v>
      </c>
      <c r="G4" s="69">
        <f>IF(RES_hh_fec!G4=0,0,1000*11630*RES_hh_fec!G4/RES_hh_num!G4)</f>
        <v>10430.794528131062</v>
      </c>
      <c r="H4" s="69">
        <f>IF(RES_hh_fec!H4=0,0,1000*11630*RES_hh_fec!H4/RES_hh_num!H4)</f>
        <v>11198.033558050103</v>
      </c>
      <c r="I4" s="69">
        <f>IF(RES_hh_fec!I4=0,0,1000*11630*RES_hh_fec!I4/RES_hh_num!I4)</f>
        <v>10864.492318169616</v>
      </c>
      <c r="J4" s="69">
        <f>IF(RES_hh_fec!J4=0,0,1000*11630*RES_hh_fec!J4/RES_hh_num!J4)</f>
        <v>10793.31785697831</v>
      </c>
      <c r="K4" s="69">
        <f>IF(RES_hh_fec!K4=0,0,1000*11630*RES_hh_fec!K4/RES_hh_num!K4)</f>
        <v>11058.28455975717</v>
      </c>
      <c r="L4" s="69">
        <f>IF(RES_hh_fec!L4=0,0,1000*11630*RES_hh_fec!L4/RES_hh_num!L4)</f>
        <v>11218.13517999113</v>
      </c>
      <c r="M4" s="69">
        <f>IF(RES_hh_fec!M4=0,0,1000*11630*RES_hh_fec!M4/RES_hh_num!M4)</f>
        <v>10711.227211163632</v>
      </c>
      <c r="N4" s="69">
        <f>IF(RES_hh_fec!N4=0,0,1000*11630*RES_hh_fec!N4/RES_hh_num!N4)</f>
        <v>10772.997950383437</v>
      </c>
      <c r="O4" s="69">
        <f>IF(RES_hh_fec!O4=0,0,1000*11630*RES_hh_fec!O4/RES_hh_num!O4)</f>
        <v>10177.822073172627</v>
      </c>
      <c r="P4" s="69">
        <f>IF(RES_hh_fec!P4=0,0,1000*11630*RES_hh_fec!P4/RES_hh_num!P4)</f>
        <v>9639.5113377390117</v>
      </c>
      <c r="Q4" s="69">
        <f>IF(RES_hh_fec!Q4=0,0,1000*11630*RES_hh_fec!Q4/RES_hh_num!Q4)</f>
        <v>9302.5176383125308</v>
      </c>
      <c r="R4" s="69">
        <f>IF(RES_hh_fec!R4=0,0,1000*11630*RES_hh_fec!R4/RES_hh_num!R4)</f>
        <v>9780.778501734967</v>
      </c>
      <c r="S4" s="69">
        <f>IF(RES_hh_fec!S4=0,0,1000*11630*RES_hh_fec!S4/RES_hh_num!S4)</f>
        <v>9969.9480284689434</v>
      </c>
      <c r="T4" s="69">
        <f>IF(RES_hh_fec!T4=0,0,1000*11630*RES_hh_fec!T4/RES_hh_num!T4)</f>
        <v>10251.330717553619</v>
      </c>
      <c r="U4" s="69">
        <f>IF(RES_hh_fec!U4=0,0,1000*11630*RES_hh_fec!U4/RES_hh_num!U4)</f>
        <v>9712.2546695779165</v>
      </c>
      <c r="V4" s="69">
        <f>IF(RES_hh_fec!V4=0,0,1000*11630*RES_hh_fec!V4/RES_hh_num!V4)</f>
        <v>9652.8124639136531</v>
      </c>
      <c r="W4" s="69">
        <f>IF(RES_hh_fec!W4=0,0,1000*11630*RES_hh_fec!W4/RES_hh_num!W4)</f>
        <v>10255.526795489915</v>
      </c>
      <c r="X4" s="69">
        <f>IF(RES_hh_fec!X4=0,0,1000*11630*RES_hh_fec!X4/RES_hh_num!X4)</f>
        <v>9369.8219501685471</v>
      </c>
      <c r="Y4" s="69">
        <f>IF(RES_hh_fec!Y4=0,0,1000*11630*RES_hh_fec!Y4/RES_hh_num!Y4)</f>
        <v>8952.2347385581379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9026.3599396850132</v>
      </c>
      <c r="C5" s="72">
        <f>IF(RES_hh_fec!C5=0,0,1000*11630*RES_hh_fec!C5/RES_hh_num!C5)</f>
        <v>8661.3820306611578</v>
      </c>
      <c r="D5" s="72">
        <f>IF(RES_hh_fec!D5=0,0,1000*11630*RES_hh_fec!D5/RES_hh_num!D5)</f>
        <v>9857.9934200273783</v>
      </c>
      <c r="E5" s="72">
        <f>IF(RES_hh_fec!E5=0,0,1000*11630*RES_hh_fec!E5/RES_hh_num!E5)</f>
        <v>10559.677662711865</v>
      </c>
      <c r="F5" s="72">
        <f>IF(RES_hh_fec!F5=0,0,1000*11630*RES_hh_fec!F5/RES_hh_num!F5)</f>
        <v>9216.0046918188509</v>
      </c>
      <c r="G5" s="72">
        <f>IF(RES_hh_fec!G5=0,0,1000*11630*RES_hh_fec!G5/RES_hh_num!G5)</f>
        <v>9653.2079823743043</v>
      </c>
      <c r="H5" s="72">
        <f>IF(RES_hh_fec!H5=0,0,1000*11630*RES_hh_fec!H5/RES_hh_num!H5)</f>
        <v>11212.250538928191</v>
      </c>
      <c r="I5" s="72">
        <f>IF(RES_hh_fec!I5=0,0,1000*11630*RES_hh_fec!I5/RES_hh_num!I5)</f>
        <v>11054.664901199261</v>
      </c>
      <c r="J5" s="72">
        <f>IF(RES_hh_fec!J5=0,0,1000*11630*RES_hh_fec!J5/RES_hh_num!J5)</f>
        <v>10877.310135791406</v>
      </c>
      <c r="K5" s="72">
        <f>IF(RES_hh_fec!K5=0,0,1000*11630*RES_hh_fec!K5/RES_hh_num!K5)</f>
        <v>9765.868800641596</v>
      </c>
      <c r="L5" s="72">
        <f>IF(RES_hh_fec!L5=0,0,1000*11630*RES_hh_fec!L5/RES_hh_num!L5)</f>
        <v>11783.469404800675</v>
      </c>
      <c r="M5" s="72">
        <f>IF(RES_hh_fec!M5=0,0,1000*11630*RES_hh_fec!M5/RES_hh_num!M5)</f>
        <v>11359.881367124643</v>
      </c>
      <c r="N5" s="72">
        <f>IF(RES_hh_fec!N5=0,0,1000*11630*RES_hh_fec!N5/RES_hh_num!N5)</f>
        <v>10956.767709483649</v>
      </c>
      <c r="O5" s="72">
        <f>IF(RES_hh_fec!O5=0,0,1000*11630*RES_hh_fec!O5/RES_hh_num!O5)</f>
        <v>11494.969979573536</v>
      </c>
      <c r="P5" s="72">
        <f>IF(RES_hh_fec!P5=0,0,1000*11630*RES_hh_fec!P5/RES_hh_num!P5)</f>
        <v>10412.477765752406</v>
      </c>
      <c r="Q5" s="72">
        <f>IF(RES_hh_fec!Q5=0,0,1000*11630*RES_hh_fec!Q5/RES_hh_num!Q5)</f>
        <v>9095.662721084962</v>
      </c>
      <c r="R5" s="72">
        <f>IF(RES_hh_fec!R5=0,0,1000*11630*RES_hh_fec!R5/RES_hh_num!R5)</f>
        <v>10200.019276225728</v>
      </c>
      <c r="S5" s="72">
        <f>IF(RES_hh_fec!S5=0,0,1000*11630*RES_hh_fec!S5/RES_hh_num!S5)</f>
        <v>11526.294974577564</v>
      </c>
      <c r="T5" s="72">
        <f>IF(RES_hh_fec!T5=0,0,1000*11630*RES_hh_fec!T5/RES_hh_num!T5)</f>
        <v>12447.640013255696</v>
      </c>
      <c r="U5" s="72">
        <f>IF(RES_hh_fec!U5=0,0,1000*11630*RES_hh_fec!U5/RES_hh_num!U5)</f>
        <v>10890.773072163258</v>
      </c>
      <c r="V5" s="72">
        <f>IF(RES_hh_fec!V5=0,0,1000*11630*RES_hh_fec!V5/RES_hh_num!V5)</f>
        <v>9536.83380769016</v>
      </c>
      <c r="W5" s="72">
        <f>IF(RES_hh_fec!W5=0,0,1000*11630*RES_hh_fec!W5/RES_hh_num!W5)</f>
        <v>12664.710975062995</v>
      </c>
      <c r="X5" s="72">
        <f>IF(RES_hh_fec!X5=0,0,1000*11630*RES_hh_fec!X5/RES_hh_num!X5)</f>
        <v>12890.401755796809</v>
      </c>
      <c r="Y5" s="72">
        <f>IF(RES_hh_fec!Y5=0,0,1000*11630*RES_hh_fec!Y5/RES_hh_num!Y5)</f>
        <v>8892.9819861105079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10261.289096740988</v>
      </c>
      <c r="C6" s="72">
        <f>IF(RES_hh_fec!C6=0,0,1000*11630*RES_hh_fec!C6/RES_hh_num!C6)</f>
        <v>10698.273935912013</v>
      </c>
      <c r="D6" s="72">
        <f>IF(RES_hh_fec!D6=0,0,1000*11630*RES_hh_fec!D6/RES_hh_num!D6)</f>
        <v>11334.258281710598</v>
      </c>
      <c r="E6" s="72">
        <f>IF(RES_hh_fec!E6=0,0,1000*11630*RES_hh_fec!E6/RES_hh_num!E6)</f>
        <v>11621.934888676378</v>
      </c>
      <c r="F6" s="72">
        <f>IF(RES_hh_fec!F6=0,0,1000*11630*RES_hh_fec!F6/RES_hh_num!F6)</f>
        <v>11207.598198011425</v>
      </c>
      <c r="G6" s="72">
        <f>IF(RES_hh_fec!G6=0,0,1000*11630*RES_hh_fec!G6/RES_hh_num!G6)</f>
        <v>12553.846352859133</v>
      </c>
      <c r="H6" s="72">
        <f>IF(RES_hh_fec!H6=0,0,1000*11630*RES_hh_fec!H6/RES_hh_num!H6)</f>
        <v>12922.41300257482</v>
      </c>
      <c r="I6" s="72">
        <f>IF(RES_hh_fec!I6=0,0,1000*11630*RES_hh_fec!I6/RES_hh_num!I6)</f>
        <v>10773.712798358805</v>
      </c>
      <c r="J6" s="72">
        <f>IF(RES_hh_fec!J6=0,0,1000*11630*RES_hh_fec!J6/RES_hh_num!J6)</f>
        <v>10005.62746015107</v>
      </c>
      <c r="K6" s="72">
        <f>IF(RES_hh_fec!K6=0,0,1000*11630*RES_hh_fec!K6/RES_hh_num!K6)</f>
        <v>10379.945403429783</v>
      </c>
      <c r="L6" s="72">
        <f>IF(RES_hh_fec!L6=0,0,1000*11630*RES_hh_fec!L6/RES_hh_num!L6)</f>
        <v>11913.192293020342</v>
      </c>
      <c r="M6" s="72">
        <f>IF(RES_hh_fec!M6=0,0,1000*11630*RES_hh_fec!M6/RES_hh_num!M6)</f>
        <v>12676.344777940303</v>
      </c>
      <c r="N6" s="72">
        <f>IF(RES_hh_fec!N6=0,0,1000*11630*RES_hh_fec!N6/RES_hh_num!N6)</f>
        <v>12600.557516544859</v>
      </c>
      <c r="O6" s="72">
        <f>IF(RES_hh_fec!O6=0,0,1000*11630*RES_hh_fec!O6/RES_hh_num!O6)</f>
        <v>11389.654406008542</v>
      </c>
      <c r="P6" s="72">
        <f>IF(RES_hh_fec!P6=0,0,1000*11630*RES_hh_fec!P6/RES_hh_num!P6)</f>
        <v>10587.565294895734</v>
      </c>
      <c r="Q6" s="72">
        <f>IF(RES_hh_fec!Q6=0,0,1000*11630*RES_hh_fec!Q6/RES_hh_num!Q6)</f>
        <v>9677.1709130861473</v>
      </c>
      <c r="R6" s="72">
        <f>IF(RES_hh_fec!R6=0,0,1000*11630*RES_hh_fec!R6/RES_hh_num!R6)</f>
        <v>11234.599280473081</v>
      </c>
      <c r="S6" s="72">
        <f>IF(RES_hh_fec!S6=0,0,1000*11630*RES_hh_fec!S6/RES_hh_num!S6)</f>
        <v>12615.255617842942</v>
      </c>
      <c r="T6" s="72">
        <f>IF(RES_hh_fec!T6=0,0,1000*11630*RES_hh_fec!T6/RES_hh_num!T6)</f>
        <v>10497.813411078585</v>
      </c>
      <c r="U6" s="72">
        <f>IF(RES_hh_fec!U6=0,0,1000*11630*RES_hh_fec!U6/RES_hh_num!U6)</f>
        <v>11785.24815387257</v>
      </c>
      <c r="V6" s="72">
        <f>IF(RES_hh_fec!V6=0,0,1000*11630*RES_hh_fec!V6/RES_hh_num!V6)</f>
        <v>12033.203487293595</v>
      </c>
      <c r="W6" s="72">
        <f>IF(RES_hh_fec!W6=0,0,1000*11630*RES_hh_fec!W6/RES_hh_num!W6)</f>
        <v>11815.877352762547</v>
      </c>
      <c r="X6" s="72">
        <f>IF(RES_hh_fec!X6=0,0,1000*11630*RES_hh_fec!X6/RES_hh_num!X6)</f>
        <v>9357.4803149606487</v>
      </c>
      <c r="Y6" s="72">
        <f>IF(RES_hh_fec!Y6=0,0,1000*11630*RES_hh_fec!Y6/RES_hh_num!Y6)</f>
        <v>13785.347445516227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16420.119212784954</v>
      </c>
      <c r="H7" s="72">
        <f>IF(RES_hh_fec!H7=0,0,1000*11630*RES_hh_fec!H7/RES_hh_num!H7)</f>
        <v>11742.627016840472</v>
      </c>
      <c r="I7" s="72">
        <f>IF(RES_hh_fec!I7=0,0,1000*11630*RES_hh_fec!I7/RES_hh_num!I7)</f>
        <v>8524.4583958318744</v>
      </c>
      <c r="J7" s="72">
        <f>IF(RES_hh_fec!J7=0,0,1000*11630*RES_hh_fec!J7/RES_hh_num!J7)</f>
        <v>10089.47381424887</v>
      </c>
      <c r="K7" s="72">
        <f>IF(RES_hh_fec!K7=0,0,1000*11630*RES_hh_fec!K7/RES_hh_num!K7)</f>
        <v>9396.4376851173602</v>
      </c>
      <c r="L7" s="72">
        <f>IF(RES_hh_fec!L7=0,0,1000*11630*RES_hh_fec!L7/RES_hh_num!L7)</f>
        <v>13505.666685874934</v>
      </c>
      <c r="M7" s="72">
        <f>IF(RES_hh_fec!M7=0,0,1000*11630*RES_hh_fec!M7/RES_hh_num!M7)</f>
        <v>11722.875740959002</v>
      </c>
      <c r="N7" s="72">
        <f>IF(RES_hh_fec!N7=0,0,1000*11630*RES_hh_fec!N7/RES_hh_num!N7)</f>
        <v>14939.139823710919</v>
      </c>
      <c r="O7" s="72">
        <f>IF(RES_hh_fec!O7=0,0,1000*11630*RES_hh_fec!O7/RES_hh_num!O7)</f>
        <v>11359.199681780945</v>
      </c>
      <c r="P7" s="72">
        <f>IF(RES_hh_fec!P7=0,0,1000*11630*RES_hh_fec!P7/RES_hh_num!P7)</f>
        <v>11486.501452970229</v>
      </c>
      <c r="Q7" s="72">
        <f>IF(RES_hh_fec!Q7=0,0,1000*11630*RES_hh_fec!Q7/RES_hh_num!Q7)</f>
        <v>8649.0212146404101</v>
      </c>
      <c r="R7" s="72">
        <f>IF(RES_hh_fec!R7=0,0,1000*11630*RES_hh_fec!R7/RES_hh_num!R7)</f>
        <v>10814.746564555751</v>
      </c>
      <c r="S7" s="72">
        <f>IF(RES_hh_fec!S7=0,0,1000*11630*RES_hh_fec!S7/RES_hh_num!S7)</f>
        <v>11885.640682036777</v>
      </c>
      <c r="T7" s="72">
        <f>IF(RES_hh_fec!T7=0,0,1000*11630*RES_hh_fec!T7/RES_hh_num!T7)</f>
        <v>12187.907115442733</v>
      </c>
      <c r="U7" s="72">
        <f>IF(RES_hh_fec!U7=0,0,1000*11630*RES_hh_fec!U7/RES_hh_num!U7)</f>
        <v>11022.247006839587</v>
      </c>
      <c r="V7" s="72">
        <f>IF(RES_hh_fec!V7=0,0,1000*11630*RES_hh_fec!V7/RES_hh_num!V7)</f>
        <v>10764.471547923495</v>
      </c>
      <c r="W7" s="72">
        <f>IF(RES_hh_fec!W7=0,0,1000*11630*RES_hh_fec!W7/RES_hh_num!W7)</f>
        <v>11379.547093306062</v>
      </c>
      <c r="X7" s="72">
        <f>IF(RES_hh_fec!X7=0,0,1000*11630*RES_hh_fec!X7/RES_hh_num!X7)</f>
        <v>12059.741836784404</v>
      </c>
      <c r="Y7" s="72">
        <f>IF(RES_hh_fec!Y7=0,0,1000*11630*RES_hh_fec!Y7/RES_hh_num!Y7)</f>
        <v>11335.460540040423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10817.735720377286</v>
      </c>
      <c r="C8" s="72">
        <f>IF(RES_hh_fec!C8=0,0,1000*11630*RES_hh_fec!C8/RES_hh_num!C8)</f>
        <v>11292.503522200352</v>
      </c>
      <c r="D8" s="72">
        <f>IF(RES_hh_fec!D8=0,0,1000*11630*RES_hh_fec!D8/RES_hh_num!D8)</f>
        <v>11465.66691994242</v>
      </c>
      <c r="E8" s="72">
        <f>IF(RES_hh_fec!E8=0,0,1000*11630*RES_hh_fec!E8/RES_hh_num!E8)</f>
        <v>11755.150893468903</v>
      </c>
      <c r="F8" s="72">
        <f>IF(RES_hh_fec!F8=0,0,1000*11630*RES_hh_fec!F8/RES_hh_num!F8)</f>
        <v>12098.323585547003</v>
      </c>
      <c r="G8" s="72">
        <f>IF(RES_hh_fec!G8=0,0,1000*11630*RES_hh_fec!G8/RES_hh_num!G8)</f>
        <v>12399.828523972797</v>
      </c>
      <c r="H8" s="72">
        <f>IF(RES_hh_fec!H8=0,0,1000*11630*RES_hh_fec!H8/RES_hh_num!H8)</f>
        <v>12672.36648864782</v>
      </c>
      <c r="I8" s="72">
        <f>IF(RES_hh_fec!I8=0,0,1000*11630*RES_hh_fec!I8/RES_hh_num!I8)</f>
        <v>13022.482996159652</v>
      </c>
      <c r="J8" s="72">
        <f>IF(RES_hh_fec!J8=0,0,1000*11630*RES_hh_fec!J8/RES_hh_num!J8)</f>
        <v>12670.526181744666</v>
      </c>
      <c r="K8" s="72">
        <f>IF(RES_hh_fec!K8=0,0,1000*11630*RES_hh_fec!K8/RES_hh_num!K8)</f>
        <v>12621.060586995272</v>
      </c>
      <c r="L8" s="72">
        <f>IF(RES_hh_fec!L8=0,0,1000*11630*RES_hh_fec!L8/RES_hh_num!L8)</f>
        <v>13900.932806145556</v>
      </c>
      <c r="M8" s="72">
        <f>IF(RES_hh_fec!M8=0,0,1000*11630*RES_hh_fec!M8/RES_hh_num!M8)</f>
        <v>12916.472724112409</v>
      </c>
      <c r="N8" s="72">
        <f>IF(RES_hh_fec!N8=0,0,1000*11630*RES_hh_fec!N8/RES_hh_num!N8)</f>
        <v>12562.415945304283</v>
      </c>
      <c r="O8" s="72">
        <f>IF(RES_hh_fec!O8=0,0,1000*11630*RES_hh_fec!O8/RES_hh_num!O8)</f>
        <v>11739.284344312027</v>
      </c>
      <c r="P8" s="72">
        <f>IF(RES_hh_fec!P8=0,0,1000*11630*RES_hh_fec!P8/RES_hh_num!P8)</f>
        <v>11012.692577563093</v>
      </c>
      <c r="Q8" s="72">
        <f>IF(RES_hh_fec!Q8=0,0,1000*11630*RES_hh_fec!Q8/RES_hh_num!Q8)</f>
        <v>10545.880161272677</v>
      </c>
      <c r="R8" s="72">
        <f>IF(RES_hh_fec!R8=0,0,1000*11630*RES_hh_fec!R8/RES_hh_num!R8)</f>
        <v>11406.752523168983</v>
      </c>
      <c r="S8" s="72">
        <f>IF(RES_hh_fec!S8=0,0,1000*11630*RES_hh_fec!S8/RES_hh_num!S8)</f>
        <v>11291.005416472281</v>
      </c>
      <c r="T8" s="72">
        <f>IF(RES_hh_fec!T8=0,0,1000*11630*RES_hh_fec!T8/RES_hh_num!T8)</f>
        <v>11282.080854085596</v>
      </c>
      <c r="U8" s="72">
        <f>IF(RES_hh_fec!U8=0,0,1000*11630*RES_hh_fec!U8/RES_hh_num!U8)</f>
        <v>10242.339828813434</v>
      </c>
      <c r="V8" s="72">
        <f>IF(RES_hh_fec!V8=0,0,1000*11630*RES_hh_fec!V8/RES_hh_num!V8)</f>
        <v>10330.745596712837</v>
      </c>
      <c r="W8" s="72">
        <f>IF(RES_hh_fec!W8=0,0,1000*11630*RES_hh_fec!W8/RES_hh_num!W8)</f>
        <v>12027.536178721164</v>
      </c>
      <c r="X8" s="72">
        <f>IF(RES_hh_fec!X8=0,0,1000*11630*RES_hh_fec!X8/RES_hh_num!X8)</f>
        <v>10598.640551715522</v>
      </c>
      <c r="Y8" s="72">
        <f>IF(RES_hh_fec!Y8=0,0,1000*11630*RES_hh_fec!Y8/RES_hh_num!Y8)</f>
        <v>10220.67543634048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12125.210711929953</v>
      </c>
      <c r="C9" s="72">
        <f>IF(RES_hh_fec!C9=0,0,1000*11630*RES_hh_fec!C9/RES_hh_num!C9)</f>
        <v>12682.526968623179</v>
      </c>
      <c r="D9" s="72">
        <f>IF(RES_hh_fec!D9=0,0,1000*11630*RES_hh_fec!D9/RES_hh_num!D9)</f>
        <v>12730.714619489581</v>
      </c>
      <c r="E9" s="72">
        <f>IF(RES_hh_fec!E9=0,0,1000*11630*RES_hh_fec!E9/RES_hh_num!E9)</f>
        <v>12867.058823705192</v>
      </c>
      <c r="F9" s="72">
        <f>IF(RES_hh_fec!F9=0,0,1000*11630*RES_hh_fec!F9/RES_hh_num!F9)</f>
        <v>12965.693441255597</v>
      </c>
      <c r="G9" s="72">
        <f>IF(RES_hh_fec!G9=0,0,1000*11630*RES_hh_fec!G9/RES_hh_num!G9)</f>
        <v>13188.396701951029</v>
      </c>
      <c r="H9" s="72">
        <f>IF(RES_hh_fec!H9=0,0,1000*11630*RES_hh_fec!H9/RES_hh_num!H9)</f>
        <v>13576.373797196202</v>
      </c>
      <c r="I9" s="72">
        <f>IF(RES_hh_fec!I9=0,0,1000*11630*RES_hh_fec!I9/RES_hh_num!I9)</f>
        <v>12988.000280577166</v>
      </c>
      <c r="J9" s="72">
        <f>IF(RES_hh_fec!J9=0,0,1000*11630*RES_hh_fec!J9/RES_hh_num!J9)</f>
        <v>12866.296848617758</v>
      </c>
      <c r="K9" s="72">
        <f>IF(RES_hh_fec!K9=0,0,1000*11630*RES_hh_fec!K9/RES_hh_num!K9)</f>
        <v>13021.865908808622</v>
      </c>
      <c r="L9" s="72">
        <f>IF(RES_hh_fec!L9=0,0,1000*11630*RES_hh_fec!L9/RES_hh_num!L9)</f>
        <v>12445.081633880101</v>
      </c>
      <c r="M9" s="72">
        <f>IF(RES_hh_fec!M9=0,0,1000*11630*RES_hh_fec!M9/RES_hh_num!M9)</f>
        <v>12062.271639414719</v>
      </c>
      <c r="N9" s="72">
        <f>IF(RES_hh_fec!N9=0,0,1000*11630*RES_hh_fec!N9/RES_hh_num!N9)</f>
        <v>11913.245197560958</v>
      </c>
      <c r="O9" s="72">
        <f>IF(RES_hh_fec!O9=0,0,1000*11630*RES_hh_fec!O9/RES_hh_num!O9)</f>
        <v>11333.457926409204</v>
      </c>
      <c r="P9" s="72">
        <f>IF(RES_hh_fec!P9=0,0,1000*11630*RES_hh_fec!P9/RES_hh_num!P9)</f>
        <v>10677.84215898006</v>
      </c>
      <c r="Q9" s="72">
        <f>IF(RES_hh_fec!Q9=0,0,1000*11630*RES_hh_fec!Q9/RES_hh_num!Q9)</f>
        <v>10463.353304825256</v>
      </c>
      <c r="R9" s="72">
        <f>IF(RES_hh_fec!R9=0,0,1000*11630*RES_hh_fec!R9/RES_hh_num!R9)</f>
        <v>10761.627499757551</v>
      </c>
      <c r="S9" s="72">
        <f>IF(RES_hh_fec!S9=0,0,1000*11630*RES_hh_fec!S9/RES_hh_num!S9)</f>
        <v>10911.732296282031</v>
      </c>
      <c r="T9" s="72">
        <f>IF(RES_hh_fec!T9=0,0,1000*11630*RES_hh_fec!T9/RES_hh_num!T9)</f>
        <v>11478.309304477212</v>
      </c>
      <c r="U9" s="72">
        <f>IF(RES_hh_fec!U9=0,0,1000*11630*RES_hh_fec!U9/RES_hh_num!U9)</f>
        <v>11237.450114817024</v>
      </c>
      <c r="V9" s="72">
        <f>IF(RES_hh_fec!V9=0,0,1000*11630*RES_hh_fec!V9/RES_hh_num!V9)</f>
        <v>11707.531812746869</v>
      </c>
      <c r="W9" s="72">
        <f>IF(RES_hh_fec!W9=0,0,1000*11630*RES_hh_fec!W9/RES_hh_num!W9)</f>
        <v>11647.611996529202</v>
      </c>
      <c r="X9" s="72">
        <f>IF(RES_hh_fec!X9=0,0,1000*11630*RES_hh_fec!X9/RES_hh_num!X9)</f>
        <v>11485.21422165806</v>
      </c>
      <c r="Y9" s="72">
        <f>IF(RES_hh_fec!Y9=0,0,1000*11630*RES_hh_fec!Y9/RES_hh_num!Y9)</f>
        <v>11163.235576572122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7055.7458717238978</v>
      </c>
      <c r="C11" s="72">
        <f>IF(RES_hh_fec!C11=0,0,1000*11630*RES_hh_fec!C11/RES_hh_num!C11)</f>
        <v>7491.4556793805277</v>
      </c>
      <c r="D11" s="72">
        <f>IF(RES_hh_fec!D11=0,0,1000*11630*RES_hh_fec!D11/RES_hh_num!D11)</f>
        <v>7953.0762465556581</v>
      </c>
      <c r="E11" s="72">
        <f>IF(RES_hh_fec!E11=0,0,1000*11630*RES_hh_fec!E11/RES_hh_num!E11)</f>
        <v>8031.9915715697534</v>
      </c>
      <c r="F11" s="72">
        <f>IF(RES_hh_fec!F11=0,0,1000*11630*RES_hh_fec!F11/RES_hh_num!F11)</f>
        <v>8030.6039600508175</v>
      </c>
      <c r="G11" s="72">
        <f>IF(RES_hh_fec!G11=0,0,1000*11630*RES_hh_fec!G11/RES_hh_num!G11)</f>
        <v>8265.6976455977237</v>
      </c>
      <c r="H11" s="72">
        <f>IF(RES_hh_fec!H11=0,0,1000*11630*RES_hh_fec!H11/RES_hh_num!H11)</f>
        <v>9161.8833346065512</v>
      </c>
      <c r="I11" s="72">
        <f>IF(RES_hh_fec!I11=0,0,1000*11630*RES_hh_fec!I11/RES_hh_num!I11)</f>
        <v>8791.9049149450948</v>
      </c>
      <c r="J11" s="72">
        <f>IF(RES_hh_fec!J11=0,0,1000*11630*RES_hh_fec!J11/RES_hh_num!J11)</f>
        <v>8755.1060607049294</v>
      </c>
      <c r="K11" s="72">
        <f>IF(RES_hh_fec!K11=0,0,1000*11630*RES_hh_fec!K11/RES_hh_num!K11)</f>
        <v>9222.9235066061756</v>
      </c>
      <c r="L11" s="72">
        <f>IF(RES_hh_fec!L11=0,0,1000*11630*RES_hh_fec!L11/RES_hh_num!L11)</f>
        <v>9522.4823033337689</v>
      </c>
      <c r="M11" s="72">
        <f>IF(RES_hh_fec!M11=0,0,1000*11630*RES_hh_fec!M11/RES_hh_num!M11)</f>
        <v>8951.345436864658</v>
      </c>
      <c r="N11" s="72">
        <f>IF(RES_hh_fec!N11=0,0,1000*11630*RES_hh_fec!N11/RES_hh_num!N11)</f>
        <v>9205.0436895024777</v>
      </c>
      <c r="O11" s="72">
        <f>IF(RES_hh_fec!O11=0,0,1000*11630*RES_hh_fec!O11/RES_hh_num!O11)</f>
        <v>8717.2280240588352</v>
      </c>
      <c r="P11" s="72">
        <f>IF(RES_hh_fec!P11=0,0,1000*11630*RES_hh_fec!P11/RES_hh_num!P11)</f>
        <v>8343.9422480276153</v>
      </c>
      <c r="Q11" s="72">
        <f>IF(RES_hh_fec!Q11=0,0,1000*11630*RES_hh_fec!Q11/RES_hh_num!Q11)</f>
        <v>8068.6156046518154</v>
      </c>
      <c r="R11" s="72">
        <f>IF(RES_hh_fec!R11=0,0,1000*11630*RES_hh_fec!R11/RES_hh_num!R11)</f>
        <v>8636.7860683845774</v>
      </c>
      <c r="S11" s="72">
        <f>IF(RES_hh_fec!S11=0,0,1000*11630*RES_hh_fec!S11/RES_hh_num!S11)</f>
        <v>8898.2439128769274</v>
      </c>
      <c r="T11" s="72">
        <f>IF(RES_hh_fec!T11=0,0,1000*11630*RES_hh_fec!T11/RES_hh_num!T11)</f>
        <v>9256.9955476965188</v>
      </c>
      <c r="U11" s="72">
        <f>IF(RES_hh_fec!U11=0,0,1000*11630*RES_hh_fec!U11/RES_hh_num!U11)</f>
        <v>8920.4728545925718</v>
      </c>
      <c r="V11" s="72">
        <f>IF(RES_hh_fec!V11=0,0,1000*11630*RES_hh_fec!V11/RES_hh_num!V11)</f>
        <v>8720.0371464817435</v>
      </c>
      <c r="W11" s="72">
        <f>IF(RES_hh_fec!W11=0,0,1000*11630*RES_hh_fec!W11/RES_hh_num!W11)</f>
        <v>9999.0429294101996</v>
      </c>
      <c r="X11" s="72">
        <f>IF(RES_hh_fec!X11=0,0,1000*11630*RES_hh_fec!X11/RES_hh_num!X11)</f>
        <v>9080.4473912170506</v>
      </c>
      <c r="Y11" s="72">
        <f>IF(RES_hh_fec!Y11=0,0,1000*11630*RES_hh_fec!Y11/RES_hh_num!Y11)</f>
        <v>9001.4601800140717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2346.0960437489071</v>
      </c>
      <c r="P12" s="72">
        <f>IF(RES_hh_fec!P12=0,0,1000*11630*RES_hh_fec!P12/RES_hh_num!P12)</f>
        <v>1935.0097944971938</v>
      </c>
      <c r="Q12" s="72">
        <f>IF(RES_hh_fec!Q12=0,0,1000*11630*RES_hh_fec!Q12/RES_hh_num!Q12)</f>
        <v>1772.7711585633585</v>
      </c>
      <c r="R12" s="72">
        <f>IF(RES_hh_fec!R12=0,0,1000*11630*RES_hh_fec!R12/RES_hh_num!R12)</f>
        <v>1872.7691206671134</v>
      </c>
      <c r="S12" s="72">
        <f>IF(RES_hh_fec!S12=0,0,1000*11630*RES_hh_fec!S12/RES_hh_num!S12)</f>
        <v>2326.1701771787302</v>
      </c>
      <c r="T12" s="72">
        <f>IF(RES_hh_fec!T12=0,0,1000*11630*RES_hh_fec!T12/RES_hh_num!T12)</f>
        <v>2506.6723777274533</v>
      </c>
      <c r="U12" s="72">
        <f>IF(RES_hh_fec!U12=0,0,1000*11630*RES_hh_fec!U12/RES_hh_num!U12)</f>
        <v>1986.8886565711737</v>
      </c>
      <c r="V12" s="72">
        <f>IF(RES_hh_fec!V12=0,0,1000*11630*RES_hh_fec!V12/RES_hh_num!V12)</f>
        <v>1688.6230270960493</v>
      </c>
      <c r="W12" s="72">
        <f>IF(RES_hh_fec!W12=0,0,1000*11630*RES_hh_fec!W12/RES_hh_num!W12)</f>
        <v>2263.6826107377101</v>
      </c>
      <c r="X12" s="72">
        <f>IF(RES_hh_fec!X12=0,0,1000*11630*RES_hh_fec!X12/RES_hh_num!X12)</f>
        <v>2103.8514659395464</v>
      </c>
      <c r="Y12" s="72">
        <f>IF(RES_hh_fec!Y12=0,0,1000*11630*RES_hh_fec!Y12/RES_hh_num!Y12)</f>
        <v>2240.7503971253695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7933.9842670382623</v>
      </c>
      <c r="C13" s="74">
        <f>IF(RES_hh_fec!C13=0,0,1000*11630*RES_hh_fec!C13/RES_hh_num!C13)</f>
        <v>8387.1724014768224</v>
      </c>
      <c r="D13" s="74">
        <f>IF(RES_hh_fec!D13=0,0,1000*11630*RES_hh_fec!D13/RES_hh_num!D13)</f>
        <v>8581.6457561719635</v>
      </c>
      <c r="E13" s="74">
        <f>IF(RES_hh_fec!E13=0,0,1000*11630*RES_hh_fec!E13/RES_hh_num!E13)</f>
        <v>8071.3151909913204</v>
      </c>
      <c r="F13" s="74">
        <f>IF(RES_hh_fec!F13=0,0,1000*11630*RES_hh_fec!F13/RES_hh_num!F13)</f>
        <v>6632.5131597736745</v>
      </c>
      <c r="G13" s="74">
        <f>IF(RES_hh_fec!G13=0,0,1000*11630*RES_hh_fec!G13/RES_hh_num!G13)</f>
        <v>7567.1466027406495</v>
      </c>
      <c r="H13" s="74">
        <f>IF(RES_hh_fec!H13=0,0,1000*11630*RES_hh_fec!H13/RES_hh_num!H13)</f>
        <v>9398.8712259917156</v>
      </c>
      <c r="I13" s="74">
        <f>IF(RES_hh_fec!I13=0,0,1000*11630*RES_hh_fec!I13/RES_hh_num!I13)</f>
        <v>9302.0709675626058</v>
      </c>
      <c r="J13" s="74">
        <f>IF(RES_hh_fec!J13=0,0,1000*11630*RES_hh_fec!J13/RES_hh_num!J13)</f>
        <v>10221.399828555175</v>
      </c>
      <c r="K13" s="74">
        <f>IF(RES_hh_fec!K13=0,0,1000*11630*RES_hh_fec!K13/RES_hh_num!K13)</f>
        <v>10068.169937462215</v>
      </c>
      <c r="L13" s="74">
        <f>IF(RES_hh_fec!L13=0,0,1000*11630*RES_hh_fec!L13/RES_hh_num!L13)</f>
        <v>9415.0632117074347</v>
      </c>
      <c r="M13" s="74">
        <f>IF(RES_hh_fec!M13=0,0,1000*11630*RES_hh_fec!M13/RES_hh_num!M13)</f>
        <v>9740.6818178391186</v>
      </c>
      <c r="N13" s="74">
        <f>IF(RES_hh_fec!N13=0,0,1000*11630*RES_hh_fec!N13/RES_hh_num!N13)</f>
        <v>10929.37426498576</v>
      </c>
      <c r="O13" s="74">
        <f>IF(RES_hh_fec!O13=0,0,1000*11630*RES_hh_fec!O13/RES_hh_num!O13)</f>
        <v>7180.9004340130559</v>
      </c>
      <c r="P13" s="74">
        <f>IF(RES_hh_fec!P13=0,0,1000*11630*RES_hh_fec!P13/RES_hh_num!P13)</f>
        <v>8683.635859400154</v>
      </c>
      <c r="Q13" s="74">
        <f>IF(RES_hh_fec!Q13=0,0,1000*11630*RES_hh_fec!Q13/RES_hh_num!Q13)</f>
        <v>11104.965345746839</v>
      </c>
      <c r="R13" s="74">
        <f>IF(RES_hh_fec!R13=0,0,1000*11630*RES_hh_fec!R13/RES_hh_num!R13)</f>
        <v>12606.469505296396</v>
      </c>
      <c r="S13" s="74">
        <f>IF(RES_hh_fec!S13=0,0,1000*11630*RES_hh_fec!S13/RES_hh_num!S13)</f>
        <v>13818.314832838812</v>
      </c>
      <c r="T13" s="74">
        <f>IF(RES_hh_fec!T13=0,0,1000*11630*RES_hh_fec!T13/RES_hh_num!T13)</f>
        <v>9501.1140398375719</v>
      </c>
      <c r="U13" s="74">
        <f>IF(RES_hh_fec!U13=0,0,1000*11630*RES_hh_fec!U13/RES_hh_num!U13)</f>
        <v>8777.7685036881012</v>
      </c>
      <c r="V13" s="74">
        <f>IF(RES_hh_fec!V13=0,0,1000*11630*RES_hh_fec!V13/RES_hh_num!V13)</f>
        <v>12463.069795905467</v>
      </c>
      <c r="W13" s="74">
        <f>IF(RES_hh_fec!W13=0,0,1000*11630*RES_hh_fec!W13/RES_hh_num!W13)</f>
        <v>9203.3179324650355</v>
      </c>
      <c r="X13" s="74">
        <f>IF(RES_hh_fec!X13=0,0,1000*11630*RES_hh_fec!X13/RES_hh_num!X13)</f>
        <v>9046.0749922775394</v>
      </c>
      <c r="Y13" s="74">
        <f>IF(RES_hh_fec!Y13=0,0,1000*11630*RES_hh_fec!Y13/RES_hh_num!Y13)</f>
        <v>10165.765288909537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38.572778297180641</v>
      </c>
      <c r="C14" s="76">
        <f>IF(RES_hh_fec!C14=0,0,1000*11630*RES_hh_fec!C14/RES_hh_num!C14)</f>
        <v>39.842739475842819</v>
      </c>
      <c r="D14" s="76">
        <f>IF(RES_hh_fec!D14=0,0,1000*11630*RES_hh_fec!D14/RES_hh_num!D14)</f>
        <v>40.644168530688482</v>
      </c>
      <c r="E14" s="76">
        <f>IF(RES_hh_fec!E14=0,0,1000*11630*RES_hh_fec!E14/RES_hh_num!E14)</f>
        <v>41.265984544451669</v>
      </c>
      <c r="F14" s="76">
        <f>IF(RES_hh_fec!F14=0,0,1000*11630*RES_hh_fec!F14/RES_hh_num!F14)</f>
        <v>41.888472862719127</v>
      </c>
      <c r="G14" s="76">
        <f>IF(RES_hh_fec!G14=0,0,1000*11630*RES_hh_fec!G14/RES_hh_num!G14)</f>
        <v>43.593533026751238</v>
      </c>
      <c r="H14" s="76">
        <f>IF(RES_hh_fec!H14=0,0,1000*11630*RES_hh_fec!H14/RES_hh_num!H14)</f>
        <v>47.11336590950836</v>
      </c>
      <c r="I14" s="76">
        <f>IF(RES_hh_fec!I14=0,0,1000*11630*RES_hh_fec!I14/RES_hh_num!I14)</f>
        <v>46.424747904971667</v>
      </c>
      <c r="J14" s="76">
        <f>IF(RES_hh_fec!J14=0,0,1000*11630*RES_hh_fec!J14/RES_hh_num!J14)</f>
        <v>46.434034940553168</v>
      </c>
      <c r="K14" s="76">
        <f>IF(RES_hh_fec!K14=0,0,1000*11630*RES_hh_fec!K14/RES_hh_num!K14)</f>
        <v>47.768213290554904</v>
      </c>
      <c r="L14" s="76">
        <f>IF(RES_hh_fec!L14=0,0,1000*11630*RES_hh_fec!L14/RES_hh_num!L14)</f>
        <v>49.479678645752571</v>
      </c>
      <c r="M14" s="76">
        <f>IF(RES_hh_fec!M14=0,0,1000*11630*RES_hh_fec!M14/RES_hh_num!M14)</f>
        <v>47.754120661280425</v>
      </c>
      <c r="N14" s="76">
        <f>IF(RES_hh_fec!N14=0,0,1000*11630*RES_hh_fec!N14/RES_hh_num!N14)</f>
        <v>48.591860570347848</v>
      </c>
      <c r="O14" s="76">
        <f>IF(RES_hh_fec!O14=0,0,1000*11630*RES_hh_fec!O14/RES_hh_num!O14)</f>
        <v>46.680188647903442</v>
      </c>
      <c r="P14" s="76">
        <f>IF(RES_hh_fec!P14=0,0,1000*11630*RES_hh_fec!P14/RES_hh_num!P14)</f>
        <v>44.107521097132704</v>
      </c>
      <c r="Q14" s="76">
        <f>IF(RES_hh_fec!Q14=0,0,1000*11630*RES_hh_fec!Q14/RES_hh_num!Q14)</f>
        <v>42.568964824581286</v>
      </c>
      <c r="R14" s="76">
        <f>IF(RES_hh_fec!R14=0,0,1000*11630*RES_hh_fec!R14/RES_hh_num!R14)</f>
        <v>45.81616469433343</v>
      </c>
      <c r="S14" s="76">
        <f>IF(RES_hh_fec!S14=0,0,1000*11630*RES_hh_fec!S14/RES_hh_num!S14)</f>
        <v>47.822691079331193</v>
      </c>
      <c r="T14" s="76">
        <f>IF(RES_hh_fec!T14=0,0,1000*11630*RES_hh_fec!T14/RES_hh_num!T14)</f>
        <v>51.409051893636679</v>
      </c>
      <c r="U14" s="76">
        <f>IF(RES_hh_fec!U14=0,0,1000*11630*RES_hh_fec!U14/RES_hh_num!U14)</f>
        <v>50.415346753677625</v>
      </c>
      <c r="V14" s="76">
        <f>IF(RES_hh_fec!V14=0,0,1000*11630*RES_hh_fec!V14/RES_hh_num!V14)</f>
        <v>52.271867431263026</v>
      </c>
      <c r="W14" s="76">
        <f>IF(RES_hh_fec!W14=0,0,1000*11630*RES_hh_fec!W14/RES_hh_num!W14)</f>
        <v>58.677214535860372</v>
      </c>
      <c r="X14" s="76">
        <f>IF(RES_hh_fec!X14=0,0,1000*11630*RES_hh_fec!X14/RES_hh_num!X14)</f>
        <v>55.717777310190129</v>
      </c>
      <c r="Y14" s="76">
        <f>IF(RES_hh_fec!Y14=0,0,1000*11630*RES_hh_fec!Y14/RES_hh_num!Y14)</f>
        <v>53.338662907710656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9.6888354185113382E-3</v>
      </c>
      <c r="C15" s="69">
        <f t="shared" si="0"/>
        <v>1.178756655368258E-2</v>
      </c>
      <c r="D15" s="69">
        <f t="shared" si="0"/>
        <v>1.6167576478691385E-2</v>
      </c>
      <c r="E15" s="69">
        <f t="shared" si="0"/>
        <v>2.744762538902823E-2</v>
      </c>
      <c r="F15" s="69">
        <f t="shared" si="0"/>
        <v>4.9283194097808729E-2</v>
      </c>
      <c r="G15" s="69">
        <f t="shared" si="0"/>
        <v>8.9948295108481749E-2</v>
      </c>
      <c r="H15" s="69">
        <f t="shared" si="0"/>
        <v>0.29777326965978329</v>
      </c>
      <c r="I15" s="69">
        <f t="shared" si="0"/>
        <v>0.1667791540317935</v>
      </c>
      <c r="J15" s="69">
        <f t="shared" si="0"/>
        <v>0.16106511627577244</v>
      </c>
      <c r="K15" s="69">
        <f t="shared" si="0"/>
        <v>0.20591472786369264</v>
      </c>
      <c r="L15" s="69">
        <f t="shared" si="0"/>
        <v>1.734183239342751</v>
      </c>
      <c r="M15" s="69">
        <f t="shared" si="0"/>
        <v>0.22612476528460951</v>
      </c>
      <c r="N15" s="69">
        <f t="shared" si="0"/>
        <v>0.68292299706409354</v>
      </c>
      <c r="O15" s="69">
        <f t="shared" si="0"/>
        <v>0.37045870401372744</v>
      </c>
      <c r="P15" s="69">
        <f t="shared" si="0"/>
        <v>0.88278391972782277</v>
      </c>
      <c r="Q15" s="69">
        <f t="shared" si="0"/>
        <v>0.61324064023893021</v>
      </c>
      <c r="R15" s="69">
        <f t="shared" si="0"/>
        <v>0.43689635221289075</v>
      </c>
      <c r="S15" s="69">
        <f t="shared" si="0"/>
        <v>0.40332725396962293</v>
      </c>
      <c r="T15" s="69">
        <f t="shared" si="0"/>
        <v>0.68722872225580312</v>
      </c>
      <c r="U15" s="69">
        <f t="shared" si="0"/>
        <v>0.56394277627530998</v>
      </c>
      <c r="V15" s="69">
        <f t="shared" si="0"/>
        <v>0.36958200350716031</v>
      </c>
      <c r="W15" s="69">
        <f t="shared" si="0"/>
        <v>1.2227038186079879</v>
      </c>
      <c r="X15" s="69">
        <f t="shared" si="0"/>
        <v>0.86890429304072703</v>
      </c>
      <c r="Y15" s="69">
        <f t="shared" si="0"/>
        <v>0.746002206262112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9.6888354185113382E-3</v>
      </c>
      <c r="C16" s="72">
        <f>IF(RES_hh_fec!C16=0,0,1000*11630*RES_hh_fec!C16/RES_hh_num!C$3)</f>
        <v>1.178756655368258E-2</v>
      </c>
      <c r="D16" s="72">
        <f>IF(RES_hh_fec!D16=0,0,1000*11630*RES_hh_fec!D16/RES_hh_num!D$3)</f>
        <v>1.6167576478691385E-2</v>
      </c>
      <c r="E16" s="72">
        <f>IF(RES_hh_fec!E16=0,0,1000*11630*RES_hh_fec!E16/RES_hh_num!E$3)</f>
        <v>2.744762538902823E-2</v>
      </c>
      <c r="F16" s="72">
        <f>IF(RES_hh_fec!F16=0,0,1000*11630*RES_hh_fec!F16/RES_hh_num!F$3)</f>
        <v>4.9283194097808729E-2</v>
      </c>
      <c r="G16" s="72">
        <f>IF(RES_hh_fec!G16=0,0,1000*11630*RES_hh_fec!G16/RES_hh_num!G$3)</f>
        <v>8.9948295108481749E-2</v>
      </c>
      <c r="H16" s="72">
        <f>IF(RES_hh_fec!H16=0,0,1000*11630*RES_hh_fec!H16/RES_hh_num!H$3)</f>
        <v>0.29777326965978329</v>
      </c>
      <c r="I16" s="72">
        <f>IF(RES_hh_fec!I16=0,0,1000*11630*RES_hh_fec!I16/RES_hh_num!I$3)</f>
        <v>0.1667791540317935</v>
      </c>
      <c r="J16" s="72">
        <f>IF(RES_hh_fec!J16=0,0,1000*11630*RES_hh_fec!J16/RES_hh_num!J$3)</f>
        <v>0.16106511627577244</v>
      </c>
      <c r="K16" s="72">
        <f>IF(RES_hh_fec!K16=0,0,1000*11630*RES_hh_fec!K16/RES_hh_num!K$3)</f>
        <v>0.20591472786369264</v>
      </c>
      <c r="L16" s="72">
        <f>IF(RES_hh_fec!L16=0,0,1000*11630*RES_hh_fec!L16/RES_hh_num!L$3)</f>
        <v>1.734183239342751</v>
      </c>
      <c r="M16" s="72">
        <f>IF(RES_hh_fec!M16=0,0,1000*11630*RES_hh_fec!M16/RES_hh_num!M$3)</f>
        <v>0.22612476528460951</v>
      </c>
      <c r="N16" s="72">
        <f>IF(RES_hh_fec!N16=0,0,1000*11630*RES_hh_fec!N16/RES_hh_num!N$3)</f>
        <v>0.68292299706409354</v>
      </c>
      <c r="O16" s="72">
        <f>IF(RES_hh_fec!O16=0,0,1000*11630*RES_hh_fec!O16/RES_hh_num!O$3)</f>
        <v>0.37045870401372744</v>
      </c>
      <c r="P16" s="72">
        <f>IF(RES_hh_fec!P16=0,0,1000*11630*RES_hh_fec!P16/RES_hh_num!P$3)</f>
        <v>0.88278391972782277</v>
      </c>
      <c r="Q16" s="72">
        <f>IF(RES_hh_fec!Q16=0,0,1000*11630*RES_hh_fec!Q16/RES_hh_num!Q$3)</f>
        <v>0.61324064023893021</v>
      </c>
      <c r="R16" s="72">
        <f>IF(RES_hh_fec!R16=0,0,1000*11630*RES_hh_fec!R16/RES_hh_num!R$3)</f>
        <v>0.43689635221289075</v>
      </c>
      <c r="S16" s="72">
        <f>IF(RES_hh_fec!S16=0,0,1000*11630*RES_hh_fec!S16/RES_hh_num!S$3)</f>
        <v>0.40332725396962293</v>
      </c>
      <c r="T16" s="72">
        <f>IF(RES_hh_fec!T16=0,0,1000*11630*RES_hh_fec!T16/RES_hh_num!T$3)</f>
        <v>0.68722872225580312</v>
      </c>
      <c r="U16" s="72">
        <f>IF(RES_hh_fec!U16=0,0,1000*11630*RES_hh_fec!U16/RES_hh_num!U$3)</f>
        <v>0.56394277627530998</v>
      </c>
      <c r="V16" s="72">
        <f>IF(RES_hh_fec!V16=0,0,1000*11630*RES_hh_fec!V16/RES_hh_num!V$3)</f>
        <v>0.36958200350716031</v>
      </c>
      <c r="W16" s="72">
        <f>IF(RES_hh_fec!W16=0,0,1000*11630*RES_hh_fec!W16/RES_hh_num!W$3)</f>
        <v>1.2227038186079879</v>
      </c>
      <c r="X16" s="72">
        <f>IF(RES_hh_fec!X16=0,0,1000*11630*RES_hh_fec!X16/RES_hh_num!X$3)</f>
        <v>0.86890429304072703</v>
      </c>
      <c r="Y16" s="72">
        <f>IF(RES_hh_fec!Y16=0,0,1000*11630*RES_hh_fec!Y16/RES_hh_num!Y$3)</f>
        <v>0.746002206262112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471.06391781432967</v>
      </c>
      <c r="C17" s="69">
        <f>IF(RES_hh_fec!C17=0,0,1000*11630*RES_hh_fec!C17/RES_hh_num!C17)</f>
        <v>496.4688122720674</v>
      </c>
      <c r="D17" s="69">
        <f>IF(RES_hh_fec!D17=0,0,1000*11630*RES_hh_fec!D17/RES_hh_num!D17)</f>
        <v>465.00762797033343</v>
      </c>
      <c r="E17" s="69">
        <f>IF(RES_hh_fec!E17=0,0,1000*11630*RES_hh_fec!E17/RES_hh_num!E17)</f>
        <v>503.84307085511466</v>
      </c>
      <c r="F17" s="69">
        <f>IF(RES_hh_fec!F17=0,0,1000*11630*RES_hh_fec!F17/RES_hh_num!F17)</f>
        <v>588.97191168432971</v>
      </c>
      <c r="G17" s="69">
        <f>IF(RES_hh_fec!G17=0,0,1000*11630*RES_hh_fec!G17/RES_hh_num!G17)</f>
        <v>613.25320482551899</v>
      </c>
      <c r="H17" s="69">
        <f>IF(RES_hh_fec!H17=0,0,1000*11630*RES_hh_fec!H17/RES_hh_num!H17)</f>
        <v>693.46814990686039</v>
      </c>
      <c r="I17" s="69">
        <f>IF(RES_hh_fec!I17=0,0,1000*11630*RES_hh_fec!I17/RES_hh_num!I17)</f>
        <v>652.31272915985221</v>
      </c>
      <c r="J17" s="69">
        <f>IF(RES_hh_fec!J17=0,0,1000*11630*RES_hh_fec!J17/RES_hh_num!J17)</f>
        <v>703.86403403058887</v>
      </c>
      <c r="K17" s="69">
        <f>IF(RES_hh_fec!K17=0,0,1000*11630*RES_hh_fec!K17/RES_hh_num!K17)</f>
        <v>718.87738978798598</v>
      </c>
      <c r="L17" s="69">
        <f>IF(RES_hh_fec!L17=0,0,1000*11630*RES_hh_fec!L17/RES_hh_num!L17)</f>
        <v>668.12415630575072</v>
      </c>
      <c r="M17" s="69">
        <f>IF(RES_hh_fec!M17=0,0,1000*11630*RES_hh_fec!M17/RES_hh_num!M17)</f>
        <v>703.43461069677699</v>
      </c>
      <c r="N17" s="69">
        <f>IF(RES_hh_fec!N17=0,0,1000*11630*RES_hh_fec!N17/RES_hh_num!N17)</f>
        <v>721.91625724074731</v>
      </c>
      <c r="O17" s="69">
        <f>IF(RES_hh_fec!O17=0,0,1000*11630*RES_hh_fec!O17/RES_hh_num!O17)</f>
        <v>673.53649392230579</v>
      </c>
      <c r="P17" s="69">
        <f>IF(RES_hh_fec!P17=0,0,1000*11630*RES_hh_fec!P17/RES_hh_num!P17)</f>
        <v>702.02916600678395</v>
      </c>
      <c r="Q17" s="69">
        <f>IF(RES_hh_fec!Q17=0,0,1000*11630*RES_hh_fec!Q17/RES_hh_num!Q17)</f>
        <v>687.49498085787206</v>
      </c>
      <c r="R17" s="69">
        <f>IF(RES_hh_fec!R17=0,0,1000*11630*RES_hh_fec!R17/RES_hh_num!R17)</f>
        <v>723.77427079087181</v>
      </c>
      <c r="S17" s="69">
        <f>IF(RES_hh_fec!S17=0,0,1000*11630*RES_hh_fec!S17/RES_hh_num!S17)</f>
        <v>726.08635739384761</v>
      </c>
      <c r="T17" s="69">
        <f>IF(RES_hh_fec!T17=0,0,1000*11630*RES_hh_fec!T17/RES_hh_num!T17)</f>
        <v>718.35264983283912</v>
      </c>
      <c r="U17" s="69">
        <f>IF(RES_hh_fec!U17=0,0,1000*11630*RES_hh_fec!U17/RES_hh_num!U17)</f>
        <v>671.78250959950526</v>
      </c>
      <c r="V17" s="69">
        <f>IF(RES_hh_fec!V17=0,0,1000*11630*RES_hh_fec!V17/RES_hh_num!V17)</f>
        <v>646.41308610186559</v>
      </c>
      <c r="W17" s="69">
        <f>IF(RES_hh_fec!W17=0,0,1000*11630*RES_hh_fec!W17/RES_hh_num!W17)</f>
        <v>993.58751451756086</v>
      </c>
      <c r="X17" s="69">
        <f>IF(RES_hh_fec!X17=0,0,1000*11630*RES_hh_fec!X17/RES_hh_num!X17)</f>
        <v>884.35360871565797</v>
      </c>
      <c r="Y17" s="69">
        <f>IF(RES_hh_fec!Y17=0,0,1000*11630*RES_hh_fec!Y17/RES_hh_num!Y17)</f>
        <v>627.21094761713584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505.49886043743282</v>
      </c>
      <c r="C18" s="72">
        <f>IF(RES_hh_fec!C18=0,0,1000*11630*RES_hh_fec!C18/RES_hh_num!C18)</f>
        <v>471.0762536599463</v>
      </c>
      <c r="D18" s="72">
        <f>IF(RES_hh_fec!D18=0,0,1000*11630*RES_hh_fec!D18/RES_hh_num!D18)</f>
        <v>514.8028390555387</v>
      </c>
      <c r="E18" s="72">
        <f>IF(RES_hh_fec!E18=0,0,1000*11630*RES_hh_fec!E18/RES_hh_num!E18)</f>
        <v>594.70722457132808</v>
      </c>
      <c r="F18" s="72">
        <f>IF(RES_hh_fec!F18=0,0,1000*11630*RES_hh_fec!F18/RES_hh_num!F18)</f>
        <v>566.09384224077769</v>
      </c>
      <c r="G18" s="72">
        <f>IF(RES_hh_fec!G18=0,0,1000*11630*RES_hh_fec!G18/RES_hh_num!G18)</f>
        <v>615.61751734571521</v>
      </c>
      <c r="H18" s="72">
        <f>IF(RES_hh_fec!H18=0,0,1000*11630*RES_hh_fec!H18/RES_hh_num!H18)</f>
        <v>720.59521437484852</v>
      </c>
      <c r="I18" s="72">
        <f>IF(RES_hh_fec!I18=0,0,1000*11630*RES_hh_fec!I18/RES_hh_num!I18)</f>
        <v>743.04538889624916</v>
      </c>
      <c r="J18" s="72">
        <f>IF(RES_hh_fec!J18=0,0,1000*11630*RES_hh_fec!J18/RES_hh_num!J18)</f>
        <v>741.68809424651101</v>
      </c>
      <c r="K18" s="72">
        <f>IF(RES_hh_fec!K18=0,0,1000*11630*RES_hh_fec!K18/RES_hh_num!K18)</f>
        <v>664.16275905004511</v>
      </c>
      <c r="L18" s="72">
        <f>IF(RES_hh_fec!L18=0,0,1000*11630*RES_hh_fec!L18/RES_hh_num!L18)</f>
        <v>815.00943450205637</v>
      </c>
      <c r="M18" s="72">
        <f>IF(RES_hh_fec!M18=0,0,1000*11630*RES_hh_fec!M18/RES_hh_num!M18)</f>
        <v>891.18775784193906</v>
      </c>
      <c r="N18" s="72">
        <f>IF(RES_hh_fec!N18=0,0,1000*11630*RES_hh_fec!N18/RES_hh_num!N18)</f>
        <v>860.39506014459369</v>
      </c>
      <c r="O18" s="72">
        <f>IF(RES_hh_fec!O18=0,0,1000*11630*RES_hh_fec!O18/RES_hh_num!O18)</f>
        <v>912.58553367617458</v>
      </c>
      <c r="P18" s="72">
        <f>IF(RES_hh_fec!P18=0,0,1000*11630*RES_hh_fec!P18/RES_hh_num!P18)</f>
        <v>830.86146508135562</v>
      </c>
      <c r="Q18" s="72">
        <f>IF(RES_hh_fec!Q18=0,0,1000*11630*RES_hh_fec!Q18/RES_hh_num!Q18)</f>
        <v>713.21775240975091</v>
      </c>
      <c r="R18" s="72">
        <f>IF(RES_hh_fec!R18=0,0,1000*11630*RES_hh_fec!R18/RES_hh_num!R18)</f>
        <v>792.62477172490696</v>
      </c>
      <c r="S18" s="72">
        <f>IF(RES_hh_fec!S18=0,0,1000*11630*RES_hh_fec!S18/RES_hh_num!S18)</f>
        <v>887.18542339740236</v>
      </c>
      <c r="T18" s="72">
        <f>IF(RES_hh_fec!T18=0,0,1000*11630*RES_hh_fec!T18/RES_hh_num!T18)</f>
        <v>871.52127548897215</v>
      </c>
      <c r="U18" s="72">
        <f>IF(RES_hh_fec!U18=0,0,1000*11630*RES_hh_fec!U18/RES_hh_num!U18)</f>
        <v>783.61460712869098</v>
      </c>
      <c r="V18" s="72">
        <f>IF(RES_hh_fec!V18=0,0,1000*11630*RES_hh_fec!V18/RES_hh_num!V18)</f>
        <v>665.03287667563916</v>
      </c>
      <c r="W18" s="72">
        <f>IF(RES_hh_fec!W18=0,0,1000*11630*RES_hh_fec!W18/RES_hh_num!W18)</f>
        <v>1151.1037127629056</v>
      </c>
      <c r="X18" s="72">
        <f>IF(RES_hh_fec!X18=0,0,1000*11630*RES_hh_fec!X18/RES_hh_num!X18)</f>
        <v>1127.8537668887886</v>
      </c>
      <c r="Y18" s="72">
        <f>IF(RES_hh_fec!Y18=0,0,1000*11630*RES_hh_fec!Y18/RES_hh_num!Y18)</f>
        <v>574.89329788204543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542.44853087478634</v>
      </c>
      <c r="C19" s="72">
        <f>IF(RES_hh_fec!C19=0,0,1000*11630*RES_hh_fec!C19/RES_hh_num!C19)</f>
        <v>548.8572600591624</v>
      </c>
      <c r="D19" s="72">
        <f>IF(RES_hh_fec!D19=0,0,1000*11630*RES_hh_fec!D19/RES_hh_num!D19)</f>
        <v>559.95723032424348</v>
      </c>
      <c r="E19" s="72">
        <f>IF(RES_hh_fec!E19=0,0,1000*11630*RES_hh_fec!E19/RES_hh_num!E19)</f>
        <v>608.29610975298431</v>
      </c>
      <c r="F19" s="72">
        <f>IF(RES_hh_fec!F19=0,0,1000*11630*RES_hh_fec!F19/RES_hh_num!F19)</f>
        <v>630.80707536046054</v>
      </c>
      <c r="G19" s="72">
        <f>IF(RES_hh_fec!G19=0,0,1000*11630*RES_hh_fec!G19/RES_hh_num!G19)</f>
        <v>729.71246877277144</v>
      </c>
      <c r="H19" s="72">
        <f>IF(RES_hh_fec!H19=0,0,1000*11630*RES_hh_fec!H19/RES_hh_num!H19)</f>
        <v>773.03852856627293</v>
      </c>
      <c r="I19" s="72">
        <f>IF(RES_hh_fec!I19=0,0,1000*11630*RES_hh_fec!I19/RES_hh_num!I19)</f>
        <v>699.00591710655647</v>
      </c>
      <c r="J19" s="72">
        <f>IF(RES_hh_fec!J19=0,0,1000*11630*RES_hh_fec!J19/RES_hh_num!J19)</f>
        <v>729.88631508586593</v>
      </c>
      <c r="K19" s="72">
        <f>IF(RES_hh_fec!K19=0,0,1000*11630*RES_hh_fec!K19/RES_hh_num!K19)</f>
        <v>766.24661694554675</v>
      </c>
      <c r="L19" s="72">
        <f>IF(RES_hh_fec!L19=0,0,1000*11630*RES_hh_fec!L19/RES_hh_num!L19)</f>
        <v>802.2826444201761</v>
      </c>
      <c r="M19" s="72">
        <f>IF(RES_hh_fec!M19=0,0,1000*11630*RES_hh_fec!M19/RES_hh_num!M19)</f>
        <v>857.94988101710271</v>
      </c>
      <c r="N19" s="72">
        <f>IF(RES_hh_fec!N19=0,0,1000*11630*RES_hh_fec!N19/RES_hh_num!N19)</f>
        <v>875.61073938224547</v>
      </c>
      <c r="O19" s="72">
        <f>IF(RES_hh_fec!O19=0,0,1000*11630*RES_hh_fec!O19/RES_hh_num!O19)</f>
        <v>810.62466676778229</v>
      </c>
      <c r="P19" s="72">
        <f>IF(RES_hh_fec!P19=0,0,1000*11630*RES_hh_fec!P19/RES_hh_num!P19)</f>
        <v>802.14050313615041</v>
      </c>
      <c r="Q19" s="72">
        <f>IF(RES_hh_fec!Q19=0,0,1000*11630*RES_hh_fec!Q19/RES_hh_num!Q19)</f>
        <v>746.78520661299035</v>
      </c>
      <c r="R19" s="72">
        <f>IF(RES_hh_fec!R19=0,0,1000*11630*RES_hh_fec!R19/RES_hh_num!R19)</f>
        <v>768.99760812906709</v>
      </c>
      <c r="S19" s="72">
        <f>IF(RES_hh_fec!S19=0,0,1000*11630*RES_hh_fec!S19/RES_hh_num!S19)</f>
        <v>749.08388954325437</v>
      </c>
      <c r="T19" s="72">
        <f>IF(RES_hh_fec!T19=0,0,1000*11630*RES_hh_fec!T19/RES_hh_num!T19)</f>
        <v>690.67028985507125</v>
      </c>
      <c r="U19" s="72">
        <f>IF(RES_hh_fec!U19=0,0,1000*11630*RES_hh_fec!U19/RES_hh_num!U19)</f>
        <v>619.0128267575916</v>
      </c>
      <c r="V19" s="72">
        <f>IF(RES_hh_fec!V19=0,0,1000*11630*RES_hh_fec!V19/RES_hh_num!V19)</f>
        <v>512.46754409526341</v>
      </c>
      <c r="W19" s="72">
        <f>IF(RES_hh_fec!W19=0,0,1000*11630*RES_hh_fec!W19/RES_hh_num!W19)</f>
        <v>627.34621180983731</v>
      </c>
      <c r="X19" s="72">
        <f>IF(RES_hh_fec!X19=0,0,1000*11630*RES_hh_fec!X19/RES_hh_num!X19)</f>
        <v>612.37576146200718</v>
      </c>
      <c r="Y19" s="72">
        <f>IF(RES_hh_fec!Y19=0,0,1000*11630*RES_hh_fec!Y19/RES_hh_num!Y19)</f>
        <v>745.32238085924803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958.09704259766329</v>
      </c>
      <c r="H20" s="72">
        <f>IF(RES_hh_fec!H20=0,0,1000*11630*RES_hh_fec!H20/RES_hh_num!H20)</f>
        <v>722.23671589349442</v>
      </c>
      <c r="I20" s="72">
        <f>IF(RES_hh_fec!I20=0,0,1000*11630*RES_hh_fec!I20/RES_hh_num!I20)</f>
        <v>505.85237294884348</v>
      </c>
      <c r="J20" s="72">
        <f>IF(RES_hh_fec!J20=0,0,1000*11630*RES_hh_fec!J20/RES_hh_num!J20)</f>
        <v>653.33206836055706</v>
      </c>
      <c r="K20" s="72">
        <f>IF(RES_hh_fec!K20=0,0,1000*11630*RES_hh_fec!K20/RES_hh_num!K20)</f>
        <v>608.39503066058637</v>
      </c>
      <c r="L20" s="72">
        <f>IF(RES_hh_fec!L20=0,0,1000*11630*RES_hh_fec!L20/RES_hh_num!L20)</f>
        <v>803.19992197498107</v>
      </c>
      <c r="M20" s="72">
        <f>IF(RES_hh_fec!M20=0,0,1000*11630*RES_hh_fec!M20/RES_hh_num!M20)</f>
        <v>771.59814426122284</v>
      </c>
      <c r="N20" s="72">
        <f>IF(RES_hh_fec!N20=0,0,1000*11630*RES_hh_fec!N20/RES_hh_num!N20)</f>
        <v>1005.1101673060798</v>
      </c>
      <c r="O20" s="72">
        <f>IF(RES_hh_fec!O20=0,0,1000*11630*RES_hh_fec!O20/RES_hh_num!O20)</f>
        <v>751.01795426817671</v>
      </c>
      <c r="P20" s="72">
        <f>IF(RES_hh_fec!P20=0,0,1000*11630*RES_hh_fec!P20/RES_hh_num!P20)</f>
        <v>836.30820396297395</v>
      </c>
      <c r="Q20" s="72">
        <f>IF(RES_hh_fec!Q20=0,0,1000*11630*RES_hh_fec!Q20/RES_hh_num!Q20)</f>
        <v>638.1843902184736</v>
      </c>
      <c r="R20" s="72">
        <f>IF(RES_hh_fec!R20=0,0,1000*11630*RES_hh_fec!R20/RES_hh_num!R20)</f>
        <v>796.32397428207332</v>
      </c>
      <c r="S20" s="72">
        <f>IF(RES_hh_fec!S20=0,0,1000*11630*RES_hh_fec!S20/RES_hh_num!S20)</f>
        <v>849.46958485163395</v>
      </c>
      <c r="T20" s="72">
        <f>IF(RES_hh_fec!T20=0,0,1000*11630*RES_hh_fec!T20/RES_hh_num!T20)</f>
        <v>827.7689495255936</v>
      </c>
      <c r="U20" s="72">
        <f>IF(RES_hh_fec!U20=0,0,1000*11630*RES_hh_fec!U20/RES_hh_num!U20)</f>
        <v>735.59854992065095</v>
      </c>
      <c r="V20" s="72">
        <f>IF(RES_hh_fec!V20=0,0,1000*11630*RES_hh_fec!V20/RES_hh_num!V20)</f>
        <v>690.62613191442756</v>
      </c>
      <c r="W20" s="72">
        <f>IF(RES_hh_fec!W20=0,0,1000*11630*RES_hh_fec!W20/RES_hh_num!W20)</f>
        <v>1014.0953228442886</v>
      </c>
      <c r="X20" s="72">
        <f>IF(RES_hh_fec!X20=0,0,1000*11630*RES_hh_fec!X20/RES_hh_num!X20)</f>
        <v>1010.4381258069033</v>
      </c>
      <c r="Y20" s="72">
        <f>IF(RES_hh_fec!Y20=0,0,1000*11630*RES_hh_fec!Y20/RES_hh_num!Y20)</f>
        <v>682.94979922348148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572.25736685513107</v>
      </c>
      <c r="C21" s="72">
        <f>IF(RES_hh_fec!C21=0,0,1000*11630*RES_hh_fec!C21/RES_hh_num!C21)</f>
        <v>602.27622406889259</v>
      </c>
      <c r="D21" s="72">
        <f>IF(RES_hh_fec!D21=0,0,1000*11630*RES_hh_fec!D21/RES_hh_num!D21)</f>
        <v>550.17912733021194</v>
      </c>
      <c r="E21" s="72">
        <f>IF(RES_hh_fec!E21=0,0,1000*11630*RES_hh_fec!E21/RES_hh_num!E21)</f>
        <v>601.88699052641516</v>
      </c>
      <c r="F21" s="72">
        <f>IF(RES_hh_fec!F21=0,0,1000*11630*RES_hh_fec!F21/RES_hh_num!F21)</f>
        <v>723.90774770608311</v>
      </c>
      <c r="G21" s="72">
        <f>IF(RES_hh_fec!G21=0,0,1000*11630*RES_hh_fec!G21/RES_hh_num!G21)</f>
        <v>746.96837488341043</v>
      </c>
      <c r="H21" s="72">
        <f>IF(RES_hh_fec!H21=0,0,1000*11630*RES_hh_fec!H21/RES_hh_num!H21)</f>
        <v>803.18514102830454</v>
      </c>
      <c r="I21" s="72">
        <f>IF(RES_hh_fec!I21=0,0,1000*11630*RES_hh_fec!I21/RES_hh_num!I21)</f>
        <v>793.37250814645506</v>
      </c>
      <c r="J21" s="72">
        <f>IF(RES_hh_fec!J21=0,0,1000*11630*RES_hh_fec!J21/RES_hh_num!J21)</f>
        <v>837.57560264173787</v>
      </c>
      <c r="K21" s="72">
        <f>IF(RES_hh_fec!K21=0,0,1000*11630*RES_hh_fec!K21/RES_hh_num!K21)</f>
        <v>829.82986696923501</v>
      </c>
      <c r="L21" s="72">
        <f>IF(RES_hh_fec!L21=0,0,1000*11630*RES_hh_fec!L21/RES_hh_num!L21)</f>
        <v>833.36722197977031</v>
      </c>
      <c r="M21" s="72">
        <f>IF(RES_hh_fec!M21=0,0,1000*11630*RES_hh_fec!M21/RES_hh_num!M21)</f>
        <v>851.70353421062089</v>
      </c>
      <c r="N21" s="72">
        <f>IF(RES_hh_fec!N21=0,0,1000*11630*RES_hh_fec!N21/RES_hh_num!N21)</f>
        <v>841.23011026500114</v>
      </c>
      <c r="O21" s="72">
        <f>IF(RES_hh_fec!O21=0,0,1000*11630*RES_hh_fec!O21/RES_hh_num!O21)</f>
        <v>772.17179217082639</v>
      </c>
      <c r="P21" s="72">
        <f>IF(RES_hh_fec!P21=0,0,1000*11630*RES_hh_fec!P21/RES_hh_num!P21)</f>
        <v>796.60528208487767</v>
      </c>
      <c r="Q21" s="72">
        <f>IF(RES_hh_fec!Q21=0,0,1000*11630*RES_hh_fec!Q21/RES_hh_num!Q21)</f>
        <v>773.57184343895244</v>
      </c>
      <c r="R21" s="72">
        <f>IF(RES_hh_fec!R21=0,0,1000*11630*RES_hh_fec!R21/RES_hh_num!R21)</f>
        <v>835.59328654013143</v>
      </c>
      <c r="S21" s="72">
        <f>IF(RES_hh_fec!S21=0,0,1000*11630*RES_hh_fec!S21/RES_hh_num!S21)</f>
        <v>805.4403095273866</v>
      </c>
      <c r="T21" s="72">
        <f>IF(RES_hh_fec!T21=0,0,1000*11630*RES_hh_fec!T21/RES_hh_num!T21)</f>
        <v>768.65145879038209</v>
      </c>
      <c r="U21" s="72">
        <f>IF(RES_hh_fec!U21=0,0,1000*11630*RES_hh_fec!U21/RES_hh_num!U21)</f>
        <v>688.43201836922401</v>
      </c>
      <c r="V21" s="72">
        <f>IF(RES_hh_fec!V21=0,0,1000*11630*RES_hh_fec!V21/RES_hh_num!V21)</f>
        <v>671.17204528206457</v>
      </c>
      <c r="W21" s="72">
        <f>IF(RES_hh_fec!W21=0,0,1000*11630*RES_hh_fec!W21/RES_hh_num!W21)</f>
        <v>1092.9127941961706</v>
      </c>
      <c r="X21" s="72">
        <f>IF(RES_hh_fec!X21=0,0,1000*11630*RES_hh_fec!X21/RES_hh_num!X21)</f>
        <v>914.27963111950316</v>
      </c>
      <c r="Y21" s="72">
        <f>IF(RES_hh_fec!Y21=0,0,1000*11630*RES_hh_fec!Y21/RES_hh_num!Y21)</f>
        <v>638.39232530687366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663.18496415802292</v>
      </c>
      <c r="C22" s="72">
        <f>IF(RES_hh_fec!C22=0,0,1000*11630*RES_hh_fec!C22/RES_hh_num!C22)</f>
        <v>673.10259772871359</v>
      </c>
      <c r="D22" s="72">
        <f>IF(RES_hh_fec!D22=0,0,1000*11630*RES_hh_fec!D22/RES_hh_num!D22)</f>
        <v>655.43880424411907</v>
      </c>
      <c r="E22" s="72">
        <f>IF(RES_hh_fec!E22=0,0,1000*11630*RES_hh_fec!E22/RES_hh_num!E22)</f>
        <v>711.20115152049073</v>
      </c>
      <c r="F22" s="72">
        <f>IF(RES_hh_fec!F22=0,0,1000*11630*RES_hh_fec!F22/RES_hh_num!F22)</f>
        <v>786.38859340820773</v>
      </c>
      <c r="G22" s="72">
        <f>IF(RES_hh_fec!G22=0,0,1000*11630*RES_hh_fec!G22/RES_hh_num!G22)</f>
        <v>836.73026555903971</v>
      </c>
      <c r="H22" s="72">
        <f>IF(RES_hh_fec!H22=0,0,1000*11630*RES_hh_fec!H22/RES_hh_num!H22)</f>
        <v>869.9200257754718</v>
      </c>
      <c r="I22" s="72">
        <f>IF(RES_hh_fec!I22=0,0,1000*11630*RES_hh_fec!I22/RES_hh_num!I22)</f>
        <v>855.52574583518776</v>
      </c>
      <c r="J22" s="72">
        <f>IF(RES_hh_fec!J22=0,0,1000*11630*RES_hh_fec!J22/RES_hh_num!J22)</f>
        <v>864.67935612059728</v>
      </c>
      <c r="K22" s="72">
        <f>IF(RES_hh_fec!K22=0,0,1000*11630*RES_hh_fec!K22/RES_hh_num!K22)</f>
        <v>848.0852955808183</v>
      </c>
      <c r="L22" s="72">
        <f>IF(RES_hh_fec!L22=0,0,1000*11630*RES_hh_fec!L22/RES_hh_num!L22)</f>
        <v>787.89262621872035</v>
      </c>
      <c r="M22" s="72">
        <f>IF(RES_hh_fec!M22=0,0,1000*11630*RES_hh_fec!M22/RES_hh_num!M22)</f>
        <v>786.90248345501561</v>
      </c>
      <c r="N22" s="72">
        <f>IF(RES_hh_fec!N22=0,0,1000*11630*RES_hh_fec!N22/RES_hh_num!N22)</f>
        <v>773.22555501054808</v>
      </c>
      <c r="O22" s="72">
        <f>IF(RES_hh_fec!O22=0,0,1000*11630*RES_hh_fec!O22/RES_hh_num!O22)</f>
        <v>739.3827774182995</v>
      </c>
      <c r="P22" s="72">
        <f>IF(RES_hh_fec!P22=0,0,1000*11630*RES_hh_fec!P22/RES_hh_num!P22)</f>
        <v>744.69967639823233</v>
      </c>
      <c r="Q22" s="72">
        <f>IF(RES_hh_fec!Q22=0,0,1000*11630*RES_hh_fec!Q22/RES_hh_num!Q22)</f>
        <v>754.21324366355236</v>
      </c>
      <c r="R22" s="72">
        <f>IF(RES_hh_fec!R22=0,0,1000*11630*RES_hh_fec!R22/RES_hh_num!R22)</f>
        <v>769.35726673196427</v>
      </c>
      <c r="S22" s="72">
        <f>IF(RES_hh_fec!S22=0,0,1000*11630*RES_hh_fec!S22/RES_hh_num!S22)</f>
        <v>768.00706732557512</v>
      </c>
      <c r="T22" s="72">
        <f>IF(RES_hh_fec!T22=0,0,1000*11630*RES_hh_fec!T22/RES_hh_num!T22)</f>
        <v>760.61316190593504</v>
      </c>
      <c r="U22" s="72">
        <f>IF(RES_hh_fec!U22=0,0,1000*11630*RES_hh_fec!U22/RES_hh_num!U22)</f>
        <v>728.77177551615318</v>
      </c>
      <c r="V22" s="72">
        <f>IF(RES_hh_fec!V22=0,0,1000*11630*RES_hh_fec!V22/RES_hh_num!V22)</f>
        <v>701.13749637029059</v>
      </c>
      <c r="W22" s="72">
        <f>IF(RES_hh_fec!W22=0,0,1000*11630*RES_hh_fec!W22/RES_hh_num!W22)</f>
        <v>1003.5213149871173</v>
      </c>
      <c r="X22" s="72">
        <f>IF(RES_hh_fec!X22=0,0,1000*11630*RES_hh_fec!X22/RES_hh_num!X22)</f>
        <v>947.85072547390246</v>
      </c>
      <c r="Y22" s="72">
        <f>IF(RES_hh_fec!Y22=0,0,1000*11630*RES_hh_fec!Y22/RES_hh_num!Y22)</f>
        <v>681.05783250954335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367.62317372999411</v>
      </c>
      <c r="C24" s="72">
        <f>IF(RES_hh_fec!C24=0,0,1000*11630*RES_hh_fec!C24/RES_hh_num!C24)</f>
        <v>393.26247901844448</v>
      </c>
      <c r="D24" s="72">
        <f>IF(RES_hh_fec!D24=0,0,1000*11630*RES_hh_fec!D24/RES_hh_num!D24)</f>
        <v>376.17078571006704</v>
      </c>
      <c r="E24" s="72">
        <f>IF(RES_hh_fec!E24=0,0,1000*11630*RES_hh_fec!E24/RES_hh_num!E24)</f>
        <v>406.46016091966112</v>
      </c>
      <c r="F24" s="72">
        <f>IF(RES_hh_fec!F24=0,0,1000*11630*RES_hh_fec!F24/RES_hh_num!F24)</f>
        <v>475.46967145005658</v>
      </c>
      <c r="G24" s="72">
        <f>IF(RES_hh_fec!G24=0,0,1000*11630*RES_hh_fec!G24/RES_hh_num!G24)</f>
        <v>494.093919400743</v>
      </c>
      <c r="H24" s="72">
        <f>IF(RES_hh_fec!H24=0,0,1000*11630*RES_hh_fec!H24/RES_hh_num!H24)</f>
        <v>576.15625736660058</v>
      </c>
      <c r="I24" s="72">
        <f>IF(RES_hh_fec!I24=0,0,1000*11630*RES_hh_fec!I24/RES_hh_num!I24)</f>
        <v>537.28464831200949</v>
      </c>
      <c r="J24" s="72">
        <f>IF(RES_hh_fec!J24=0,0,1000*11630*RES_hh_fec!J24/RES_hh_num!J24)</f>
        <v>577.53895982447159</v>
      </c>
      <c r="K24" s="72">
        <f>IF(RES_hh_fec!K24=0,0,1000*11630*RES_hh_fec!K24/RES_hh_num!K24)</f>
        <v>602.00565059307428</v>
      </c>
      <c r="L24" s="72">
        <f>IF(RES_hh_fec!L24=0,0,1000*11630*RES_hh_fec!L24/RES_hh_num!L24)</f>
        <v>567.15159133324914</v>
      </c>
      <c r="M24" s="72">
        <f>IF(RES_hh_fec!M24=0,0,1000*11630*RES_hh_fec!M24/RES_hh_num!M24)</f>
        <v>596.15695915066794</v>
      </c>
      <c r="N24" s="72">
        <f>IF(RES_hh_fec!N24=0,0,1000*11630*RES_hh_fec!N24/RES_hh_num!N24)</f>
        <v>626.24307388134037</v>
      </c>
      <c r="O24" s="72">
        <f>IF(RES_hh_fec!O24=0,0,1000*11630*RES_hh_fec!O24/RES_hh_num!O24)</f>
        <v>583.07833685390108</v>
      </c>
      <c r="P24" s="72">
        <f>IF(RES_hh_fec!P24=0,0,1000*11630*RES_hh_fec!P24/RES_hh_num!P24)</f>
        <v>613.22620462184068</v>
      </c>
      <c r="Q24" s="72">
        <f>IF(RES_hh_fec!Q24=0,0,1000*11630*RES_hh_fec!Q24/RES_hh_num!Q24)</f>
        <v>600.44348469091324</v>
      </c>
      <c r="R24" s="72">
        <f>IF(RES_hh_fec!R24=0,0,1000*11630*RES_hh_fec!R24/RES_hh_num!R24)</f>
        <v>641.31975653179677</v>
      </c>
      <c r="S24" s="72">
        <f>IF(RES_hh_fec!S24=0,0,1000*11630*RES_hh_fec!S24/RES_hh_num!S24)</f>
        <v>644.30618559727793</v>
      </c>
      <c r="T24" s="72">
        <f>IF(RES_hh_fec!T24=0,0,1000*11630*RES_hh_fec!T24/RES_hh_num!T24)</f>
        <v>640.35961512714459</v>
      </c>
      <c r="U24" s="72">
        <f>IF(RES_hh_fec!U24=0,0,1000*11630*RES_hh_fec!U24/RES_hh_num!U24)</f>
        <v>608.84301863904443</v>
      </c>
      <c r="V24" s="72">
        <f>IF(RES_hh_fec!V24=0,0,1000*11630*RES_hh_fec!V24/RES_hh_num!V24)</f>
        <v>582.77398375240455</v>
      </c>
      <c r="W24" s="72">
        <f>IF(RES_hh_fec!W24=0,0,1000*11630*RES_hh_fec!W24/RES_hh_num!W24)</f>
        <v>924.40361501704569</v>
      </c>
      <c r="X24" s="72">
        <f>IF(RES_hh_fec!X24=0,0,1000*11630*RES_hh_fec!X24/RES_hh_num!X24)</f>
        <v>796.66153721307217</v>
      </c>
      <c r="Y24" s="72">
        <f>IF(RES_hh_fec!Y24=0,0,1000*11630*RES_hh_fec!Y24/RES_hh_num!Y24)</f>
        <v>571.67049496734114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460.50204565252579</v>
      </c>
      <c r="C25" s="74">
        <f>IF(RES_hh_fec!C25=0,0,1000*11630*RES_hh_fec!C25/RES_hh_num!C25)</f>
        <v>539.68380159372339</v>
      </c>
      <c r="D25" s="74">
        <f>IF(RES_hh_fec!D25=0,0,1000*11630*RES_hh_fec!D25/RES_hh_num!D25)</f>
        <v>406.69909263586374</v>
      </c>
      <c r="E25" s="74">
        <f>IF(RES_hh_fec!E25=0,0,1000*11630*RES_hh_fec!E25/RES_hh_num!E25)</f>
        <v>450.02491655370267</v>
      </c>
      <c r="F25" s="74">
        <f>IF(RES_hh_fec!F25=0,0,1000*11630*RES_hh_fec!F25/RES_hh_num!F25)</f>
        <v>636.71864867535908</v>
      </c>
      <c r="G25" s="74">
        <f>IF(RES_hh_fec!G25=0,0,1000*11630*RES_hh_fec!G25/RES_hh_num!G25)</f>
        <v>633.09536226830744</v>
      </c>
      <c r="H25" s="74">
        <f>IF(RES_hh_fec!H25=0,0,1000*11630*RES_hh_fec!H25/RES_hh_num!H25)</f>
        <v>756.65498773586751</v>
      </c>
      <c r="I25" s="74">
        <f>IF(RES_hh_fec!I25=0,0,1000*11630*RES_hh_fec!I25/RES_hh_num!I25)</f>
        <v>626.4975988275196</v>
      </c>
      <c r="J25" s="74">
        <f>IF(RES_hh_fec!J25=0,0,1000*11630*RES_hh_fec!J25/RES_hh_num!J25)</f>
        <v>767.98010831576494</v>
      </c>
      <c r="K25" s="74">
        <f>IF(RES_hh_fec!K25=0,0,1000*11630*RES_hh_fec!K25/RES_hh_num!K25)</f>
        <v>814.64950388862621</v>
      </c>
      <c r="L25" s="74">
        <f>IF(RES_hh_fec!L25=0,0,1000*11630*RES_hh_fec!L25/RES_hh_num!L25)</f>
        <v>645.77917515247179</v>
      </c>
      <c r="M25" s="74">
        <f>IF(RES_hh_fec!M25=0,0,1000*11630*RES_hh_fec!M25/RES_hh_num!M25)</f>
        <v>741.03564210218724</v>
      </c>
      <c r="N25" s="74">
        <f>IF(RES_hh_fec!N25=0,0,1000*11630*RES_hh_fec!N25/RES_hh_num!N25)</f>
        <v>789.19738723537819</v>
      </c>
      <c r="O25" s="74">
        <f>IF(RES_hh_fec!O25=0,0,1000*11630*RES_hh_fec!O25/RES_hh_num!O25)</f>
        <v>698.36640844877854</v>
      </c>
      <c r="P25" s="74">
        <f>IF(RES_hh_fec!P25=0,0,1000*11630*RES_hh_fec!P25/RES_hh_num!P25)</f>
        <v>781.96178864702949</v>
      </c>
      <c r="Q25" s="74">
        <f>IF(RES_hh_fec!Q25=0,0,1000*11630*RES_hh_fec!Q25/RES_hh_num!Q25)</f>
        <v>758.37866886371319</v>
      </c>
      <c r="R25" s="74">
        <f>IF(RES_hh_fec!R25=0,0,1000*11630*RES_hh_fec!R25/RES_hh_num!R25)</f>
        <v>786.98823221277542</v>
      </c>
      <c r="S25" s="74">
        <f>IF(RES_hh_fec!S25=0,0,1000*11630*RES_hh_fec!S25/RES_hh_num!S25)</f>
        <v>784.42025536840538</v>
      </c>
      <c r="T25" s="74">
        <f>IF(RES_hh_fec!T25=0,0,1000*11630*RES_hh_fec!T25/RES_hh_num!T25)</f>
        <v>777.73830592566003</v>
      </c>
      <c r="U25" s="74">
        <f>IF(RES_hh_fec!U25=0,0,1000*11630*RES_hh_fec!U25/RES_hh_num!U25)</f>
        <v>703.06685899486308</v>
      </c>
      <c r="V25" s="74">
        <f>IF(RES_hh_fec!V25=0,0,1000*11630*RES_hh_fec!V25/RES_hh_num!V25)</f>
        <v>687.25213684520236</v>
      </c>
      <c r="W25" s="74">
        <f>IF(RES_hh_fec!W25=0,0,1000*11630*RES_hh_fec!W25/RES_hh_num!W25)</f>
        <v>1042.7669383463183</v>
      </c>
      <c r="X25" s="74">
        <f>IF(RES_hh_fec!X25=0,0,1000*11630*RES_hh_fec!X25/RES_hh_num!X25)</f>
        <v>927.11862081272534</v>
      </c>
      <c r="Y25" s="74">
        <f>IF(RES_hh_fec!Y25=0,0,1000*11630*RES_hh_fec!Y25/RES_hh_num!Y25)</f>
        <v>651.67470549883922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X26" s="77">
        <f>IF(RES_hh_fec!X26=0,0,1000*11630*RES_hh_fec!X26/RES_hh_num!X26)</f>
        <v>0</v>
      </c>
      <c r="Y26" s="77">
        <f>IF(RES_hh_fec!Y26=0,0,1000*11630*RES_hh_fec!Y26/RES_hh_num!Y26)</f>
        <v>0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786.32707394759404</v>
      </c>
      <c r="C27" s="69">
        <f>IF(RES_hh_fec!C27=0,0,1000*11630*RES_hh_fec!C27/RES_hh_num!C27)</f>
        <v>781.64840107675934</v>
      </c>
      <c r="D27" s="69">
        <f>IF(RES_hh_fec!D27=0,0,1000*11630*RES_hh_fec!D27/RES_hh_num!D27)</f>
        <v>747.26112478988705</v>
      </c>
      <c r="E27" s="69">
        <f>IF(RES_hh_fec!E27=0,0,1000*11630*RES_hh_fec!E27/RES_hh_num!E27)</f>
        <v>764.87417080415037</v>
      </c>
      <c r="F27" s="69">
        <f>IF(RES_hh_fec!F27=0,0,1000*11630*RES_hh_fec!F27/RES_hh_num!F27)</f>
        <v>765.08082860539525</v>
      </c>
      <c r="G27" s="69">
        <f>IF(RES_hh_fec!G27=0,0,1000*11630*RES_hh_fec!G27/RES_hh_num!G27)</f>
        <v>770.03969669414857</v>
      </c>
      <c r="H27" s="69">
        <f>IF(RES_hh_fec!H27=0,0,1000*11630*RES_hh_fec!H27/RES_hh_num!H27)</f>
        <v>828.89439607494319</v>
      </c>
      <c r="I27" s="69">
        <f>IF(RES_hh_fec!I27=0,0,1000*11630*RES_hh_fec!I27/RES_hh_num!I27)</f>
        <v>785.96647085702034</v>
      </c>
      <c r="J27" s="69">
        <f>IF(RES_hh_fec!J27=0,0,1000*11630*RES_hh_fec!J27/RES_hh_num!J27)</f>
        <v>836.21098123310446</v>
      </c>
      <c r="K27" s="69">
        <f>IF(RES_hh_fec!K27=0,0,1000*11630*RES_hh_fec!K27/RES_hh_num!K27)</f>
        <v>805.22480180314403</v>
      </c>
      <c r="L27" s="69">
        <f>IF(RES_hh_fec!L27=0,0,1000*11630*RES_hh_fec!L27/RES_hh_num!L27)</f>
        <v>708.06263067710961</v>
      </c>
      <c r="M27" s="69">
        <f>IF(RES_hh_fec!M27=0,0,1000*11630*RES_hh_fec!M27/RES_hh_num!M27)</f>
        <v>787.8978390403521</v>
      </c>
      <c r="N27" s="69">
        <f>IF(RES_hh_fec!N27=0,0,1000*11630*RES_hh_fec!N27/RES_hh_num!N27)</f>
        <v>796.88683309076362</v>
      </c>
      <c r="O27" s="69">
        <f>IF(RES_hh_fec!O27=0,0,1000*11630*RES_hh_fec!O27/RES_hh_num!O27)</f>
        <v>696.21569044201294</v>
      </c>
      <c r="P27" s="69">
        <f>IF(RES_hh_fec!P27=0,0,1000*11630*RES_hh_fec!P27/RES_hh_num!P27)</f>
        <v>663.47976423051375</v>
      </c>
      <c r="Q27" s="69">
        <f>IF(RES_hh_fec!Q27=0,0,1000*11630*RES_hh_fec!Q27/RES_hh_num!Q27)</f>
        <v>541.12411270512189</v>
      </c>
      <c r="R27" s="69">
        <f>IF(RES_hh_fec!R27=0,0,1000*11630*RES_hh_fec!R27/RES_hh_num!R27)</f>
        <v>558.3098145890491</v>
      </c>
      <c r="S27" s="69">
        <f>IF(RES_hh_fec!S27=0,0,1000*11630*RES_hh_fec!S27/RES_hh_num!S27)</f>
        <v>534.12746614564196</v>
      </c>
      <c r="T27" s="69">
        <f>IF(RES_hh_fec!T27=0,0,1000*11630*RES_hh_fec!T27/RES_hh_num!T27)</f>
        <v>625.32968977061557</v>
      </c>
      <c r="U27" s="69">
        <f>IF(RES_hh_fec!U27=0,0,1000*11630*RES_hh_fec!U27/RES_hh_num!U27)</f>
        <v>647.60648375963308</v>
      </c>
      <c r="V27" s="69">
        <f>IF(RES_hh_fec!V27=0,0,1000*11630*RES_hh_fec!V27/RES_hh_num!V27)</f>
        <v>595.45851377003066</v>
      </c>
      <c r="W27" s="69">
        <f>IF(RES_hh_fec!W27=0,0,1000*11630*RES_hh_fec!W27/RES_hh_num!W27)</f>
        <v>604.88541264891796</v>
      </c>
      <c r="X27" s="69">
        <f>IF(RES_hh_fec!X27=0,0,1000*11630*RES_hh_fec!X27/RES_hh_num!X27)</f>
        <v>608.40117314473321</v>
      </c>
      <c r="Y27" s="69">
        <f>IF(RES_hh_fec!Y27=0,0,1000*11630*RES_hh_fec!Y27/RES_hh_num!Y27)</f>
        <v>711.17686074366884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793.38581101693251</v>
      </c>
      <c r="C28" s="72">
        <f>IF(RES_hh_fec!C28=0,0,1000*11630*RES_hh_fec!C28/RES_hh_num!C28)</f>
        <v>718.81585212809944</v>
      </c>
      <c r="D28" s="72">
        <f>IF(RES_hh_fec!D28=0,0,1000*11630*RES_hh_fec!D28/RES_hh_num!D28)</f>
        <v>771.5832237633872</v>
      </c>
      <c r="E28" s="72">
        <f>IF(RES_hh_fec!E28=0,0,1000*11630*RES_hh_fec!E28/RES_hh_num!E28)</f>
        <v>833.18272592983658</v>
      </c>
      <c r="F28" s="72">
        <f>IF(RES_hh_fec!F28=0,0,1000*11630*RES_hh_fec!F28/RES_hh_num!F28)</f>
        <v>738.72914000672085</v>
      </c>
      <c r="G28" s="72">
        <f>IF(RES_hh_fec!G28=0,0,1000*11630*RES_hh_fec!G28/RES_hh_num!G28)</f>
        <v>772.53602149350058</v>
      </c>
      <c r="H28" s="72">
        <f>IF(RES_hh_fec!H28=0,0,1000*11630*RES_hh_fec!H28/RES_hh_num!H28)</f>
        <v>906.95325267408657</v>
      </c>
      <c r="I28" s="72">
        <f>IF(RES_hh_fec!I28=0,0,1000*11630*RES_hh_fec!I28/RES_hh_num!I28)</f>
        <v>894.02134815706449</v>
      </c>
      <c r="J28" s="72">
        <f>IF(RES_hh_fec!J28=0,0,1000*11630*RES_hh_fec!J28/RES_hh_num!J28)</f>
        <v>912.41707703734585</v>
      </c>
      <c r="K28" s="72">
        <f>IF(RES_hh_fec!K28=0,0,1000*11630*RES_hh_fec!K28/RES_hh_num!K28)</f>
        <v>769.81917866717845</v>
      </c>
      <c r="L28" s="72">
        <f>IF(RES_hh_fec!L28=0,0,1000*11630*RES_hh_fec!L28/RES_hh_num!L28)</f>
        <v>847.50202486043145</v>
      </c>
      <c r="M28" s="72">
        <f>IF(RES_hh_fec!M28=0,0,1000*11630*RES_hh_fec!M28/RES_hh_num!M28)</f>
        <v>874.58909735386135</v>
      </c>
      <c r="N28" s="72">
        <f>IF(RES_hh_fec!N28=0,0,1000*11630*RES_hh_fec!N28/RES_hh_num!N28)</f>
        <v>825.96782726837773</v>
      </c>
      <c r="O28" s="72">
        <f>IF(RES_hh_fec!O28=0,0,1000*11630*RES_hh_fec!O28/RES_hh_num!O28)</f>
        <v>804.51676451678941</v>
      </c>
      <c r="P28" s="72">
        <f>IF(RES_hh_fec!P28=0,0,1000*11630*RES_hh_fec!P28/RES_hh_num!P28)</f>
        <v>711.68505445124094</v>
      </c>
      <c r="Q28" s="72">
        <f>IF(RES_hh_fec!Q28=0,0,1000*11630*RES_hh_fec!Q28/RES_hh_num!Q28)</f>
        <v>587.55104212747403</v>
      </c>
      <c r="R28" s="72">
        <f>IF(RES_hh_fec!R28=0,0,1000*11630*RES_hh_fec!R28/RES_hh_num!R28)</f>
        <v>640.01256144254887</v>
      </c>
      <c r="S28" s="72">
        <f>IF(RES_hh_fec!S28=0,0,1000*11630*RES_hh_fec!S28/RES_hh_num!S28)</f>
        <v>720.04443564530675</v>
      </c>
      <c r="T28" s="72">
        <f>IF(RES_hh_fec!T28=0,0,1000*11630*RES_hh_fec!T28/RES_hh_num!T28)</f>
        <v>755.718954248366</v>
      </c>
      <c r="U28" s="72">
        <f>IF(RES_hh_fec!U28=0,0,1000*11630*RES_hh_fec!U28/RES_hh_num!U28)</f>
        <v>662.2378820132617</v>
      </c>
      <c r="V28" s="72">
        <f>IF(RES_hh_fec!V28=0,0,1000*11630*RES_hh_fec!V28/RES_hh_num!V28)</f>
        <v>522.07766607530061</v>
      </c>
      <c r="W28" s="72">
        <f>IF(RES_hh_fec!W28=0,0,1000*11630*RES_hh_fec!W28/RES_hh_num!W28)</f>
        <v>726.29736169223611</v>
      </c>
      <c r="X28" s="72">
        <f>IF(RES_hh_fec!X28=0,0,1000*11630*RES_hh_fec!X28/RES_hh_num!X28)</f>
        <v>825.28462112728641</v>
      </c>
      <c r="Y28" s="72">
        <f>IF(RES_hh_fec!Y28=0,0,1000*11630*RES_hh_fec!Y28/RES_hh_num!Y28)</f>
        <v>648.60321848495676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797.38762397973994</v>
      </c>
      <c r="C29" s="72">
        <f>IF(RES_hh_fec!C29=0,0,1000*11630*RES_hh_fec!C29/RES_hh_num!C29)</f>
        <v>785.65983341608751</v>
      </c>
      <c r="D29" s="72">
        <f>IF(RES_hh_fec!D29=0,0,1000*11630*RES_hh_fec!D29/RES_hh_num!D29)</f>
        <v>782.53128714431762</v>
      </c>
      <c r="E29" s="72">
        <f>IF(RES_hh_fec!E29=0,0,1000*11630*RES_hh_fec!E29/RES_hh_num!E29)</f>
        <v>800.73686045074055</v>
      </c>
      <c r="F29" s="72">
        <f>IF(RES_hh_fec!F29=0,0,1000*11630*RES_hh_fec!F29/RES_hh_num!F29)</f>
        <v>772.78859107046958</v>
      </c>
      <c r="G29" s="72">
        <f>IF(RES_hh_fec!G29=0,0,1000*11630*RES_hh_fec!G29/RES_hh_num!G29)</f>
        <v>848.00619788775464</v>
      </c>
      <c r="H29" s="72">
        <f>IF(RES_hh_fec!H29=0,0,1000*11630*RES_hh_fec!H29/RES_hh_num!H29)</f>
        <v>920.38453413417369</v>
      </c>
      <c r="I29" s="72">
        <f>IF(RES_hh_fec!I29=0,0,1000*11630*RES_hh_fec!I29/RES_hh_num!I29)</f>
        <v>779.8299870146908</v>
      </c>
      <c r="J29" s="72">
        <f>IF(RES_hh_fec!J29=0,0,1000*11630*RES_hh_fec!J29/RES_hh_num!J29)</f>
        <v>840.29357863588746</v>
      </c>
      <c r="K29" s="72">
        <f>IF(RES_hh_fec!K29=0,0,1000*11630*RES_hh_fec!K29/RES_hh_num!K29)</f>
        <v>836.5988773324774</v>
      </c>
      <c r="L29" s="72">
        <f>IF(RES_hh_fec!L29=0,0,1000*11630*RES_hh_fec!L29/RES_hh_num!L29)</f>
        <v>824.12903140630215</v>
      </c>
      <c r="M29" s="72">
        <f>IF(RES_hh_fec!M29=0,0,1000*11630*RES_hh_fec!M29/RES_hh_num!M29)</f>
        <v>891.65225943963969</v>
      </c>
      <c r="N29" s="72">
        <f>IF(RES_hh_fec!N29=0,0,1000*11630*RES_hh_fec!N29/RES_hh_num!N29)</f>
        <v>900.51057111539637</v>
      </c>
      <c r="O29" s="72">
        <f>IF(RES_hh_fec!O29=0,0,1000*11630*RES_hh_fec!O29/RES_hh_num!O29)</f>
        <v>757.70332792230954</v>
      </c>
      <c r="P29" s="72">
        <f>IF(RES_hh_fec!P29=0,0,1000*11630*RES_hh_fec!P29/RES_hh_num!P29)</f>
        <v>703.99641351623973</v>
      </c>
      <c r="Q29" s="72">
        <f>IF(RES_hh_fec!Q29=0,0,1000*11630*RES_hh_fec!Q29/RES_hh_num!Q29)</f>
        <v>575.72773595796048</v>
      </c>
      <c r="R29" s="72">
        <f>IF(RES_hh_fec!R29=0,0,1000*11630*RES_hh_fec!R29/RES_hh_num!R29)</f>
        <v>619.06615122079199</v>
      </c>
      <c r="S29" s="72">
        <f>IF(RES_hh_fec!S29=0,0,1000*11630*RES_hh_fec!S29/RES_hh_num!S29)</f>
        <v>671.23743802994272</v>
      </c>
      <c r="T29" s="72">
        <f>IF(RES_hh_fec!T29=0,0,1000*11630*RES_hh_fec!T29/RES_hh_num!T29)</f>
        <v>643.19874498874663</v>
      </c>
      <c r="U29" s="72">
        <f>IF(RES_hh_fec!U29=0,0,1000*11630*RES_hh_fec!U29/RES_hh_num!U29)</f>
        <v>739.71031765967439</v>
      </c>
      <c r="V29" s="72">
        <f>IF(RES_hh_fec!V29=0,0,1000*11630*RES_hh_fec!V29/RES_hh_num!V29)</f>
        <v>698.29573810790635</v>
      </c>
      <c r="W29" s="72">
        <f>IF(RES_hh_fec!W29=0,0,1000*11630*RES_hh_fec!W29/RES_hh_num!W29)</f>
        <v>572.54946786359801</v>
      </c>
      <c r="X29" s="72">
        <f>IF(RES_hh_fec!X29=0,0,1000*11630*RES_hh_fec!X29/RES_hh_num!X29)</f>
        <v>626.89179825681049</v>
      </c>
      <c r="Y29" s="72">
        <f>IF(RES_hh_fec!Y29=0,0,1000*11630*RES_hh_fec!Y29/RES_hh_num!Y29)</f>
        <v>846.92382486554015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800.50873685978422</v>
      </c>
      <c r="C30" s="72">
        <f>IF(RES_hh_fec!C30=0,0,1000*11630*RES_hh_fec!C30/RES_hh_num!C30)</f>
        <v>790.66463009750169</v>
      </c>
      <c r="D30" s="72">
        <f>IF(RES_hh_fec!D30=0,0,1000*11630*RES_hh_fec!D30/RES_hh_num!D30)</f>
        <v>736.45779387682137</v>
      </c>
      <c r="E30" s="72">
        <f>IF(RES_hh_fec!E30=0,0,1000*11630*RES_hh_fec!E30/RES_hh_num!E30)</f>
        <v>772.08104877766038</v>
      </c>
      <c r="F30" s="72">
        <f>IF(RES_hh_fec!F30=0,0,1000*11630*RES_hh_fec!F30/RES_hh_num!F30)</f>
        <v>813.77353847743575</v>
      </c>
      <c r="G30" s="72">
        <f>IF(RES_hh_fec!G30=0,0,1000*11630*RES_hh_fec!G30/RES_hh_num!G30)</f>
        <v>820.15782311740122</v>
      </c>
      <c r="H30" s="72">
        <f>IF(RES_hh_fec!H30=0,0,1000*11630*RES_hh_fec!H30/RES_hh_num!H30)</f>
        <v>865.86176937461232</v>
      </c>
      <c r="I30" s="72">
        <f>IF(RES_hh_fec!I30=0,0,1000*11630*RES_hh_fec!I30/RES_hh_num!I30)</f>
        <v>904.88153838665573</v>
      </c>
      <c r="J30" s="72">
        <f>IF(RES_hh_fec!J30=0,0,1000*11630*RES_hh_fec!J30/RES_hh_num!J30)</f>
        <v>951.60086822196968</v>
      </c>
      <c r="K30" s="72">
        <f>IF(RES_hh_fec!K30=0,0,1000*11630*RES_hh_fec!K30/RES_hh_num!K30)</f>
        <v>882.35940845596281</v>
      </c>
      <c r="L30" s="72">
        <f>IF(RES_hh_fec!L30=0,0,1000*11630*RES_hh_fec!L30/RES_hh_num!L30)</f>
        <v>816.73733235186194</v>
      </c>
      <c r="M30" s="72">
        <f>IF(RES_hh_fec!M30=0,0,1000*11630*RES_hh_fec!M30/RES_hh_num!M30)</f>
        <v>878.16561103852405</v>
      </c>
      <c r="N30" s="72">
        <f>IF(RES_hh_fec!N30=0,0,1000*11630*RES_hh_fec!N30/RES_hh_num!N30)</f>
        <v>852.00443952587352</v>
      </c>
      <c r="O30" s="72">
        <f>IF(RES_hh_fec!O30=0,0,1000*11630*RES_hh_fec!O30/RES_hh_num!O30)</f>
        <v>736.93974912507701</v>
      </c>
      <c r="P30" s="72">
        <f>IF(RES_hh_fec!P30=0,0,1000*11630*RES_hh_fec!P30/RES_hh_num!P30)</f>
        <v>704.09679270401273</v>
      </c>
      <c r="Q30" s="72">
        <f>IF(RES_hh_fec!Q30=0,0,1000*11630*RES_hh_fec!Q30/RES_hh_num!Q30)</f>
        <v>571.47636541660938</v>
      </c>
      <c r="R30" s="72">
        <f>IF(RES_hh_fec!R30=0,0,1000*11630*RES_hh_fec!R30/RES_hh_num!R30)</f>
        <v>612.91017141155316</v>
      </c>
      <c r="S30" s="72">
        <f>IF(RES_hh_fec!S30=0,0,1000*11630*RES_hh_fec!S30/RES_hh_num!S30)</f>
        <v>563.38458063282485</v>
      </c>
      <c r="T30" s="72">
        <f>IF(RES_hh_fec!T30=0,0,1000*11630*RES_hh_fec!T30/RES_hh_num!T30)</f>
        <v>674.25122718163038</v>
      </c>
      <c r="U30" s="72">
        <f>IF(RES_hh_fec!U30=0,0,1000*11630*RES_hh_fec!U30/RES_hh_num!U30)</f>
        <v>678.03196388440915</v>
      </c>
      <c r="V30" s="72">
        <f>IF(RES_hh_fec!V30=0,0,1000*11630*RES_hh_fec!V30/RES_hh_num!V30)</f>
        <v>649.34615162523448</v>
      </c>
      <c r="W30" s="72">
        <f>IF(RES_hh_fec!W30=0,0,1000*11630*RES_hh_fec!W30/RES_hh_num!W30)</f>
        <v>725.35651783690469</v>
      </c>
      <c r="X30" s="72">
        <f>IF(RES_hh_fec!X30=0,0,1000*11630*RES_hh_fec!X30/RES_hh_num!X30)</f>
        <v>677.87896310768872</v>
      </c>
      <c r="Y30" s="72">
        <f>IF(RES_hh_fec!Y30=0,0,1000*11630*RES_hh_fec!Y30/RES_hh_num!Y30)</f>
        <v>737.44552729995598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795.32731080729241</v>
      </c>
      <c r="C31" s="72">
        <f>IF(RES_hh_fec!C31=0,0,1000*11630*RES_hh_fec!C31/RES_hh_num!C31)</f>
        <v>789.7891088225698</v>
      </c>
      <c r="D31" s="72">
        <f>IF(RES_hh_fec!D31=0,0,1000*11630*RES_hh_fec!D31/RES_hh_num!D31)</f>
        <v>753.72171476389008</v>
      </c>
      <c r="E31" s="72">
        <f>IF(RES_hh_fec!E31=0,0,1000*11630*RES_hh_fec!E31/RES_hh_num!E31)</f>
        <v>774.99780531847159</v>
      </c>
      <c r="F31" s="72">
        <f>IF(RES_hh_fec!F31=0,0,1000*11630*RES_hh_fec!F31/RES_hh_num!F31)</f>
        <v>802.35230628426109</v>
      </c>
      <c r="G31" s="72">
        <f>IF(RES_hh_fec!G31=0,0,1000*11630*RES_hh_fec!G31/RES_hh_num!G31)</f>
        <v>826.07936900437221</v>
      </c>
      <c r="H31" s="72">
        <f>IF(RES_hh_fec!H31=0,0,1000*11630*RES_hh_fec!H31/RES_hh_num!H31)</f>
        <v>875.44008236822197</v>
      </c>
      <c r="I31" s="72">
        <f>IF(RES_hh_fec!I31=0,0,1000*11630*RES_hh_fec!I31/RES_hh_num!I31)</f>
        <v>849.06349871218492</v>
      </c>
      <c r="J31" s="72">
        <f>IF(RES_hh_fec!J31=0,0,1000*11630*RES_hh_fec!J31/RES_hh_num!J31)</f>
        <v>920.00266481795484</v>
      </c>
      <c r="K31" s="72">
        <f>IF(RES_hh_fec!K31=0,0,1000*11630*RES_hh_fec!K31/RES_hh_num!K31)</f>
        <v>893.59701199186952</v>
      </c>
      <c r="L31" s="72">
        <f>IF(RES_hh_fec!L31=0,0,1000*11630*RES_hh_fec!L31/RES_hh_num!L31)</f>
        <v>815.25010855316145</v>
      </c>
      <c r="M31" s="72">
        <f>IF(RES_hh_fec!M31=0,0,1000*11630*RES_hh_fec!M31/RES_hh_num!M31)</f>
        <v>851.52612295051767</v>
      </c>
      <c r="N31" s="72">
        <f>IF(RES_hh_fec!N31=0,0,1000*11630*RES_hh_fec!N31/RES_hh_num!N31)</f>
        <v>844.12853111991967</v>
      </c>
      <c r="O31" s="72">
        <f>IF(RES_hh_fec!O31=0,0,1000*11630*RES_hh_fec!O31/RES_hh_num!O31)</f>
        <v>754.29615910268637</v>
      </c>
      <c r="P31" s="72">
        <f>IF(RES_hh_fec!P31=0,0,1000*11630*RES_hh_fec!P31/RES_hh_num!P31)</f>
        <v>700.95125733801365</v>
      </c>
      <c r="Q31" s="72">
        <f>IF(RES_hh_fec!Q31=0,0,1000*11630*RES_hh_fec!Q31/RES_hh_num!Q31)</f>
        <v>628.80858326946975</v>
      </c>
      <c r="R31" s="72">
        <f>IF(RES_hh_fec!R31=0,0,1000*11630*RES_hh_fec!R31/RES_hh_num!R31)</f>
        <v>612.65917104079824</v>
      </c>
      <c r="S31" s="72">
        <f>IF(RES_hh_fec!S31=0,0,1000*11630*RES_hh_fec!S31/RES_hh_num!S31)</f>
        <v>612.92125113094858</v>
      </c>
      <c r="T31" s="72">
        <f>IF(RES_hh_fec!T31=0,0,1000*11630*RES_hh_fec!T31/RES_hh_num!T31)</f>
        <v>653.43335494294035</v>
      </c>
      <c r="U31" s="72">
        <f>IF(RES_hh_fec!U31=0,0,1000*11630*RES_hh_fec!U31/RES_hh_num!U31)</f>
        <v>675.28082114147844</v>
      </c>
      <c r="V31" s="72">
        <f>IF(RES_hh_fec!V31=0,0,1000*11630*RES_hh_fec!V31/RES_hh_num!V31)</f>
        <v>654.30020424725694</v>
      </c>
      <c r="W31" s="72">
        <f>IF(RES_hh_fec!W31=0,0,1000*11630*RES_hh_fec!W31/RES_hh_num!W31)</f>
        <v>687.95282438284266</v>
      </c>
      <c r="X31" s="72">
        <f>IF(RES_hh_fec!X31=0,0,1000*11630*RES_hh_fec!X31/RES_hh_num!X31)</f>
        <v>732.83240808729295</v>
      </c>
      <c r="Y31" s="72">
        <f>IF(RES_hh_fec!Y31=0,0,1000*11630*RES_hh_fec!Y31/RES_hh_num!Y31)</f>
        <v>747.38745743941399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579.99648246010588</v>
      </c>
      <c r="C32" s="77">
        <f>IF(RES_hh_fec!C32=0,0,1000*11630*RES_hh_fec!C32/RES_hh_num!C32)</f>
        <v>694.26759024577973</v>
      </c>
      <c r="D32" s="77">
        <f>IF(RES_hh_fec!D32=0,0,1000*11630*RES_hh_fec!D32/RES_hh_num!D32)</f>
        <v>348.00260281829713</v>
      </c>
      <c r="E32" s="77">
        <f>IF(RES_hh_fec!E32=0,0,1000*11630*RES_hh_fec!E32/RES_hh_num!E32)</f>
        <v>493.04331933338705</v>
      </c>
      <c r="F32" s="77">
        <f>IF(RES_hh_fec!F32=0,0,1000*11630*RES_hh_fec!F32/RES_hh_num!F32)</f>
        <v>687.47201700570861</v>
      </c>
      <c r="G32" s="77">
        <f>IF(RES_hh_fec!G32=0,0,1000*11630*RES_hh_fec!G32/RES_hh_num!G32)</f>
        <v>520.67117617133408</v>
      </c>
      <c r="H32" s="77">
        <f>IF(RES_hh_fec!H32=0,0,1000*11630*RES_hh_fec!H32/RES_hh_num!H32)</f>
        <v>664.50186459667202</v>
      </c>
      <c r="I32" s="77">
        <f>IF(RES_hh_fec!I32=0,0,1000*11630*RES_hh_fec!I32/RES_hh_num!I32)</f>
        <v>750.61566364528073</v>
      </c>
      <c r="J32" s="77">
        <f>IF(RES_hh_fec!J32=0,0,1000*11630*RES_hh_fec!J32/RES_hh_num!J32)</f>
        <v>794.84466078877165</v>
      </c>
      <c r="K32" s="77">
        <f>IF(RES_hh_fec!K32=0,0,1000*11630*RES_hh_fec!K32/RES_hh_num!K32)</f>
        <v>747.98915224220104</v>
      </c>
      <c r="L32" s="77">
        <f>IF(RES_hh_fec!L32=0,0,1000*11630*RES_hh_fec!L32/RES_hh_num!L32)</f>
        <v>551.4412234629184</v>
      </c>
      <c r="M32" s="77">
        <f>IF(RES_hh_fec!M32=0,0,1000*11630*RES_hh_fec!M32/RES_hh_num!M32)</f>
        <v>639.23206516701214</v>
      </c>
      <c r="N32" s="77">
        <f>IF(RES_hh_fec!N32=0,0,1000*11630*RES_hh_fec!N32/RES_hh_num!N32)</f>
        <v>654.75261482707549</v>
      </c>
      <c r="O32" s="77">
        <f>IF(RES_hh_fec!O32=0,0,1000*11630*RES_hh_fec!O32/RES_hh_num!O32)</f>
        <v>596.66181727153491</v>
      </c>
      <c r="P32" s="77">
        <f>IF(RES_hh_fec!P32=0,0,1000*11630*RES_hh_fec!P32/RES_hh_num!P32)</f>
        <v>591.76278723592316</v>
      </c>
      <c r="Q32" s="77">
        <f>IF(RES_hh_fec!Q32=0,0,1000*11630*RES_hh_fec!Q32/RES_hh_num!Q32)</f>
        <v>444.34580538615228</v>
      </c>
      <c r="R32" s="77">
        <f>IF(RES_hh_fec!R32=0,0,1000*11630*RES_hh_fec!R32/RES_hh_num!R32)</f>
        <v>418.18356893252661</v>
      </c>
      <c r="S32" s="77">
        <f>IF(RES_hh_fec!S32=0,0,1000*11630*RES_hh_fec!S32/RES_hh_num!S32)</f>
        <v>268.45553858211707</v>
      </c>
      <c r="T32" s="77">
        <f>IF(RES_hh_fec!T32=0,0,1000*11630*RES_hh_fec!T32/RES_hh_num!T32)</f>
        <v>561.49028753173957</v>
      </c>
      <c r="U32" s="77">
        <f>IF(RES_hh_fec!U32=0,0,1000*11630*RES_hh_fec!U32/RES_hh_num!U32)</f>
        <v>494.95721810213053</v>
      </c>
      <c r="V32" s="77">
        <f>IF(RES_hh_fec!V32=0,0,1000*11630*RES_hh_fec!V32/RES_hh_num!V32)</f>
        <v>442.56641127613011</v>
      </c>
      <c r="W32" s="77">
        <f>IF(RES_hh_fec!W32=0,0,1000*11630*RES_hh_fec!W32/RES_hh_num!W32)</f>
        <v>567.44457506824085</v>
      </c>
      <c r="X32" s="77">
        <f>IF(RES_hh_fec!X32=0,0,1000*11630*RES_hh_fec!X32/RES_hh_num!X32)</f>
        <v>517.20668977533035</v>
      </c>
      <c r="Y32" s="77">
        <f>IF(RES_hh_fec!Y32=0,0,1000*11630*RES_hh_fec!Y32/RES_hh_num!Y32)</f>
        <v>442.64744303005142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5748.5286784088075</v>
      </c>
      <c r="C3" s="65">
        <f>IF(RES_hh_tes!C3=0,0,1000*11630*RES_hh_tes!C3/RES_hh_num!C3)</f>
        <v>6065.5362220166908</v>
      </c>
      <c r="D3" s="65">
        <f>IF(RES_hh_tes!D3=0,0,1000*11630*RES_hh_tes!D3/RES_hh_num!D3)</f>
        <v>6280.6546639015587</v>
      </c>
      <c r="E3" s="65">
        <f>IF(RES_hh_tes!E3=0,0,1000*11630*RES_hh_tes!E3/RES_hh_num!E3)</f>
        <v>6447.530839672404</v>
      </c>
      <c r="F3" s="65">
        <f>IF(RES_hh_tes!F3=0,0,1000*11630*RES_hh_tes!F3/RES_hh_num!F3)</f>
        <v>6583.6620737677058</v>
      </c>
      <c r="G3" s="65">
        <f>IF(RES_hh_tes!G3=0,0,1000*11630*RES_hh_tes!G3/RES_hh_num!G3)</f>
        <v>6829.8694036206489</v>
      </c>
      <c r="H3" s="65">
        <f>IF(RES_hh_tes!H3=0,0,1000*11630*RES_hh_tes!H3/RES_hh_num!H3)</f>
        <v>7458.5967647341731</v>
      </c>
      <c r="I3" s="65">
        <f>IF(RES_hh_tes!I3=0,0,1000*11630*RES_hh_tes!I3/RES_hh_num!I3)</f>
        <v>7285.1407837149682</v>
      </c>
      <c r="J3" s="65">
        <f>IF(RES_hh_tes!J3=0,0,1000*11630*RES_hh_tes!J3/RES_hh_num!J3)</f>
        <v>7443.7785884135974</v>
      </c>
      <c r="K3" s="65">
        <f>IF(RES_hh_tes!K3=0,0,1000*11630*RES_hh_tes!K3/RES_hh_num!K3)</f>
        <v>7714.0747072534523</v>
      </c>
      <c r="L3" s="65">
        <f>IF(RES_hh_tes!L3=0,0,1000*11630*RES_hh_tes!L3/RES_hh_num!L3)</f>
        <v>7862.3567857122971</v>
      </c>
      <c r="M3" s="65">
        <f>IF(RES_hh_tes!M3=0,0,1000*11630*RES_hh_tes!M3/RES_hh_num!M3)</f>
        <v>7740.2246988575234</v>
      </c>
      <c r="N3" s="65">
        <f>IF(RES_hh_tes!N3=0,0,1000*11630*RES_hh_tes!N3/RES_hh_num!N3)</f>
        <v>7984.3455553819313</v>
      </c>
      <c r="O3" s="65">
        <f>IF(RES_hh_tes!O3=0,0,1000*11630*RES_hh_tes!O3/RES_hh_num!O3)</f>
        <v>7685.1255396300039</v>
      </c>
      <c r="P3" s="65">
        <f>IF(RES_hh_tes!P3=0,0,1000*11630*RES_hh_tes!P3/RES_hh_num!P3)</f>
        <v>7380.6246203051351</v>
      </c>
      <c r="Q3" s="65">
        <f>IF(RES_hh_tes!Q3=0,0,1000*11630*RES_hh_tes!Q3/RES_hh_num!Q3)</f>
        <v>7144.8880549118785</v>
      </c>
      <c r="R3" s="65">
        <f>IF(RES_hh_tes!R3=0,0,1000*11630*RES_hh_tes!R3/RES_hh_num!R3)</f>
        <v>7633.9631982707851</v>
      </c>
      <c r="S3" s="65">
        <f>IF(RES_hh_tes!S3=0,0,1000*11630*RES_hh_tes!S3/RES_hh_num!S3)</f>
        <v>7925.5801021547932</v>
      </c>
      <c r="T3" s="65">
        <f>IF(RES_hh_tes!T3=0,0,1000*11630*RES_hh_tes!T3/RES_hh_num!T3)</f>
        <v>8347.8381072735265</v>
      </c>
      <c r="U3" s="65">
        <f>IF(RES_hh_tes!U3=0,0,1000*11630*RES_hh_tes!U3/RES_hh_num!U3)</f>
        <v>8068.9405622409713</v>
      </c>
      <c r="V3" s="65">
        <f>IF(RES_hh_tes!V3=0,0,1000*11630*RES_hh_tes!V3/RES_hh_num!V3)</f>
        <v>8108.9487293283355</v>
      </c>
      <c r="W3" s="65">
        <f>IF(RES_hh_tes!W3=0,0,1000*11630*RES_hh_tes!W3/RES_hh_num!W3)</f>
        <v>9295.4218349170387</v>
      </c>
      <c r="X3" s="65">
        <f>IF(RES_hh_tes!X3=0,0,1000*11630*RES_hh_tes!X3/RES_hh_num!X3)</f>
        <v>8823.8973852537783</v>
      </c>
      <c r="Y3" s="65">
        <f>IF(RES_hh_tes!Y3=0,0,1000*11630*RES_hh_tes!Y3/RES_hh_num!Y3)</f>
        <v>8688.0535464222885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5021.149159727529</v>
      </c>
      <c r="C4" s="69">
        <f>IF(RES_hh_tes!C4=0,0,1000*11630*RES_hh_tes!C4/RES_hh_num!C4)</f>
        <v>5319.9859873007163</v>
      </c>
      <c r="D4" s="69">
        <f>IF(RES_hh_tes!D4=0,0,1000*11630*RES_hh_tes!D4/RES_hh_num!D4)</f>
        <v>5572.5132446751741</v>
      </c>
      <c r="E4" s="69">
        <f>IF(RES_hh_tes!E4=0,0,1000*11630*RES_hh_tes!E4/RES_hh_num!E4)</f>
        <v>5698.0175896678174</v>
      </c>
      <c r="F4" s="69">
        <f>IF(RES_hh_tes!F4=0,0,1000*11630*RES_hh_tes!F4/RES_hh_num!F4)</f>
        <v>5766.1975535625625</v>
      </c>
      <c r="G4" s="69">
        <f>IF(RES_hh_tes!G4=0,0,1000*11630*RES_hh_tes!G4/RES_hh_num!G4)</f>
        <v>5990.227232352664</v>
      </c>
      <c r="H4" s="69">
        <f>IF(RES_hh_tes!H4=0,0,1000*11630*RES_hh_tes!H4/RES_hh_num!H4)</f>
        <v>6511.0728229636807</v>
      </c>
      <c r="I4" s="69">
        <f>IF(RES_hh_tes!I4=0,0,1000*11630*RES_hh_tes!I4/RES_hh_num!I4)</f>
        <v>6371.7089092893166</v>
      </c>
      <c r="J4" s="69">
        <f>IF(RES_hh_tes!J4=0,0,1000*11630*RES_hh_tes!J4/RES_hh_num!J4)</f>
        <v>6447.4033773087021</v>
      </c>
      <c r="K4" s="69">
        <f>IF(RES_hh_tes!K4=0,0,1000*11630*RES_hh_tes!K4/RES_hh_num!K4)</f>
        <v>6721.7263964465428</v>
      </c>
      <c r="L4" s="69">
        <f>IF(RES_hh_tes!L4=0,0,1000*11630*RES_hh_tes!L4/RES_hh_num!L4)</f>
        <v>6963.8625121074901</v>
      </c>
      <c r="M4" s="69">
        <f>IF(RES_hh_tes!M4=0,0,1000*11630*RES_hh_tes!M4/RES_hh_num!M4)</f>
        <v>6765.1586045312879</v>
      </c>
      <c r="N4" s="69">
        <f>IF(RES_hh_tes!N4=0,0,1000*11630*RES_hh_tes!N4/RES_hh_num!N4)</f>
        <v>6977.4997818907696</v>
      </c>
      <c r="O4" s="69">
        <f>IF(RES_hh_tes!O4=0,0,1000*11630*RES_hh_tes!O4/RES_hh_num!O4)</f>
        <v>6764.8444800058533</v>
      </c>
      <c r="P4" s="69">
        <f>IF(RES_hh_tes!P4=0,0,1000*11630*RES_hh_tes!P4/RES_hh_num!P4)</f>
        <v>6454.9228427292865</v>
      </c>
      <c r="Q4" s="69">
        <f>IF(RES_hh_tes!Q4=0,0,1000*11630*RES_hh_tes!Q4/RES_hh_num!Q4)</f>
        <v>6308.8037690769143</v>
      </c>
      <c r="R4" s="69">
        <f>IF(RES_hh_tes!R4=0,0,1000*11630*RES_hh_tes!R4/RES_hh_num!R4)</f>
        <v>6757.0795914489299</v>
      </c>
      <c r="S4" s="69">
        <f>IF(RES_hh_tes!S4=0,0,1000*11630*RES_hh_tes!S4/RES_hh_num!S4)</f>
        <v>7061.0602048453939</v>
      </c>
      <c r="T4" s="69">
        <f>IF(RES_hh_tes!T4=0,0,1000*11630*RES_hh_tes!T4/RES_hh_num!T4)</f>
        <v>7408.8099628218533</v>
      </c>
      <c r="U4" s="69">
        <f>IF(RES_hh_tes!U4=0,0,1000*11630*RES_hh_tes!U4/RES_hh_num!U4)</f>
        <v>7140.8656343372595</v>
      </c>
      <c r="V4" s="69">
        <f>IF(RES_hh_tes!V4=0,0,1000*11630*RES_hh_tes!V4/RES_hh_num!V4)</f>
        <v>7219.7622042261119</v>
      </c>
      <c r="W4" s="69">
        <f>IF(RES_hh_tes!W4=0,0,1000*11630*RES_hh_tes!W4/RES_hh_num!W4)</f>
        <v>8095.413955017495</v>
      </c>
      <c r="X4" s="69">
        <f>IF(RES_hh_tes!X4=0,0,1000*11630*RES_hh_tes!X4/RES_hh_num!X4)</f>
        <v>7702.1793494261701</v>
      </c>
      <c r="Y4" s="69">
        <f>IF(RES_hh_tes!Y4=0,0,1000*11630*RES_hh_tes!Y4/RES_hh_num!Y4)</f>
        <v>7714.0278869876183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5061.5349130266704</v>
      </c>
      <c r="C5" s="72">
        <f>IF(RES_hh_tes!C5=0,0,1000*11630*RES_hh_tes!C5/RES_hh_num!C5)</f>
        <v>4887.8294995997112</v>
      </c>
      <c r="D5" s="72">
        <f>IF(RES_hh_tes!D5=0,0,1000*11630*RES_hh_tes!D5/RES_hh_num!D5)</f>
        <v>5626.6247026012425</v>
      </c>
      <c r="E5" s="72">
        <f>IF(RES_hh_tes!E5=0,0,1000*11630*RES_hh_tes!E5/RES_hh_num!E5)</f>
        <v>6082.1922074306322</v>
      </c>
      <c r="F5" s="72">
        <f>IF(RES_hh_tes!F5=0,0,1000*11630*RES_hh_tes!F5/RES_hh_num!F5)</f>
        <v>5349.328602363028</v>
      </c>
      <c r="G5" s="72">
        <f>IF(RES_hh_tes!G5=0,0,1000*11630*RES_hh_tes!G5/RES_hh_num!G5)</f>
        <v>5657.8914033235069</v>
      </c>
      <c r="H5" s="72">
        <f>IF(RES_hh_tes!H5=0,0,1000*11630*RES_hh_tes!H5/RES_hh_num!H5)</f>
        <v>6640.3545277665271</v>
      </c>
      <c r="I5" s="72">
        <f>IF(RES_hh_tes!I5=0,0,1000*11630*RES_hh_tes!I5/RES_hh_num!I5)</f>
        <v>6601.8226507136715</v>
      </c>
      <c r="J5" s="72">
        <f>IF(RES_hh_tes!J5=0,0,1000*11630*RES_hh_tes!J5/RES_hh_num!J5)</f>
        <v>6545.3190063726788</v>
      </c>
      <c r="K5" s="72">
        <f>IF(RES_hh_tes!K5=0,0,1000*11630*RES_hh_tes!K5/RES_hh_num!K5)</f>
        <v>5918.2304783242453</v>
      </c>
      <c r="L5" s="72">
        <f>IF(RES_hh_tes!L5=0,0,1000*11630*RES_hh_tes!L5/RES_hh_num!L5)</f>
        <v>7213.1153442983787</v>
      </c>
      <c r="M5" s="72">
        <f>IF(RES_hh_tes!M5=0,0,1000*11630*RES_hh_tes!M5/RES_hh_num!M5)</f>
        <v>7017.6297647196679</v>
      </c>
      <c r="N5" s="72">
        <f>IF(RES_hh_tes!N5=0,0,1000*11630*RES_hh_tes!N5/RES_hh_num!N5)</f>
        <v>6823.0060825072023</v>
      </c>
      <c r="O5" s="72">
        <f>IF(RES_hh_tes!O5=0,0,1000*11630*RES_hh_tes!O5/RES_hh_num!O5)</f>
        <v>7203.459960123776</v>
      </c>
      <c r="P5" s="72">
        <f>IF(RES_hh_tes!P5=0,0,1000*11630*RES_hh_tes!P5/RES_hh_num!P5)</f>
        <v>6534.0756376518921</v>
      </c>
      <c r="Q5" s="72">
        <f>IF(RES_hh_tes!Q5=0,0,1000*11630*RES_hh_tes!Q5/RES_hh_num!Q5)</f>
        <v>5716.3225717290052</v>
      </c>
      <c r="R5" s="72">
        <f>IF(RES_hh_tes!R5=0,0,1000*11630*RES_hh_tes!R5/RES_hh_num!R5)</f>
        <v>6433.7954866427954</v>
      </c>
      <c r="S5" s="72">
        <f>IF(RES_hh_tes!S5=0,0,1000*11630*RES_hh_tes!S5/RES_hh_num!S5)</f>
        <v>7361.4806978039142</v>
      </c>
      <c r="T5" s="72">
        <f>IF(RES_hh_tes!T5=0,0,1000*11630*RES_hh_tes!T5/RES_hh_num!T5)</f>
        <v>8040.9175859395727</v>
      </c>
      <c r="U5" s="72">
        <f>IF(RES_hh_tes!U5=0,0,1000*11630*RES_hh_tes!U5/RES_hh_num!U5)</f>
        <v>7070.6726240475473</v>
      </c>
      <c r="V5" s="72">
        <f>IF(RES_hh_tes!V5=0,0,1000*11630*RES_hh_tes!V5/RES_hh_num!V5)</f>
        <v>6224.2862639906743</v>
      </c>
      <c r="W5" s="72">
        <f>IF(RES_hh_tes!W5=0,0,1000*11630*RES_hh_tes!W5/RES_hh_num!W5)</f>
        <v>8338.739371186588</v>
      </c>
      <c r="X5" s="72">
        <f>IF(RES_hh_tes!X5=0,0,1000*11630*RES_hh_tes!X5/RES_hh_num!X5)</f>
        <v>8633.5953112148545</v>
      </c>
      <c r="Y5" s="72">
        <f>IF(RES_hh_tes!Y5=0,0,1000*11630*RES_hh_tes!Y5/RES_hh_num!Y5)</f>
        <v>6009.5487127280212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4958.4036860277765</v>
      </c>
      <c r="C6" s="72">
        <f>IF(RES_hh_tes!C6=0,0,1000*11630*RES_hh_tes!C6/RES_hh_num!C6)</f>
        <v>5200.8612968039079</v>
      </c>
      <c r="D6" s="72">
        <f>IF(RES_hh_tes!D6=0,0,1000*11630*RES_hh_tes!D6/RES_hh_num!D6)</f>
        <v>5533.9214435871272</v>
      </c>
      <c r="E6" s="72">
        <f>IF(RES_hh_tes!E6=0,0,1000*11630*RES_hh_tes!E6/RES_hh_num!E6)</f>
        <v>5697.1643147371478</v>
      </c>
      <c r="F6" s="72">
        <f>IF(RES_hh_tes!F6=0,0,1000*11630*RES_hh_tes!F6/RES_hh_num!F6)</f>
        <v>5503.7232198263864</v>
      </c>
      <c r="G6" s="72">
        <f>IF(RES_hh_tes!G6=0,0,1000*11630*RES_hh_tes!G6/RES_hh_num!G6)</f>
        <v>6175.1830837192701</v>
      </c>
      <c r="H6" s="72">
        <f>IF(RES_hh_tes!H6=0,0,1000*11630*RES_hh_tes!H6/RES_hh_num!H6)</f>
        <v>6369.0476129870049</v>
      </c>
      <c r="I6" s="72">
        <f>IF(RES_hh_tes!I6=0,0,1000*11630*RES_hh_tes!I6/RES_hh_num!I6)</f>
        <v>5322.8514886085522</v>
      </c>
      <c r="J6" s="72">
        <f>IF(RES_hh_tes!J6=0,0,1000*11630*RES_hh_tes!J6/RES_hh_num!J6)</f>
        <v>5018.5439927867483</v>
      </c>
      <c r="K6" s="72">
        <f>IF(RES_hh_tes!K6=0,0,1000*11630*RES_hh_tes!K6/RES_hh_num!K6)</f>
        <v>5332.0691386562066</v>
      </c>
      <c r="L6" s="72">
        <f>IF(RES_hh_tes!L6=0,0,1000*11630*RES_hh_tes!L6/RES_hh_num!L6)</f>
        <v>6287.310877488193</v>
      </c>
      <c r="M6" s="72">
        <f>IF(RES_hh_tes!M6=0,0,1000*11630*RES_hh_tes!M6/RES_hh_num!M6)</f>
        <v>6916.5204720250858</v>
      </c>
      <c r="N6" s="72">
        <f>IF(RES_hh_tes!N6=0,0,1000*11630*RES_hh_tes!N6/RES_hh_num!N6)</f>
        <v>7196.6250961680771</v>
      </c>
      <c r="O6" s="72">
        <f>IF(RES_hh_tes!O6=0,0,1000*11630*RES_hh_tes!O6/RES_hh_num!O6)</f>
        <v>6769.7263124134406</v>
      </c>
      <c r="P6" s="72">
        <f>IF(RES_hh_tes!P6=0,0,1000*11630*RES_hh_tes!P6/RES_hh_num!P6)</f>
        <v>6310.1129666291927</v>
      </c>
      <c r="Q6" s="72">
        <f>IF(RES_hh_tes!Q6=0,0,1000*11630*RES_hh_tes!Q6/RES_hh_num!Q6)</f>
        <v>5782.6946339681299</v>
      </c>
      <c r="R6" s="72">
        <f>IF(RES_hh_tes!R6=0,0,1000*11630*RES_hh_tes!R6/RES_hh_num!R6)</f>
        <v>6737.7244649016011</v>
      </c>
      <c r="S6" s="72">
        <f>IF(RES_hh_tes!S6=0,0,1000*11630*RES_hh_tes!S6/RES_hh_num!S6)</f>
        <v>7607.1545730893995</v>
      </c>
      <c r="T6" s="72">
        <f>IF(RES_hh_tes!T6=0,0,1000*11630*RES_hh_tes!T6/RES_hh_num!T6)</f>
        <v>6353.589061235285</v>
      </c>
      <c r="U6" s="72">
        <f>IF(RES_hh_tes!U6=0,0,1000*11630*RES_hh_tes!U6/RES_hh_num!U6)</f>
        <v>7144.79365044936</v>
      </c>
      <c r="V6" s="72">
        <f>IF(RES_hh_tes!V6=0,0,1000*11630*RES_hh_tes!V6/RES_hh_num!V6)</f>
        <v>7304.4595000316131</v>
      </c>
      <c r="W6" s="72">
        <f>IF(RES_hh_tes!W6=0,0,1000*11630*RES_hh_tes!W6/RES_hh_num!W6)</f>
        <v>7252.1996962355333</v>
      </c>
      <c r="X6" s="72">
        <f>IF(RES_hh_tes!X6=0,0,1000*11630*RES_hh_tes!X6/RES_hh_num!X6)</f>
        <v>5876.9502732007777</v>
      </c>
      <c r="Y6" s="72">
        <f>IF(RES_hh_tes!Y6=0,0,1000*11630*RES_hh_tes!Y6/RES_hh_num!Y6)</f>
        <v>9125.2756988333713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8629.9243405055331</v>
      </c>
      <c r="H7" s="72">
        <f>IF(RES_hh_tes!H7=0,0,1000*11630*RES_hh_tes!H7/RES_hh_num!H7)</f>
        <v>6188.5795549729728</v>
      </c>
      <c r="I7" s="72">
        <f>IF(RES_hh_tes!I7=0,0,1000*11630*RES_hh_tes!I7/RES_hh_num!I7)</f>
        <v>4513.3198392806253</v>
      </c>
      <c r="J7" s="72">
        <f>IF(RES_hh_tes!J7=0,0,1000*11630*RES_hh_tes!J7/RES_hh_num!J7)</f>
        <v>5391.8637143876622</v>
      </c>
      <c r="K7" s="72">
        <f>IF(RES_hh_tes!K7=0,0,1000*11630*RES_hh_tes!K7/RES_hh_num!K7)</f>
        <v>5070.3839617093408</v>
      </c>
      <c r="L7" s="72">
        <f>IF(RES_hh_tes!L7=0,0,1000*11630*RES_hh_tes!L7/RES_hh_num!L7)</f>
        <v>7368.8412264931558</v>
      </c>
      <c r="M7" s="72">
        <f>IF(RES_hh_tes!M7=0,0,1000*11630*RES_hh_tes!M7/RES_hh_num!M7)</f>
        <v>6458.9276085038964</v>
      </c>
      <c r="N7" s="72">
        <f>IF(RES_hh_tes!N7=0,0,1000*11630*RES_hh_tes!N7/RES_hh_num!N7)</f>
        <v>8318.0593967890618</v>
      </c>
      <c r="O7" s="72">
        <f>IF(RES_hh_tes!O7=0,0,1000*11630*RES_hh_tes!O7/RES_hh_num!O7)</f>
        <v>6390.7654298571479</v>
      </c>
      <c r="P7" s="72">
        <f>IF(RES_hh_tes!P7=0,0,1000*11630*RES_hh_tes!P7/RES_hh_num!P7)</f>
        <v>6548.4264442357317</v>
      </c>
      <c r="Q7" s="72">
        <f>IF(RES_hh_tes!Q7=0,0,1000*11630*RES_hh_tes!Q7/RES_hh_num!Q7)</f>
        <v>5008.5195341811295</v>
      </c>
      <c r="R7" s="72">
        <f>IF(RES_hh_tes!R7=0,0,1000*11630*RES_hh_tes!R7/RES_hh_num!R7)</f>
        <v>6491.1975837230957</v>
      </c>
      <c r="S7" s="72">
        <f>IF(RES_hh_tes!S7=0,0,1000*11630*RES_hh_tes!S7/RES_hh_num!S7)</f>
        <v>7338.9196088607932</v>
      </c>
      <c r="T7" s="72">
        <f>IF(RES_hh_tes!T7=0,0,1000*11630*RES_hh_tes!T7/RES_hh_num!T7)</f>
        <v>7668.659035501094</v>
      </c>
      <c r="U7" s="72">
        <f>IF(RES_hh_tes!U7=0,0,1000*11630*RES_hh_tes!U7/RES_hh_num!U7)</f>
        <v>7017.5224035882011</v>
      </c>
      <c r="V7" s="72">
        <f>IF(RES_hh_tes!V7=0,0,1000*11630*RES_hh_tes!V7/RES_hh_num!V7)</f>
        <v>6938.4626850475079</v>
      </c>
      <c r="W7" s="72">
        <f>IF(RES_hh_tes!W7=0,0,1000*11630*RES_hh_tes!W7/RES_hh_num!W7)</f>
        <v>7430.6302393946762</v>
      </c>
      <c r="X7" s="72">
        <f>IF(RES_hh_tes!X7=0,0,1000*11630*RES_hh_tes!X7/RES_hh_num!X7)</f>
        <v>7988.1771656622022</v>
      </c>
      <c r="Y7" s="72">
        <f>IF(RES_hh_tes!Y7=0,0,1000*11630*RES_hh_tes!Y7/RES_hh_num!Y7)</f>
        <v>7592.4790842676794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4933.9640209607796</v>
      </c>
      <c r="C8" s="72">
        <f>IF(RES_hh_tes!C8=0,0,1000*11630*RES_hh_tes!C8/RES_hh_num!C8)</f>
        <v>5185.1239195803237</v>
      </c>
      <c r="D8" s="72">
        <f>IF(RES_hh_tes!D8=0,0,1000*11630*RES_hh_tes!D8/RES_hh_num!D8)</f>
        <v>5316.389905689638</v>
      </c>
      <c r="E8" s="72">
        <f>IF(RES_hh_tes!E8=0,0,1000*11630*RES_hh_tes!E8/RES_hh_num!E8)</f>
        <v>5516.7431692559721</v>
      </c>
      <c r="F8" s="72">
        <f>IF(RES_hh_tes!F8=0,0,1000*11630*RES_hh_tes!F8/RES_hh_num!F8)</f>
        <v>5752.2738681985293</v>
      </c>
      <c r="G8" s="72">
        <f>IF(RES_hh_tes!G8=0,0,1000*11630*RES_hh_tes!G8/RES_hh_num!G8)</f>
        <v>5973.678079458602</v>
      </c>
      <c r="H8" s="72">
        <f>IF(RES_hh_tes!H8=0,0,1000*11630*RES_hh_tes!H8/RES_hh_num!H8)</f>
        <v>6178.5379313630947</v>
      </c>
      <c r="I8" s="72">
        <f>IF(RES_hh_tes!I8=0,0,1000*11630*RES_hh_tes!I8/RES_hh_num!I8)</f>
        <v>6432.8951851331658</v>
      </c>
      <c r="J8" s="72">
        <f>IF(RES_hh_tes!J8=0,0,1000*11630*RES_hh_tes!J8/RES_hh_num!J8)</f>
        <v>6339.294412993032</v>
      </c>
      <c r="K8" s="72">
        <f>IF(RES_hh_tes!K8=0,0,1000*11630*RES_hh_tes!K8/RES_hh_num!K8)</f>
        <v>6399.9495772634182</v>
      </c>
      <c r="L8" s="72">
        <f>IF(RES_hh_tes!L8=0,0,1000*11630*RES_hh_tes!L8/RES_hh_num!L8)</f>
        <v>7154.7138937271657</v>
      </c>
      <c r="M8" s="72">
        <f>IF(RES_hh_tes!M8=0,0,1000*11630*RES_hh_tes!M8/RES_hh_num!M8)</f>
        <v>6746.1165865054709</v>
      </c>
      <c r="N8" s="72">
        <f>IF(RES_hh_tes!N8=0,0,1000*11630*RES_hh_tes!N8/RES_hh_num!N8)</f>
        <v>6682.4674201200987</v>
      </c>
      <c r="O8" s="72">
        <f>IF(RES_hh_tes!O8=0,0,1000*11630*RES_hh_tes!O8/RES_hh_num!O8)</f>
        <v>6392.509070438975</v>
      </c>
      <c r="P8" s="72">
        <f>IF(RES_hh_tes!P8=0,0,1000*11630*RES_hh_tes!P8/RES_hh_num!P8)</f>
        <v>6111.00404351201</v>
      </c>
      <c r="Q8" s="72">
        <f>IF(RES_hh_tes!Q8=0,0,1000*11630*RES_hh_tes!Q8/RES_hh_num!Q8)</f>
        <v>6045.7756284317757</v>
      </c>
      <c r="R8" s="72">
        <f>IF(RES_hh_tes!R8=0,0,1000*11630*RES_hh_tes!R8/RES_hh_num!R8)</f>
        <v>6802.6221663177703</v>
      </c>
      <c r="S8" s="72">
        <f>IF(RES_hh_tes!S8=0,0,1000*11630*RES_hh_tes!S8/RES_hh_num!S8)</f>
        <v>6994.6394443301797</v>
      </c>
      <c r="T8" s="72">
        <f>IF(RES_hh_tes!T8=0,0,1000*11630*RES_hh_tes!T8/RES_hh_num!T8)</f>
        <v>7242.7399902742727</v>
      </c>
      <c r="U8" s="72">
        <f>IF(RES_hh_tes!U8=0,0,1000*11630*RES_hh_tes!U8/RES_hh_num!U8)</f>
        <v>6805.5890036529336</v>
      </c>
      <c r="V8" s="72">
        <f>IF(RES_hh_tes!V8=0,0,1000*11630*RES_hh_tes!V8/RES_hh_num!V8)</f>
        <v>7087.4439842171314</v>
      </c>
      <c r="W8" s="72">
        <f>IF(RES_hh_tes!W8=0,0,1000*11630*RES_hh_tes!W8/RES_hh_num!W8)</f>
        <v>8464.9042663169785</v>
      </c>
      <c r="X8" s="72">
        <f>IF(RES_hh_tes!X8=0,0,1000*11630*RES_hh_tes!X8/RES_hh_num!X8)</f>
        <v>7605.0072526539243</v>
      </c>
      <c r="Y8" s="72">
        <f>IF(RES_hh_tes!Y8=0,0,1000*11630*RES_hh_tes!Y8/RES_hh_num!Y8)</f>
        <v>7437.6974254947017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5011.5844155625655</v>
      </c>
      <c r="C9" s="72">
        <f>IF(RES_hh_tes!C9=0,0,1000*11630*RES_hh_tes!C9/RES_hh_num!C9)</f>
        <v>5307.1713535349927</v>
      </c>
      <c r="D9" s="72">
        <f>IF(RES_hh_tes!D9=0,0,1000*11630*RES_hh_tes!D9/RES_hh_num!D9)</f>
        <v>5403.1392498830137</v>
      </c>
      <c r="E9" s="72">
        <f>IF(RES_hh_tes!E9=0,0,1000*11630*RES_hh_tes!E9/RES_hh_num!E9)</f>
        <v>5572.2226097471757</v>
      </c>
      <c r="F9" s="72">
        <f>IF(RES_hh_tes!F9=0,0,1000*11630*RES_hh_tes!F9/RES_hh_num!F9)</f>
        <v>5754.960136740192</v>
      </c>
      <c r="G9" s="72">
        <f>IF(RES_hh_tes!G9=0,0,1000*11630*RES_hh_tes!G9/RES_hh_num!G9)</f>
        <v>6015.3469266104858</v>
      </c>
      <c r="H9" s="72">
        <f>IF(RES_hh_tes!H9=0,0,1000*11630*RES_hh_tes!H9/RES_hh_num!H9)</f>
        <v>6368.5718832259399</v>
      </c>
      <c r="I9" s="72">
        <f>IF(RES_hh_tes!I9=0,0,1000*11630*RES_hh_tes!I9/RES_hh_num!I9)</f>
        <v>6269.7446212736158</v>
      </c>
      <c r="J9" s="72">
        <f>IF(RES_hh_tes!J9=0,0,1000*11630*RES_hh_tes!J9/RES_hh_num!J9)</f>
        <v>6451.8282472330602</v>
      </c>
      <c r="K9" s="72">
        <f>IF(RES_hh_tes!K9=0,0,1000*11630*RES_hh_tes!K9/RES_hh_num!K9)</f>
        <v>6743.9449781376206</v>
      </c>
      <c r="L9" s="72">
        <f>IF(RES_hh_tes!L9=0,0,1000*11630*RES_hh_tes!L9/RES_hh_num!L9)</f>
        <v>6689.4057148910979</v>
      </c>
      <c r="M9" s="72">
        <f>IF(RES_hh_tes!M9=0,0,1000*11630*RES_hh_tes!M9/RES_hh_num!M9)</f>
        <v>6718.980700153058</v>
      </c>
      <c r="N9" s="72">
        <f>IF(RES_hh_tes!N9=0,0,1000*11630*RES_hh_tes!N9/RES_hh_num!N9)</f>
        <v>6916.0959524951295</v>
      </c>
      <c r="O9" s="72">
        <f>IF(RES_hh_tes!O9=0,0,1000*11630*RES_hh_tes!O9/RES_hh_num!O9)</f>
        <v>6821.8216454044314</v>
      </c>
      <c r="P9" s="72">
        <f>IF(RES_hh_tes!P9=0,0,1000*11630*RES_hh_tes!P9/RES_hh_num!P9)</f>
        <v>6465.5410266044983</v>
      </c>
      <c r="Q9" s="72">
        <f>IF(RES_hh_tes!Q9=0,0,1000*11630*RES_hh_tes!Q9/RES_hh_num!Q9)</f>
        <v>6377.3616081876853</v>
      </c>
      <c r="R9" s="72">
        <f>IF(RES_hh_tes!R9=0,0,1000*11630*RES_hh_tes!R9/RES_hh_num!R9)</f>
        <v>6604.9550159396258</v>
      </c>
      <c r="S9" s="72">
        <f>IF(RES_hh_tes!S9=0,0,1000*11630*RES_hh_tes!S9/RES_hh_num!S9)</f>
        <v>6768.8951052537132</v>
      </c>
      <c r="T9" s="72">
        <f>IF(RES_hh_tes!T9=0,0,1000*11630*RES_hh_tes!T9/RES_hh_num!T9)</f>
        <v>7218.6740301681175</v>
      </c>
      <c r="U9" s="72">
        <f>IF(RES_hh_tes!U9=0,0,1000*11630*RES_hh_tes!U9/RES_hh_num!U9)</f>
        <v>7184.8492221885281</v>
      </c>
      <c r="V9" s="72">
        <f>IF(RES_hh_tes!V9=0,0,1000*11630*RES_hh_tes!V9/RES_hh_num!V9)</f>
        <v>7596.6685776070253</v>
      </c>
      <c r="W9" s="72">
        <f>IF(RES_hh_tes!W9=0,0,1000*11630*RES_hh_tes!W9/RES_hh_num!W9)</f>
        <v>7689.5448629099092</v>
      </c>
      <c r="X9" s="72">
        <f>IF(RES_hh_tes!X9=0,0,1000*11630*RES_hh_tes!X9/RES_hh_num!X9)</f>
        <v>7698.1391130940992</v>
      </c>
      <c r="Y9" s="72">
        <f>IF(RES_hh_tes!Y9=0,0,1000*11630*RES_hh_tes!Y9/RES_hh_num!Y9)</f>
        <v>7623.3006327564035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4968.2470139270044</v>
      </c>
      <c r="C11" s="72">
        <f>IF(RES_hh_tes!C11=0,0,1000*11630*RES_hh_tes!C11/RES_hh_num!C11)</f>
        <v>5290.9212816618601</v>
      </c>
      <c r="D11" s="72">
        <f>IF(RES_hh_tes!D11=0,0,1000*11630*RES_hh_tes!D11/RES_hh_num!D11)</f>
        <v>5634.1010501122501</v>
      </c>
      <c r="E11" s="72">
        <f>IF(RES_hh_tes!E11=0,0,1000*11630*RES_hh_tes!E11/RES_hh_num!E11)</f>
        <v>5708.7000599083703</v>
      </c>
      <c r="F11" s="72">
        <f>IF(RES_hh_tes!F11=0,0,1000*11630*RES_hh_tes!F11/RES_hh_num!F11)</f>
        <v>5726.6680981770332</v>
      </c>
      <c r="G11" s="72">
        <f>IF(RES_hh_tes!G11=0,0,1000*11630*RES_hh_tes!G11/RES_hh_num!G11)</f>
        <v>5915.0957722933745</v>
      </c>
      <c r="H11" s="72">
        <f>IF(RES_hh_tes!H11=0,0,1000*11630*RES_hh_tes!H11/RES_hh_num!H11)</f>
        <v>6571.3056330453537</v>
      </c>
      <c r="I11" s="72">
        <f>IF(RES_hh_tes!I11=0,0,1000*11630*RES_hh_tes!I11/RES_hh_num!I11)</f>
        <v>6334.4223724762405</v>
      </c>
      <c r="J11" s="72">
        <f>IF(RES_hh_tes!J11=0,0,1000*11630*RES_hh_tes!J11/RES_hh_num!J11)</f>
        <v>6361.7761024778138</v>
      </c>
      <c r="K11" s="72">
        <f>IF(RES_hh_tes!K11=0,0,1000*11630*RES_hh_tes!K11/RES_hh_num!K11)</f>
        <v>6748.8853273599252</v>
      </c>
      <c r="L11" s="72">
        <f>IF(RES_hh_tes!L11=0,0,1000*11630*RES_hh_tes!L11/RES_hh_num!L11)</f>
        <v>7033.9565973605459</v>
      </c>
      <c r="M11" s="72">
        <f>IF(RES_hh_tes!M11=0,0,1000*11630*RES_hh_tes!M11/RES_hh_num!M11)</f>
        <v>6679.7260016013233</v>
      </c>
      <c r="N11" s="72">
        <f>IF(RES_hh_tes!N11=0,0,1000*11630*RES_hh_tes!N11/RES_hh_num!N11)</f>
        <v>6958.268509900171</v>
      </c>
      <c r="O11" s="72">
        <f>IF(RES_hh_tes!O11=0,0,1000*11630*RES_hh_tes!O11/RES_hh_num!O11)</f>
        <v>6690.7584429268172</v>
      </c>
      <c r="P11" s="72">
        <f>IF(RES_hh_tes!P11=0,0,1000*11630*RES_hh_tes!P11/RES_hh_num!P11)</f>
        <v>6428.2408865490861</v>
      </c>
      <c r="Q11" s="72">
        <f>IF(RES_hh_tes!Q11=0,0,1000*11630*RES_hh_tes!Q11/RES_hh_num!Q11)</f>
        <v>6263.5911499237254</v>
      </c>
      <c r="R11" s="72">
        <f>IF(RES_hh_tes!R11=0,0,1000*11630*RES_hh_tes!R11/RES_hh_num!R11)</f>
        <v>6774.0199698692149</v>
      </c>
      <c r="S11" s="72">
        <f>IF(RES_hh_tes!S11=0,0,1000*11630*RES_hh_tes!S11/RES_hh_num!S11)</f>
        <v>7056.5599341144325</v>
      </c>
      <c r="T11" s="72">
        <f>IF(RES_hh_tes!T11=0,0,1000*11630*RES_hh_tes!T11/RES_hh_num!T11)</f>
        <v>7398.1306647762094</v>
      </c>
      <c r="U11" s="72">
        <f>IF(RES_hh_tes!U11=0,0,1000*11630*RES_hh_tes!U11/RES_hh_num!U11)</f>
        <v>7198.5857976000034</v>
      </c>
      <c r="V11" s="72">
        <f>IF(RES_hh_tes!V11=0,0,1000*11630*RES_hh_tes!V11/RES_hh_num!V11)</f>
        <v>7095.7078447459426</v>
      </c>
      <c r="W11" s="72">
        <f>IF(RES_hh_tes!W11=0,0,1000*11630*RES_hh_tes!W11/RES_hh_num!W11)</f>
        <v>8237.1902290515227</v>
      </c>
      <c r="X11" s="72">
        <f>IF(RES_hh_tes!X11=0,0,1000*11630*RES_hh_tes!X11/RES_hh_num!X11)</f>
        <v>7572.2886566505131</v>
      </c>
      <c r="Y11" s="72">
        <f>IF(RES_hh_tes!Y11=0,0,1000*11630*RES_hh_tes!Y11/RES_hh_num!Y11)</f>
        <v>7618.322325511519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6399.3384109814897</v>
      </c>
      <c r="P12" s="72">
        <f>IF(RES_hh_tes!P12=0,0,1000*11630*RES_hh_tes!P12/RES_hh_num!P12)</f>
        <v>5453.6424513471311</v>
      </c>
      <c r="Q12" s="72">
        <f>IF(RES_hh_tes!Q12=0,0,1000*11630*RES_hh_tes!Q12/RES_hh_num!Q12)</f>
        <v>5188.6836117088005</v>
      </c>
      <c r="R12" s="72">
        <f>IF(RES_hh_tes!R12=0,0,1000*11630*RES_hh_tes!R12/RES_hh_num!R12)</f>
        <v>5687.2041126259855</v>
      </c>
      <c r="S12" s="72">
        <f>IF(RES_hh_tes!S12=0,0,1000*11630*RES_hh_tes!S12/RES_hh_num!S12)</f>
        <v>7292.6537946459557</v>
      </c>
      <c r="T12" s="72">
        <f>IF(RES_hh_tes!T12=0,0,1000*11630*RES_hh_tes!T12/RES_hh_num!T12)</f>
        <v>8036.2761670124801</v>
      </c>
      <c r="U12" s="72">
        <f>IF(RES_hh_tes!U12=0,0,1000*11630*RES_hh_tes!U12/RES_hh_num!U12)</f>
        <v>6502.8971590123028</v>
      </c>
      <c r="V12" s="72">
        <f>IF(RES_hh_tes!V12=0,0,1000*11630*RES_hh_tes!V12/RES_hh_num!V12)</f>
        <v>5662.7869179993304</v>
      </c>
      <c r="W12" s="72">
        <f>IF(RES_hh_tes!W12=0,0,1000*11630*RES_hh_tes!W12/RES_hh_num!W12)</f>
        <v>7984.3620255458563</v>
      </c>
      <c r="X12" s="72">
        <f>IF(RES_hh_tes!X12=0,0,1000*11630*RES_hh_tes!X12/RES_hh_num!X12)</f>
        <v>7689.1104422573453</v>
      </c>
      <c r="Y12" s="72">
        <f>IF(RES_hh_tes!Y12=0,0,1000*11630*RES_hh_tes!Y12/RES_hh_num!Y12)</f>
        <v>8337.2606702366538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4983.3081434671412</v>
      </c>
      <c r="C13" s="74">
        <f>IF(RES_hh_tes!C13=0,0,1000*11630*RES_hh_tes!C13/RES_hh_num!C13)</f>
        <v>5298.0794661943482</v>
      </c>
      <c r="D13" s="74">
        <f>IF(RES_hh_tes!D13=0,0,1000*11630*RES_hh_tes!D13/RES_hh_num!D13)</f>
        <v>5464.8466289045818</v>
      </c>
      <c r="E13" s="74">
        <f>IF(RES_hh_tes!E13=0,0,1000*11630*RES_hh_tes!E13/RES_hh_num!E13)</f>
        <v>5205.882960516361</v>
      </c>
      <c r="F13" s="74">
        <f>IF(RES_hh_tes!F13=0,0,1000*11630*RES_hh_tes!F13/RES_hh_num!F13)</f>
        <v>4359.1730036287117</v>
      </c>
      <c r="G13" s="74">
        <f>IF(RES_hh_tes!G13=0,0,1000*11630*RES_hh_tes!G13/RES_hh_num!G13)</f>
        <v>5072.4698350624412</v>
      </c>
      <c r="H13" s="74">
        <f>IF(RES_hh_tes!H13=0,0,1000*11630*RES_hh_tes!H13/RES_hh_num!H13)</f>
        <v>6391.0376105412688</v>
      </c>
      <c r="I13" s="74">
        <f>IF(RES_hh_tes!I13=0,0,1000*11630*RES_hh_tes!I13/RES_hh_num!I13)</f>
        <v>6382.2911431244338</v>
      </c>
      <c r="J13" s="74">
        <f>IF(RES_hh_tes!J13=0,0,1000*11630*RES_hh_tes!J13/RES_hh_num!J13)</f>
        <v>7058.3814270700241</v>
      </c>
      <c r="K13" s="74">
        <f>IF(RES_hh_tes!K13=0,0,1000*11630*RES_hh_tes!K13/RES_hh_num!K13)</f>
        <v>6981.21815707727</v>
      </c>
      <c r="L13" s="74">
        <f>IF(RES_hh_tes!L13=0,0,1000*11630*RES_hh_tes!L13/RES_hh_num!L13)</f>
        <v>6550.9451369515918</v>
      </c>
      <c r="M13" s="74">
        <f>IF(RES_hh_tes!M13=0,0,1000*11630*RES_hh_tes!M13/RES_hh_num!M13)</f>
        <v>6800.8028653212195</v>
      </c>
      <c r="N13" s="74">
        <f>IF(RES_hh_tes!N13=0,0,1000*11630*RES_hh_tes!N13/RES_hh_num!N13)</f>
        <v>7663.667113640864</v>
      </c>
      <c r="O13" s="74">
        <f>IF(RES_hh_tes!O13=0,0,1000*11630*RES_hh_tes!O13/RES_hh_num!O13)</f>
        <v>5063.083705823502</v>
      </c>
      <c r="P13" s="74">
        <f>IF(RES_hh_tes!P13=0,0,1000*11630*RES_hh_tes!P13/RES_hh_num!P13)</f>
        <v>6152.7184804009103</v>
      </c>
      <c r="Q13" s="74">
        <f>IF(RES_hh_tes!Q13=0,0,1000*11630*RES_hh_tes!Q13/RES_hh_num!Q13)</f>
        <v>7897.4239367628552</v>
      </c>
      <c r="R13" s="74">
        <f>IF(RES_hh_tes!R13=0,0,1000*11630*RES_hh_tes!R13/RES_hh_num!R13)</f>
        <v>8989.2947786646746</v>
      </c>
      <c r="S13" s="74">
        <f>IF(RES_hh_tes!S13=0,0,1000*11630*RES_hh_tes!S13/RES_hh_num!S13)</f>
        <v>9908.416740784407</v>
      </c>
      <c r="T13" s="74">
        <f>IF(RES_hh_tes!T13=0,0,1000*11630*RES_hh_tes!T13/RES_hh_num!T13)</f>
        <v>6846.4921228890444</v>
      </c>
      <c r="U13" s="74">
        <f>IF(RES_hh_tes!U13=0,0,1000*11630*RES_hh_tes!U13/RES_hh_num!U13)</f>
        <v>6419.4030332238026</v>
      </c>
      <c r="V13" s="74">
        <f>IF(RES_hh_tes!V13=0,0,1000*11630*RES_hh_tes!V13/RES_hh_num!V13)</f>
        <v>9197.7721871537051</v>
      </c>
      <c r="W13" s="74">
        <f>IF(RES_hh_tes!W13=0,0,1000*11630*RES_hh_tes!W13/RES_hh_num!W13)</f>
        <v>6843.658212931643</v>
      </c>
      <c r="X13" s="74">
        <f>IF(RES_hh_tes!X13=0,0,1000*11630*RES_hh_tes!X13/RES_hh_num!X13)</f>
        <v>6771.4587559307447</v>
      </c>
      <c r="Y13" s="74">
        <f>IF(RES_hh_tes!Y13=0,0,1000*11630*RES_hh_tes!Y13/RES_hh_num!Y13)</f>
        <v>7632.9738831508894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38.572778297180641</v>
      </c>
      <c r="C14" s="76">
        <f>IF(RES_hh_tes!C14=0,0,1000*11630*RES_hh_tes!C14/RES_hh_num!C14)</f>
        <v>39.842739475842819</v>
      </c>
      <c r="D14" s="76">
        <f>IF(RES_hh_tes!D14=0,0,1000*11630*RES_hh_tes!D14/RES_hh_num!D14)</f>
        <v>40.644168530688482</v>
      </c>
      <c r="E14" s="76">
        <f>IF(RES_hh_tes!E14=0,0,1000*11630*RES_hh_tes!E14/RES_hh_num!E14)</f>
        <v>41.265984544451669</v>
      </c>
      <c r="F14" s="76">
        <f>IF(RES_hh_tes!F14=0,0,1000*11630*RES_hh_tes!F14/RES_hh_num!F14)</f>
        <v>41.888472862719127</v>
      </c>
      <c r="G14" s="76">
        <f>IF(RES_hh_tes!G14=0,0,1000*11630*RES_hh_tes!G14/RES_hh_num!G14)</f>
        <v>43.593533026751238</v>
      </c>
      <c r="H14" s="76">
        <f>IF(RES_hh_tes!H14=0,0,1000*11630*RES_hh_tes!H14/RES_hh_num!H14)</f>
        <v>47.11336590950836</v>
      </c>
      <c r="I14" s="76">
        <f>IF(RES_hh_tes!I14=0,0,1000*11630*RES_hh_tes!I14/RES_hh_num!I14)</f>
        <v>46.424747904971667</v>
      </c>
      <c r="J14" s="76">
        <f>IF(RES_hh_tes!J14=0,0,1000*11630*RES_hh_tes!J14/RES_hh_num!J14)</f>
        <v>46.434034940553168</v>
      </c>
      <c r="K14" s="76">
        <f>IF(RES_hh_tes!K14=0,0,1000*11630*RES_hh_tes!K14/RES_hh_num!K14)</f>
        <v>47.768213290554904</v>
      </c>
      <c r="L14" s="76">
        <f>IF(RES_hh_tes!L14=0,0,1000*11630*RES_hh_tes!L14/RES_hh_num!L14)</f>
        <v>49.479678645752571</v>
      </c>
      <c r="M14" s="76">
        <f>IF(RES_hh_tes!M14=0,0,1000*11630*RES_hh_tes!M14/RES_hh_num!M14)</f>
        <v>47.754120661280425</v>
      </c>
      <c r="N14" s="76">
        <f>IF(RES_hh_tes!N14=0,0,1000*11630*RES_hh_tes!N14/RES_hh_num!N14)</f>
        <v>48.591860570347848</v>
      </c>
      <c r="O14" s="76">
        <f>IF(RES_hh_tes!O14=0,0,1000*11630*RES_hh_tes!O14/RES_hh_num!O14)</f>
        <v>46.680188647903442</v>
      </c>
      <c r="P14" s="76">
        <f>IF(RES_hh_tes!P14=0,0,1000*11630*RES_hh_tes!P14/RES_hh_num!P14)</f>
        <v>44.107521097132704</v>
      </c>
      <c r="Q14" s="76">
        <f>IF(RES_hh_tes!Q14=0,0,1000*11630*RES_hh_tes!Q14/RES_hh_num!Q14)</f>
        <v>42.568964824581286</v>
      </c>
      <c r="R14" s="76">
        <f>IF(RES_hh_tes!R14=0,0,1000*11630*RES_hh_tes!R14/RES_hh_num!R14)</f>
        <v>45.81616469433343</v>
      </c>
      <c r="S14" s="76">
        <f>IF(RES_hh_tes!S14=0,0,1000*11630*RES_hh_tes!S14/RES_hh_num!S14)</f>
        <v>47.822691079331193</v>
      </c>
      <c r="T14" s="76">
        <f>IF(RES_hh_tes!T14=0,0,1000*11630*RES_hh_tes!T14/RES_hh_num!T14)</f>
        <v>51.409051893636679</v>
      </c>
      <c r="U14" s="76">
        <f>IF(RES_hh_tes!U14=0,0,1000*11630*RES_hh_tes!U14/RES_hh_num!U14)</f>
        <v>50.415346753677625</v>
      </c>
      <c r="V14" s="76">
        <f>IF(RES_hh_tes!V14=0,0,1000*11630*RES_hh_tes!V14/RES_hh_num!V14)</f>
        <v>52.271867431263026</v>
      </c>
      <c r="W14" s="76">
        <f>IF(RES_hh_tes!W14=0,0,1000*11630*RES_hh_tes!W14/RES_hh_num!W14)</f>
        <v>58.677214535860372</v>
      </c>
      <c r="X14" s="76">
        <f>IF(RES_hh_tes!X14=0,0,1000*11630*RES_hh_tes!X14/RES_hh_num!X14)</f>
        <v>55.717777310190129</v>
      </c>
      <c r="Y14" s="76">
        <f>IF(RES_hh_tes!Y14=0,0,1000*11630*RES_hh_tes!Y14/RES_hh_num!Y14)</f>
        <v>53.338662907710656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1.9171710026883053E-2</v>
      </c>
      <c r="C15" s="69">
        <f t="shared" si="0"/>
        <v>2.3922467467834267E-2</v>
      </c>
      <c r="D15" s="69">
        <f t="shared" si="0"/>
        <v>3.4600517731299595E-2</v>
      </c>
      <c r="E15" s="69">
        <f t="shared" si="0"/>
        <v>7.3252283055644907E-2</v>
      </c>
      <c r="F15" s="69">
        <f t="shared" si="0"/>
        <v>0.14127505786251965</v>
      </c>
      <c r="G15" s="69">
        <f t="shared" si="0"/>
        <v>0.27152713102344361</v>
      </c>
      <c r="H15" s="69">
        <f t="shared" si="0"/>
        <v>0.93201055707982217</v>
      </c>
      <c r="I15" s="69">
        <f t="shared" si="0"/>
        <v>0.53974751238240382</v>
      </c>
      <c r="J15" s="69">
        <f t="shared" si="0"/>
        <v>0.53618817950597653</v>
      </c>
      <c r="K15" s="69">
        <f t="shared" si="0"/>
        <v>0.70343487066804844</v>
      </c>
      <c r="L15" s="69">
        <f t="shared" si="0"/>
        <v>6.08302056155968</v>
      </c>
      <c r="M15" s="69">
        <f t="shared" si="0"/>
        <v>0.81255124859829031</v>
      </c>
      <c r="N15" s="69">
        <f t="shared" si="0"/>
        <v>2.5403497010927882</v>
      </c>
      <c r="O15" s="69">
        <f t="shared" si="0"/>
        <v>1.4335379961839452</v>
      </c>
      <c r="P15" s="69">
        <f t="shared" si="0"/>
        <v>3.5870374881757026</v>
      </c>
      <c r="Q15" s="69">
        <f t="shared" si="0"/>
        <v>2.6077819671155895</v>
      </c>
      <c r="R15" s="69">
        <f t="shared" si="0"/>
        <v>1.931596356627711</v>
      </c>
      <c r="S15" s="69">
        <f t="shared" si="0"/>
        <v>1.833796273224634</v>
      </c>
      <c r="T15" s="69">
        <f t="shared" si="0"/>
        <v>3.1881033157043266</v>
      </c>
      <c r="U15" s="69">
        <f t="shared" si="0"/>
        <v>2.6517711451296053</v>
      </c>
      <c r="V15" s="69">
        <f t="shared" si="0"/>
        <v>1.7570537934074288</v>
      </c>
      <c r="W15" s="69">
        <f t="shared" si="0"/>
        <v>5.8607128959968522</v>
      </c>
      <c r="X15" s="69">
        <f t="shared" si="0"/>
        <v>4.1917300875969854</v>
      </c>
      <c r="Y15" s="69">
        <f t="shared" si="0"/>
        <v>3.6167336289826451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1.9171710026883053E-2</v>
      </c>
      <c r="C16" s="72">
        <f>IF(RES_hh_tes!C16=0,0,1000*11630*RES_hh_tes!C16/RES_hh_num!C$3)</f>
        <v>2.3922467467834267E-2</v>
      </c>
      <c r="D16" s="72">
        <f>IF(RES_hh_tes!D16=0,0,1000*11630*RES_hh_tes!D16/RES_hh_num!D$3)</f>
        <v>3.4600517731299595E-2</v>
      </c>
      <c r="E16" s="72">
        <f>IF(RES_hh_tes!E16=0,0,1000*11630*RES_hh_tes!E16/RES_hh_num!E$3)</f>
        <v>7.3252283055644907E-2</v>
      </c>
      <c r="F16" s="72">
        <f>IF(RES_hh_tes!F16=0,0,1000*11630*RES_hh_tes!F16/RES_hh_num!F$3)</f>
        <v>0.14127505786251965</v>
      </c>
      <c r="G16" s="72">
        <f>IF(RES_hh_tes!G16=0,0,1000*11630*RES_hh_tes!G16/RES_hh_num!G$3)</f>
        <v>0.27152713102344361</v>
      </c>
      <c r="H16" s="72">
        <f>IF(RES_hh_tes!H16=0,0,1000*11630*RES_hh_tes!H16/RES_hh_num!H$3)</f>
        <v>0.93201055707982217</v>
      </c>
      <c r="I16" s="72">
        <f>IF(RES_hh_tes!I16=0,0,1000*11630*RES_hh_tes!I16/RES_hh_num!I$3)</f>
        <v>0.53974751238240382</v>
      </c>
      <c r="J16" s="72">
        <f>IF(RES_hh_tes!J16=0,0,1000*11630*RES_hh_tes!J16/RES_hh_num!J$3)</f>
        <v>0.53618817950597653</v>
      </c>
      <c r="K16" s="72">
        <f>IF(RES_hh_tes!K16=0,0,1000*11630*RES_hh_tes!K16/RES_hh_num!K$3)</f>
        <v>0.70343487066804844</v>
      </c>
      <c r="L16" s="72">
        <f>IF(RES_hh_tes!L16=0,0,1000*11630*RES_hh_tes!L16/RES_hh_num!L$3)</f>
        <v>6.08302056155968</v>
      </c>
      <c r="M16" s="72">
        <f>IF(RES_hh_tes!M16=0,0,1000*11630*RES_hh_tes!M16/RES_hh_num!M$3)</f>
        <v>0.81255124859829031</v>
      </c>
      <c r="N16" s="72">
        <f>IF(RES_hh_tes!N16=0,0,1000*11630*RES_hh_tes!N16/RES_hh_num!N$3)</f>
        <v>2.5403497010927882</v>
      </c>
      <c r="O16" s="72">
        <f>IF(RES_hh_tes!O16=0,0,1000*11630*RES_hh_tes!O16/RES_hh_num!O$3)</f>
        <v>1.4335379961839452</v>
      </c>
      <c r="P16" s="72">
        <f>IF(RES_hh_tes!P16=0,0,1000*11630*RES_hh_tes!P16/RES_hh_num!P$3)</f>
        <v>3.5870374881757026</v>
      </c>
      <c r="Q16" s="72">
        <f>IF(RES_hh_tes!Q16=0,0,1000*11630*RES_hh_tes!Q16/RES_hh_num!Q$3)</f>
        <v>2.6077819671155895</v>
      </c>
      <c r="R16" s="72">
        <f>IF(RES_hh_tes!R16=0,0,1000*11630*RES_hh_tes!R16/RES_hh_num!R$3)</f>
        <v>1.931596356627711</v>
      </c>
      <c r="S16" s="72">
        <f>IF(RES_hh_tes!S16=0,0,1000*11630*RES_hh_tes!S16/RES_hh_num!S$3)</f>
        <v>1.833796273224634</v>
      </c>
      <c r="T16" s="72">
        <f>IF(RES_hh_tes!T16=0,0,1000*11630*RES_hh_tes!T16/RES_hh_num!T$3)</f>
        <v>3.1881033157043266</v>
      </c>
      <c r="U16" s="72">
        <f>IF(RES_hh_tes!U16=0,0,1000*11630*RES_hh_tes!U16/RES_hh_num!U$3)</f>
        <v>2.6517711451296053</v>
      </c>
      <c r="V16" s="72">
        <f>IF(RES_hh_tes!V16=0,0,1000*11630*RES_hh_tes!V16/RES_hh_num!V$3)</f>
        <v>1.7570537934074288</v>
      </c>
      <c r="W16" s="72">
        <f>IF(RES_hh_tes!W16=0,0,1000*11630*RES_hh_tes!W16/RES_hh_num!W$3)</f>
        <v>5.8607128959968522</v>
      </c>
      <c r="X16" s="72">
        <f>IF(RES_hh_tes!X16=0,0,1000*11630*RES_hh_tes!X16/RES_hh_num!X$3)</f>
        <v>4.1917300875969854</v>
      </c>
      <c r="Y16" s="72">
        <f>IF(RES_hh_tes!Y16=0,0,1000*11630*RES_hh_tes!Y16/RES_hh_num!Y$3)</f>
        <v>3.6167336289826451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277.83952522595899</v>
      </c>
      <c r="C17" s="69">
        <f>IF(RES_hh_tes!C17=0,0,1000*11630*RES_hh_tes!C17/RES_hh_num!C17)</f>
        <v>296.97226154058615</v>
      </c>
      <c r="D17" s="69">
        <f>IF(RES_hh_tes!D17=0,0,1000*11630*RES_hh_tes!D17/RES_hh_num!D17)</f>
        <v>280.18616235009091</v>
      </c>
      <c r="E17" s="69">
        <f>IF(RES_hh_tes!E17=0,0,1000*11630*RES_hh_tes!E17/RES_hh_num!E17)</f>
        <v>306.09468902611673</v>
      </c>
      <c r="F17" s="69">
        <f>IF(RES_hh_tes!F17=0,0,1000*11630*RES_hh_tes!F17/RES_hh_num!F17)</f>
        <v>362.53230058865904</v>
      </c>
      <c r="G17" s="69">
        <f>IF(RES_hh_tes!G17=0,0,1000*11630*RES_hh_tes!G17/RES_hh_num!G17)</f>
        <v>379.59843338090684</v>
      </c>
      <c r="H17" s="69">
        <f>IF(RES_hh_tes!H17=0,0,1000*11630*RES_hh_tes!H17/RES_hh_num!H17)</f>
        <v>434.89480037615493</v>
      </c>
      <c r="I17" s="69">
        <f>IF(RES_hh_tes!I17=0,0,1000*11630*RES_hh_tes!I17/RES_hh_num!I17)</f>
        <v>409.76323357062296</v>
      </c>
      <c r="J17" s="69">
        <f>IF(RES_hh_tes!J17=0,0,1000*11630*RES_hh_tes!J17/RES_hh_num!J17)</f>
        <v>451.36982508237259</v>
      </c>
      <c r="K17" s="69">
        <f>IF(RES_hh_tes!K17=0,0,1000*11630*RES_hh_tes!K17/RES_hh_num!K17)</f>
        <v>469.56832990938375</v>
      </c>
      <c r="L17" s="69">
        <f>IF(RES_hh_tes!L17=0,0,1000*11630*RES_hh_tes!L17/RES_hh_num!L17)</f>
        <v>444.6370188131537</v>
      </c>
      <c r="M17" s="69">
        <f>IF(RES_hh_tes!M17=0,0,1000*11630*RES_hh_tes!M17/RES_hh_num!M17)</f>
        <v>476.85994342535184</v>
      </c>
      <c r="N17" s="69">
        <f>IF(RES_hh_tes!N17=0,0,1000*11630*RES_hh_tes!N17/RES_hh_num!N17)</f>
        <v>500.95072909576612</v>
      </c>
      <c r="O17" s="69">
        <f>IF(RES_hh_tes!O17=0,0,1000*11630*RES_hh_tes!O17/RES_hh_num!O17)</f>
        <v>477.2014803049247</v>
      </c>
      <c r="P17" s="69">
        <f>IF(RES_hh_tes!P17=0,0,1000*11630*RES_hh_tes!P17/RES_hh_num!P17)</f>
        <v>500.29795893209649</v>
      </c>
      <c r="Q17" s="69">
        <f>IF(RES_hh_tes!Q17=0,0,1000*11630*RES_hh_tes!Q17/RES_hh_num!Q17)</f>
        <v>494.80783374417314</v>
      </c>
      <c r="R17" s="69">
        <f>IF(RES_hh_tes!R17=0,0,1000*11630*RES_hh_tes!R17/RES_hh_num!R17)</f>
        <v>528.1812593974488</v>
      </c>
      <c r="S17" s="69">
        <f>IF(RES_hh_tes!S17=0,0,1000*11630*RES_hh_tes!S17/RES_hh_num!S17)</f>
        <v>537.09611173669066</v>
      </c>
      <c r="T17" s="69">
        <f>IF(RES_hh_tes!T17=0,0,1000*11630*RES_hh_tes!T17/RES_hh_num!T17)</f>
        <v>538.16918036270783</v>
      </c>
      <c r="U17" s="69">
        <f>IF(RES_hh_tes!U17=0,0,1000*11630*RES_hh_tes!U17/RES_hh_num!U17)</f>
        <v>511.74761348388523</v>
      </c>
      <c r="V17" s="69">
        <f>IF(RES_hh_tes!V17=0,0,1000*11630*RES_hh_tes!V17/RES_hh_num!V17)</f>
        <v>499.60601152508377</v>
      </c>
      <c r="W17" s="69">
        <f>IF(RES_hh_tes!W17=0,0,1000*11630*RES_hh_tes!W17/RES_hh_num!W17)</f>
        <v>783.96722510749453</v>
      </c>
      <c r="X17" s="69">
        <f>IF(RES_hh_tes!X17=0,0,1000*11630*RES_hh_tes!X17/RES_hh_num!X17)</f>
        <v>708.6334843794865</v>
      </c>
      <c r="Y17" s="69">
        <f>IF(RES_hh_tes!Y17=0,0,1000*11630*RES_hh_tes!Y17/RES_hh_num!Y17)</f>
        <v>512.22507096905042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285.71296013053694</v>
      </c>
      <c r="C18" s="72">
        <f>IF(RES_hh_tes!C18=0,0,1000*11630*RES_hh_tes!C18/RES_hh_num!C18)</f>
        <v>267.99431610433788</v>
      </c>
      <c r="D18" s="72">
        <f>IF(RES_hh_tes!D18=0,0,1000*11630*RES_hh_tes!D18/RES_hh_num!D18)</f>
        <v>296.15224019410249</v>
      </c>
      <c r="E18" s="72">
        <f>IF(RES_hh_tes!E18=0,0,1000*11630*RES_hh_tes!E18/RES_hh_num!E18)</f>
        <v>344.61629552911018</v>
      </c>
      <c r="F18" s="72">
        <f>IF(RES_hh_tes!F18=0,0,1000*11630*RES_hh_tes!F18/RES_hh_num!F18)</f>
        <v>329.35625119017237</v>
      </c>
      <c r="G18" s="72">
        <f>IF(RES_hh_tes!G18=0,0,1000*11630*RES_hh_tes!G18/RES_hh_num!G18)</f>
        <v>360.78666143855611</v>
      </c>
      <c r="H18" s="72">
        <f>IF(RES_hh_tes!H18=0,0,1000*11630*RES_hh_tes!H18/RES_hh_num!H18)</f>
        <v>426.09431873246075</v>
      </c>
      <c r="I18" s="72">
        <f>IF(RES_hh_tes!I18=0,0,1000*11630*RES_hh_tes!I18/RES_hh_num!I18)</f>
        <v>443.73942791420313</v>
      </c>
      <c r="J18" s="72">
        <f>IF(RES_hh_tes!J18=0,0,1000*11630*RES_hh_tes!J18/RES_hh_num!J18)</f>
        <v>446.86989446864101</v>
      </c>
      <c r="K18" s="72">
        <f>IF(RES_hh_tes!K18=0,0,1000*11630*RES_hh_tes!K18/RES_hh_num!K18)</f>
        <v>404.01190229351158</v>
      </c>
      <c r="L18" s="72">
        <f>IF(RES_hh_tes!L18=0,0,1000*11630*RES_hh_tes!L18/RES_hh_num!L18)</f>
        <v>501.12735539633127</v>
      </c>
      <c r="M18" s="72">
        <f>IF(RES_hh_tes!M18=0,0,1000*11630*RES_hh_tes!M18/RES_hh_num!M18)</f>
        <v>552.52673186679476</v>
      </c>
      <c r="N18" s="72">
        <f>IF(RES_hh_tes!N18=0,0,1000*11630*RES_hh_tes!N18/RES_hh_num!N18)</f>
        <v>538.60204860008264</v>
      </c>
      <c r="O18" s="72">
        <f>IF(RES_hh_tes!O18=0,0,1000*11630*RES_hh_tes!O18/RES_hh_num!O18)</f>
        <v>575.38403575525979</v>
      </c>
      <c r="P18" s="72">
        <f>IF(RES_hh_tes!P18=0,0,1000*11630*RES_hh_tes!P18/RES_hh_num!P18)</f>
        <v>525.91389031560914</v>
      </c>
      <c r="Q18" s="72">
        <f>IF(RES_hh_tes!Q18=0,0,1000*11630*RES_hh_tes!Q18/RES_hh_num!Q18)</f>
        <v>453.52875567551189</v>
      </c>
      <c r="R18" s="72">
        <f>IF(RES_hh_tes!R18=0,0,1000*11630*RES_hh_tes!R18/RES_hh_num!R18)</f>
        <v>506.35731341500076</v>
      </c>
      <c r="S18" s="72">
        <f>IF(RES_hh_tes!S18=0,0,1000*11630*RES_hh_tes!S18/RES_hh_num!S18)</f>
        <v>574.39480821644747</v>
      </c>
      <c r="T18" s="72">
        <f>IF(RES_hh_tes!T18=0,0,1000*11630*RES_hh_tes!T18/RES_hh_num!T18)</f>
        <v>570.49996523935465</v>
      </c>
      <c r="U18" s="72">
        <f>IF(RES_hh_tes!U18=0,0,1000*11630*RES_hh_tes!U18/RES_hh_num!U18)</f>
        <v>519.70830977546473</v>
      </c>
      <c r="V18" s="72">
        <f>IF(RES_hh_tes!V18=0,0,1000*11630*RES_hh_tes!V18/RES_hh_num!V18)</f>
        <v>449.40924264813486</v>
      </c>
      <c r="W18" s="72">
        <f>IF(RES_hh_tes!W18=0,0,1000*11630*RES_hh_tes!W18/RES_hh_num!W18)</f>
        <v>791.93231899471459</v>
      </c>
      <c r="X18" s="72">
        <f>IF(RES_hh_tes!X18=0,0,1000*11630*RES_hh_tes!X18/RES_hh_num!X18)</f>
        <v>791.3620260112699</v>
      </c>
      <c r="Y18" s="72">
        <f>IF(RES_hh_tes!Y18=0,0,1000*11630*RES_hh_tes!Y18/RES_hh_num!Y18)</f>
        <v>412.87368330151577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283.6833088428736</v>
      </c>
      <c r="C19" s="72">
        <f>IF(RES_hh_tes!C19=0,0,1000*11630*RES_hh_tes!C19/RES_hh_num!C19)</f>
        <v>288.68771996624599</v>
      </c>
      <c r="D19" s="72">
        <f>IF(RES_hh_tes!D19=0,0,1000*11630*RES_hh_tes!D19/RES_hh_num!D19)</f>
        <v>296.32067446365807</v>
      </c>
      <c r="E19" s="72">
        <f>IF(RES_hh_tes!E19=0,0,1000*11630*RES_hh_tes!E19/RES_hh_num!E19)</f>
        <v>323.79113120202101</v>
      </c>
      <c r="F19" s="72">
        <f>IF(RES_hh_tes!F19=0,0,1000*11630*RES_hh_tes!F19/RES_hh_num!F19)</f>
        <v>337.73645468434324</v>
      </c>
      <c r="G19" s="72">
        <f>IF(RES_hh_tes!G19=0,0,1000*11630*RES_hh_tes!G19/RES_hh_num!G19)</f>
        <v>394.59506777030487</v>
      </c>
      <c r="H19" s="72">
        <f>IF(RES_hh_tes!H19=0,0,1000*11630*RES_hh_tes!H19/RES_hh_num!H19)</f>
        <v>424.46273571044043</v>
      </c>
      <c r="I19" s="72">
        <f>IF(RES_hh_tes!I19=0,0,1000*11630*RES_hh_tes!I19/RES_hh_num!I19)</f>
        <v>387.46316279360758</v>
      </c>
      <c r="J19" s="72">
        <f>IF(RES_hh_tes!J19=0,0,1000*11630*RES_hh_tes!J19/RES_hh_num!J19)</f>
        <v>406.18723108227772</v>
      </c>
      <c r="K19" s="72">
        <f>IF(RES_hh_tes!K19=0,0,1000*11630*RES_hh_tes!K19/RES_hh_num!K19)</f>
        <v>433.32018363391865</v>
      </c>
      <c r="L19" s="72">
        <f>IF(RES_hh_tes!L19=0,0,1000*11630*RES_hh_tes!L19/RES_hh_num!L19)</f>
        <v>461.39766741899228</v>
      </c>
      <c r="M19" s="72">
        <f>IF(RES_hh_tes!M19=0,0,1000*11630*RES_hh_tes!M19/RES_hh_num!M19)</f>
        <v>501.04154175437191</v>
      </c>
      <c r="N19" s="72">
        <f>IF(RES_hh_tes!N19=0,0,1000*11630*RES_hh_tes!N19/RES_hh_num!N19)</f>
        <v>518.65270421195135</v>
      </c>
      <c r="O19" s="72">
        <f>IF(RES_hh_tes!O19=0,0,1000*11630*RES_hh_tes!O19/RES_hh_num!O19)</f>
        <v>488.41197941075501</v>
      </c>
      <c r="P19" s="72">
        <f>IF(RES_hh_tes!P19=0,0,1000*11630*RES_hh_tes!P19/RES_hh_num!P19)</f>
        <v>491.85893433181803</v>
      </c>
      <c r="Q19" s="72">
        <f>IF(RES_hh_tes!Q19=0,0,1000*11630*RES_hh_tes!Q19/RES_hh_num!Q19)</f>
        <v>470.9223121108754</v>
      </c>
      <c r="R19" s="72">
        <f>IF(RES_hh_tes!R19=0,0,1000*11630*RES_hh_tes!R19/RES_hh_num!R19)</f>
        <v>514.6498725530339</v>
      </c>
      <c r="S19" s="72">
        <f>IF(RES_hh_tes!S19=0,0,1000*11630*RES_hh_tes!S19/RES_hh_num!S19)</f>
        <v>543.46573195735971</v>
      </c>
      <c r="T19" s="72">
        <f>IF(RES_hh_tes!T19=0,0,1000*11630*RES_hh_tes!T19/RES_hh_num!T19)</f>
        <v>538.10404522413853</v>
      </c>
      <c r="U19" s="72">
        <f>IF(RES_hh_tes!U19=0,0,1000*11630*RES_hh_tes!U19/RES_hh_num!U19)</f>
        <v>506.40279873142777</v>
      </c>
      <c r="V19" s="72">
        <f>IF(RES_hh_tes!V19=0,0,1000*11630*RES_hh_tes!V19/RES_hh_num!V19)</f>
        <v>433.58167743955465</v>
      </c>
      <c r="W19" s="72">
        <f>IF(RES_hh_tes!W19=0,0,1000*11630*RES_hh_tes!W19/RES_hh_num!W19)</f>
        <v>548.83227159139904</v>
      </c>
      <c r="X19" s="72">
        <f>IF(RES_hh_tes!X19=0,0,1000*11630*RES_hh_tes!X19/RES_hh_num!X19)</f>
        <v>547.09283794571058</v>
      </c>
      <c r="Y19" s="72">
        <f>IF(RES_hh_tes!Y19=0,0,1000*11630*RES_hh_tes!Y19/RES_hh_num!Y19)</f>
        <v>672.10331659915039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559.03753113736673</v>
      </c>
      <c r="H20" s="72">
        <f>IF(RES_hh_tes!H20=0,0,1000*11630*RES_hh_tes!H20/RES_hh_num!H20)</f>
        <v>422.04731983205352</v>
      </c>
      <c r="I20" s="72">
        <f>IF(RES_hh_tes!I20=0,0,1000*11630*RES_hh_tes!I20/RES_hh_num!I20)</f>
        <v>296.39886526371964</v>
      </c>
      <c r="J20" s="72">
        <f>IF(RES_hh_tes!J20=0,0,1000*11630*RES_hh_tes!J20/RES_hh_num!J20)</f>
        <v>384.9304954857688</v>
      </c>
      <c r="K20" s="72">
        <f>IF(RES_hh_tes!K20=0,0,1000*11630*RES_hh_tes!K20/RES_hh_num!K20)</f>
        <v>360.64638415394825</v>
      </c>
      <c r="L20" s="72">
        <f>IF(RES_hh_tes!L20=0,0,1000*11630*RES_hh_tes!L20/RES_hh_num!L20)</f>
        <v>479.67779057206371</v>
      </c>
      <c r="M20" s="72">
        <f>IF(RES_hh_tes!M20=0,0,1000*11630*RES_hh_tes!M20/RES_hh_num!M20)</f>
        <v>464.14889027549532</v>
      </c>
      <c r="N20" s="72">
        <f>IF(RES_hh_tes!N20=0,0,1000*11630*RES_hh_tes!N20/RES_hh_num!N20)</f>
        <v>609.52405822305138</v>
      </c>
      <c r="O20" s="72">
        <f>IF(RES_hh_tes!O20=0,0,1000*11630*RES_hh_tes!O20/RES_hh_num!O20)</f>
        <v>459.25557722374623</v>
      </c>
      <c r="P20" s="72">
        <f>IF(RES_hh_tes!P20=0,0,1000*11630*RES_hh_tes!P20/RES_hh_num!P20)</f>
        <v>516.89115107447526</v>
      </c>
      <c r="Q20" s="72">
        <f>IF(RES_hh_tes!Q20=0,0,1000*11630*RES_hh_tes!Q20/RES_hh_num!Q20)</f>
        <v>399.94969397223684</v>
      </c>
      <c r="R20" s="72">
        <f>IF(RES_hh_tes!R20=0,0,1000*11630*RES_hh_tes!R20/RES_hh_num!R20)</f>
        <v>516.7672512552432</v>
      </c>
      <c r="S20" s="72">
        <f>IF(RES_hh_tes!S20=0,0,1000*11630*RES_hh_tes!S20/RES_hh_num!S20)</f>
        <v>568.52856237357844</v>
      </c>
      <c r="T20" s="72">
        <f>IF(RES_hh_tes!T20=0,0,1000*11630*RES_hh_tes!T20/RES_hh_num!T20)</f>
        <v>567.08009291133351</v>
      </c>
      <c r="U20" s="72">
        <f>IF(RES_hh_tes!U20=0,0,1000*11630*RES_hh_tes!U20/RES_hh_num!U20)</f>
        <v>511.81085902367158</v>
      </c>
      <c r="V20" s="72">
        <f>IF(RES_hh_tes!V20=0,0,1000*11630*RES_hh_tes!V20/RES_hh_num!V20)</f>
        <v>488.98082482581185</v>
      </c>
      <c r="W20" s="72">
        <f>IF(RES_hh_tes!W20=0,0,1000*11630*RES_hh_tes!W20/RES_hh_num!W20)</f>
        <v>732.15377966992264</v>
      </c>
      <c r="X20" s="72">
        <f>IF(RES_hh_tes!X20=0,0,1000*11630*RES_hh_tes!X20/RES_hh_num!X20)</f>
        <v>746.52398126768651</v>
      </c>
      <c r="Y20" s="72">
        <f>IF(RES_hh_tes!Y20=0,0,1000*11630*RES_hh_tes!Y20/RES_hh_num!Y20)</f>
        <v>513.31925834534059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279.2857825539478</v>
      </c>
      <c r="C21" s="72">
        <f>IF(RES_hh_tes!C21=0,0,1000*11630*RES_hh_tes!C21/RES_hh_num!C21)</f>
        <v>295.97341061376579</v>
      </c>
      <c r="D21" s="72">
        <f>IF(RES_hh_tes!D21=0,0,1000*11630*RES_hh_tes!D21/RES_hh_num!D21)</f>
        <v>273.21210688219895</v>
      </c>
      <c r="E21" s="72">
        <f>IF(RES_hh_tes!E21=0,0,1000*11630*RES_hh_tes!E21/RES_hh_num!E21)</f>
        <v>302.79415158240721</v>
      </c>
      <c r="F21" s="72">
        <f>IF(RES_hh_tes!F21=0,0,1000*11630*RES_hh_tes!F21/RES_hh_num!F21)</f>
        <v>369.36889691315321</v>
      </c>
      <c r="G21" s="72">
        <f>IF(RES_hh_tes!G21=0,0,1000*11630*RES_hh_tes!G21/RES_hh_num!G21)</f>
        <v>386.55911182470913</v>
      </c>
      <c r="H21" s="72">
        <f>IF(RES_hh_tes!H21=0,0,1000*11630*RES_hh_tes!H21/RES_hh_num!H21)</f>
        <v>421.14547345651681</v>
      </c>
      <c r="I21" s="72">
        <f>IF(RES_hh_tes!I21=0,0,1000*11630*RES_hh_tes!I21/RES_hh_num!I21)</f>
        <v>422.35432620658537</v>
      </c>
      <c r="J21" s="72">
        <f>IF(RES_hh_tes!J21=0,0,1000*11630*RES_hh_tes!J21/RES_hh_num!J21)</f>
        <v>452.67204226038274</v>
      </c>
      <c r="K21" s="72">
        <f>IF(RES_hh_tes!K21=0,0,1000*11630*RES_hh_tes!K21/RES_hh_num!K21)</f>
        <v>455.79240846962415</v>
      </c>
      <c r="L21" s="72">
        <f>IF(RES_hh_tes!L21=0,0,1000*11630*RES_hh_tes!L21/RES_hh_num!L21)</f>
        <v>466.13951810620227</v>
      </c>
      <c r="M21" s="72">
        <f>IF(RES_hh_tes!M21=0,0,1000*11630*RES_hh_tes!M21/RES_hh_num!M21)</f>
        <v>484.78531050877183</v>
      </c>
      <c r="N21" s="72">
        <f>IF(RES_hh_tes!N21=0,0,1000*11630*RES_hh_tes!N21/RES_hh_num!N21)</f>
        <v>488.89560575929494</v>
      </c>
      <c r="O21" s="72">
        <f>IF(RES_hh_tes!O21=0,0,1000*11630*RES_hh_tes!O21/RES_hh_num!O21)</f>
        <v>459.43261133218044</v>
      </c>
      <c r="P21" s="72">
        <f>IF(RES_hh_tes!P21=0,0,1000*11630*RES_hh_tes!P21/RES_hh_num!P21)</f>
        <v>482.25138871549836</v>
      </c>
      <c r="Q21" s="72">
        <f>IF(RES_hh_tes!Q21=0,0,1000*11630*RES_hh_tes!Q21/RES_hh_num!Q21)</f>
        <v>482.73221665090273</v>
      </c>
      <c r="R21" s="72">
        <f>IF(RES_hh_tes!R21=0,0,1000*11630*RES_hh_tes!R21/RES_hh_num!R21)</f>
        <v>541.49226962890305</v>
      </c>
      <c r="S21" s="72">
        <f>IF(RES_hh_tes!S21=0,0,1000*11630*RES_hh_tes!S21/RES_hh_num!S21)</f>
        <v>541.68585269060702</v>
      </c>
      <c r="T21" s="72">
        <f>IF(RES_hh_tes!T21=0,0,1000*11630*RES_hh_tes!T21/RES_hh_num!T21)</f>
        <v>535.58994991129009</v>
      </c>
      <c r="U21" s="72">
        <f>IF(RES_hh_tes!U21=0,0,1000*11630*RES_hh_tes!U21/RES_hh_num!U21)</f>
        <v>496.3472068908689</v>
      </c>
      <c r="V21" s="72">
        <f>IF(RES_hh_tes!V21=0,0,1000*11630*RES_hh_tes!V21/RES_hh_num!V21)</f>
        <v>499.43797369733943</v>
      </c>
      <c r="W21" s="72">
        <f>IF(RES_hh_tes!W21=0,0,1000*11630*RES_hh_tes!W21/RES_hh_num!W21)</f>
        <v>834.15647952705729</v>
      </c>
      <c r="X21" s="72">
        <f>IF(RES_hh_tes!X21=0,0,1000*11630*RES_hh_tes!X21/RES_hh_num!X21)</f>
        <v>710.78820464919806</v>
      </c>
      <c r="Y21" s="72">
        <f>IF(RES_hh_tes!Y21=0,0,1000*11630*RES_hh_tes!Y21/RES_hh_num!Y21)</f>
        <v>502.87501827931408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282.84173896121177</v>
      </c>
      <c r="C22" s="72">
        <f>IF(RES_hh_tes!C22=0,0,1000*11630*RES_hh_tes!C22/RES_hh_num!C22)</f>
        <v>291.01419901132527</v>
      </c>
      <c r="D22" s="72">
        <f>IF(RES_hh_tes!D22=0,0,1000*11630*RES_hh_tes!D22/RES_hh_num!D22)</f>
        <v>287.5843854104146</v>
      </c>
      <c r="E22" s="72">
        <f>IF(RES_hh_tes!E22=0,0,1000*11630*RES_hh_tes!E22/RES_hh_num!E22)</f>
        <v>315.75930859423931</v>
      </c>
      <c r="F22" s="72">
        <f>IF(RES_hh_tes!F22=0,0,1000*11630*RES_hh_tes!F22/RES_hh_num!F22)</f>
        <v>351.69520472174639</v>
      </c>
      <c r="G22" s="72">
        <f>IF(RES_hh_tes!G22=0,0,1000*11630*RES_hh_tes!G22/RES_hh_num!G22)</f>
        <v>380.07331193370982</v>
      </c>
      <c r="H22" s="72">
        <f>IF(RES_hh_tes!H22=0,0,1000*11630*RES_hh_tes!H22/RES_hh_num!H22)</f>
        <v>403.90367799095469</v>
      </c>
      <c r="I22" s="72">
        <f>IF(RES_hh_tes!I22=0,0,1000*11630*RES_hh_tes!I22/RES_hh_num!I22)</f>
        <v>415.0201743853695</v>
      </c>
      <c r="J22" s="72">
        <f>IF(RES_hh_tes!J22=0,0,1000*11630*RES_hh_tes!J22/RES_hh_num!J22)</f>
        <v>443.53190517319683</v>
      </c>
      <c r="K22" s="72">
        <f>IF(RES_hh_tes!K22=0,0,1000*11630*RES_hh_tes!K22/RES_hh_num!K22)</f>
        <v>461.98043695002997</v>
      </c>
      <c r="L22" s="72">
        <f>IF(RES_hh_tes!L22=0,0,1000*11630*RES_hh_tes!L22/RES_hh_num!L22)</f>
        <v>454.91614095041024</v>
      </c>
      <c r="M22" s="72">
        <f>IF(RES_hh_tes!M22=0,0,1000*11630*RES_hh_tes!M22/RES_hh_num!M22)</f>
        <v>479.93071917476203</v>
      </c>
      <c r="N22" s="72">
        <f>IF(RES_hh_tes!N22=0,0,1000*11630*RES_hh_tes!N22/RES_hh_num!N22)</f>
        <v>496.5727107588155</v>
      </c>
      <c r="O22" s="72">
        <f>IF(RES_hh_tes!O22=0,0,1000*11630*RES_hh_tes!O22/RES_hh_num!O22)</f>
        <v>492.96098458458107</v>
      </c>
      <c r="P22" s="72">
        <f>IF(RES_hh_tes!P22=0,0,1000*11630*RES_hh_tes!P22/RES_hh_num!P22)</f>
        <v>498.74356435628346</v>
      </c>
      <c r="Q22" s="72">
        <f>IF(RES_hh_tes!Q22=0,0,1000*11630*RES_hh_tes!Q22/RES_hh_num!Q22)</f>
        <v>508.05210344093342</v>
      </c>
      <c r="R22" s="72">
        <f>IF(RES_hh_tes!R22=0,0,1000*11630*RES_hh_tes!R22/RES_hh_num!R22)</f>
        <v>522.63255506353914</v>
      </c>
      <c r="S22" s="72">
        <f>IF(RES_hh_tes!S22=0,0,1000*11630*RES_hh_tes!S22/RES_hh_num!S22)</f>
        <v>527.57143607457613</v>
      </c>
      <c r="T22" s="72">
        <f>IF(RES_hh_tes!T22=0,0,1000*11630*RES_hh_tes!T22/RES_hh_num!T22)</f>
        <v>528.7727766529531</v>
      </c>
      <c r="U22" s="72">
        <f>IF(RES_hh_tes!U22=0,0,1000*11630*RES_hh_tes!U22/RES_hh_num!U22)</f>
        <v>514.87427937979544</v>
      </c>
      <c r="V22" s="72">
        <f>IF(RES_hh_tes!V22=0,0,1000*11630*RES_hh_tes!V22/RES_hh_num!V22)</f>
        <v>504.92331638646937</v>
      </c>
      <c r="W22" s="72">
        <f>IF(RES_hh_tes!W22=0,0,1000*11630*RES_hh_tes!W22/RES_hh_num!W22)</f>
        <v>737.87593537530745</v>
      </c>
      <c r="X22" s="72">
        <f>IF(RES_hh_tes!X22=0,0,1000*11630*RES_hh_tes!X22/RES_hh_num!X22)</f>
        <v>713.97682228405722</v>
      </c>
      <c r="Y22" s="72">
        <f>IF(RES_hh_tes!Y22=0,0,1000*11630*RES_hh_tes!Y22/RES_hh_num!Y22)</f>
        <v>526.04053749167463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276.255467698036</v>
      </c>
      <c r="C24" s="72">
        <f>IF(RES_hh_tes!C24=0,0,1000*11630*RES_hh_tes!C24/RES_hh_num!C24)</f>
        <v>296.3953149543367</v>
      </c>
      <c r="D24" s="72">
        <f>IF(RES_hh_tes!D24=0,0,1000*11630*RES_hh_tes!D24/RES_hh_num!D24)</f>
        <v>284.37465350112819</v>
      </c>
      <c r="E24" s="72">
        <f>IF(RES_hh_tes!E24=0,0,1000*11630*RES_hh_tes!E24/RES_hh_num!E24)</f>
        <v>308.25129367864383</v>
      </c>
      <c r="F24" s="72">
        <f>IF(RES_hh_tes!F24=0,0,1000*11630*RES_hh_tes!F24/RES_hh_num!F24)</f>
        <v>361.71526106650487</v>
      </c>
      <c r="G24" s="72">
        <f>IF(RES_hh_tes!G24=0,0,1000*11630*RES_hh_tes!G24/RES_hh_num!G24)</f>
        <v>377.07774651414337</v>
      </c>
      <c r="H24" s="72">
        <f>IF(RES_hh_tes!H24=0,0,1000*11630*RES_hh_tes!H24/RES_hh_num!H24)</f>
        <v>440.5829315946998</v>
      </c>
      <c r="I24" s="72">
        <f>IF(RES_hh_tes!I24=0,0,1000*11630*RES_hh_tes!I24/RES_hh_num!I24)</f>
        <v>412.38548138970646</v>
      </c>
      <c r="J24" s="72">
        <f>IF(RES_hh_tes!J24=0,0,1000*11630*RES_hh_tes!J24/RES_hh_num!J24)</f>
        <v>446.93158579854742</v>
      </c>
      <c r="K24" s="72">
        <f>IF(RES_hh_tes!K24=0,0,1000*11630*RES_hh_tes!K24/RES_hh_num!K24)</f>
        <v>469.09106971761952</v>
      </c>
      <c r="L24" s="72">
        <f>IF(RES_hh_tes!L24=0,0,1000*11630*RES_hh_tes!L24/RES_hh_num!L24)</f>
        <v>445.91986755237059</v>
      </c>
      <c r="M24" s="72">
        <f>IF(RES_hh_tes!M24=0,0,1000*11630*RES_hh_tes!M24/RES_hh_num!M24)</f>
        <v>472.86585511987698</v>
      </c>
      <c r="N24" s="72">
        <f>IF(RES_hh_tes!N24=0,0,1000*11630*RES_hh_tes!N24/RES_hh_num!N24)</f>
        <v>502.51732314723967</v>
      </c>
      <c r="O24" s="72">
        <f>IF(RES_hh_tes!O24=0,0,1000*11630*RES_hh_tes!O24/RES_hh_num!O24)</f>
        <v>474.0294362834897</v>
      </c>
      <c r="P24" s="72">
        <f>IF(RES_hh_tes!P24=0,0,1000*11630*RES_hh_tes!P24/RES_hh_num!P24)</f>
        <v>500.10192750034474</v>
      </c>
      <c r="Q24" s="72">
        <f>IF(RES_hh_tes!Q24=0,0,1000*11630*RES_hh_tes!Q24/RES_hh_num!Q24)</f>
        <v>492.87315569405314</v>
      </c>
      <c r="R24" s="72">
        <f>IF(RES_hh_tes!R24=0,0,1000*11630*RES_hh_tes!R24/RES_hh_num!R24)</f>
        <v>531.17629569252699</v>
      </c>
      <c r="S24" s="72">
        <f>IF(RES_hh_tes!S24=0,0,1000*11630*RES_hh_tes!S24/RES_hh_num!S24)</f>
        <v>538.83688288968722</v>
      </c>
      <c r="T24" s="72">
        <f>IF(RES_hh_tes!T24=0,0,1000*11630*RES_hh_tes!T24/RES_hh_num!T24)</f>
        <v>539.2576731534823</v>
      </c>
      <c r="U24" s="72">
        <f>IF(RES_hh_tes!U24=0,0,1000*11630*RES_hh_tes!U24/RES_hh_num!U24)</f>
        <v>517.22308392347213</v>
      </c>
      <c r="V24" s="72">
        <f>IF(RES_hh_tes!V24=0,0,1000*11630*RES_hh_tes!V24/RES_hh_num!V24)</f>
        <v>498.49719155901846</v>
      </c>
      <c r="W24" s="72">
        <f>IF(RES_hh_tes!W24=0,0,1000*11630*RES_hh_tes!W24/RES_hh_num!W24)</f>
        <v>800.87596145681778</v>
      </c>
      <c r="X24" s="72">
        <f>IF(RES_hh_tes!X24=0,0,1000*11630*RES_hh_tes!X24/RES_hh_num!X24)</f>
        <v>698.19034977121476</v>
      </c>
      <c r="Y24" s="72">
        <f>IF(RES_hh_tes!Y24=0,0,1000*11630*RES_hh_tes!Y24/RES_hh_num!Y24)</f>
        <v>507.92646813606814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271.68617096869394</v>
      </c>
      <c r="C25" s="74">
        <f>IF(RES_hh_tes!C25=0,0,1000*11630*RES_hh_tes!C25/RES_hh_num!C25)</f>
        <v>319.68735111866175</v>
      </c>
      <c r="D25" s="74">
        <f>IF(RES_hh_tes!D25=0,0,1000*11630*RES_hh_tes!D25/RES_hh_num!D25)</f>
        <v>242.05089671569448</v>
      </c>
      <c r="E25" s="74">
        <f>IF(RES_hh_tes!E25=0,0,1000*11630*RES_hh_tes!E25/RES_hh_num!E25)</f>
        <v>269.96159801932032</v>
      </c>
      <c r="F25" s="74">
        <f>IF(RES_hh_tes!F25=0,0,1000*11630*RES_hh_tes!F25/RES_hh_num!F25)</f>
        <v>385.34029251074543</v>
      </c>
      <c r="G25" s="74">
        <f>IF(RES_hh_tes!G25=0,0,1000*11630*RES_hh_tes!G25/RES_hh_num!G25)</f>
        <v>385.86249284019891</v>
      </c>
      <c r="H25" s="74">
        <f>IF(RES_hh_tes!H25=0,0,1000*11630*RES_hh_tes!H25/RES_hh_num!H25)</f>
        <v>464.1782181885261</v>
      </c>
      <c r="I25" s="74">
        <f>IF(RES_hh_tes!I25=0,0,1000*11630*RES_hh_tes!I25/RES_hh_num!I25)</f>
        <v>385.4764205285154</v>
      </c>
      <c r="J25" s="74">
        <f>IF(RES_hh_tes!J25=0,0,1000*11630*RES_hh_tes!J25/RES_hh_num!J25)</f>
        <v>473.57264725390797</v>
      </c>
      <c r="K25" s="74">
        <f>IF(RES_hh_tes!K25=0,0,1000*11630*RES_hh_tes!K25/RES_hh_num!K25)</f>
        <v>503.23180236405807</v>
      </c>
      <c r="L25" s="74">
        <f>IF(RES_hh_tes!L25=0,0,1000*11630*RES_hh_tes!L25/RES_hh_num!L25)</f>
        <v>400.4209486111215</v>
      </c>
      <c r="M25" s="74">
        <f>IF(RES_hh_tes!M25=0,0,1000*11630*RES_hh_tes!M25/RES_hh_num!M25)</f>
        <v>462.29162255446818</v>
      </c>
      <c r="N25" s="74">
        <f>IF(RES_hh_tes!N25=0,0,1000*11630*RES_hh_tes!N25/RES_hh_num!N25)</f>
        <v>497.09045006873168</v>
      </c>
      <c r="O25" s="74">
        <f>IF(RES_hh_tes!O25=0,0,1000*11630*RES_hh_tes!O25/RES_hh_num!O25)</f>
        <v>445.45405571583609</v>
      </c>
      <c r="P25" s="74">
        <f>IF(RES_hh_tes!P25=0,0,1000*11630*RES_hh_tes!P25/RES_hh_num!P25)</f>
        <v>506.45185133685396</v>
      </c>
      <c r="Q25" s="74">
        <f>IF(RES_hh_tes!Q25=0,0,1000*11630*RES_hh_tes!Q25/RES_hh_num!Q25)</f>
        <v>498.38979122234696</v>
      </c>
      <c r="R25" s="74">
        <f>IF(RES_hh_tes!R25=0,0,1000*11630*RES_hh_tes!R25/RES_hh_num!R25)</f>
        <v>526.40239101629152</v>
      </c>
      <c r="S25" s="74">
        <f>IF(RES_hh_tes!S25=0,0,1000*11630*RES_hh_tes!S25/RES_hh_num!S25)</f>
        <v>534.00056184066898</v>
      </c>
      <c r="T25" s="74">
        <f>IF(RES_hh_tes!T25=0,0,1000*11630*RES_hh_tes!T25/RES_hh_num!T25)</f>
        <v>542.59208306745586</v>
      </c>
      <c r="U25" s="74">
        <f>IF(RES_hh_tes!U25=0,0,1000*11630*RES_hh_tes!U25/RES_hh_num!U25)</f>
        <v>503.20951805154158</v>
      </c>
      <c r="V25" s="74">
        <f>IF(RES_hh_tes!V25=0,0,1000*11630*RES_hh_tes!V25/RES_hh_num!V25)</f>
        <v>503.63372653122821</v>
      </c>
      <c r="W25" s="74">
        <f>IF(RES_hh_tes!W25=0,0,1000*11630*RES_hh_tes!W25/RES_hh_num!W25)</f>
        <v>783.06126894722138</v>
      </c>
      <c r="X25" s="74">
        <f>IF(RES_hh_tes!X25=0,0,1000*11630*RES_hh_tes!X25/RES_hh_num!X25)</f>
        <v>713.04329021235333</v>
      </c>
      <c r="Y25" s="74">
        <f>IF(RES_hh_tes!Y25=0,0,1000*11630*RES_hh_tes!Y25/RES_hh_num!Y25)</f>
        <v>508.47724532912616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X26" s="77">
        <f>IF(RES_hh_tes!X26=0,0,1000*11630*RES_hh_tes!X26/RES_hh_num!X26)</f>
        <v>0</v>
      </c>
      <c r="Y26" s="77">
        <f>IF(RES_hh_tes!Y26=0,0,1000*11630*RES_hh_tes!Y26/RES_hh_num!Y26)</f>
        <v>0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449.52082174529295</v>
      </c>
      <c r="C27" s="69">
        <f>IF(RES_hh_tes!C27=0,0,1000*11630*RES_hh_tes!C27/RES_hh_num!C27)</f>
        <v>448.5540507079188</v>
      </c>
      <c r="D27" s="69">
        <f>IF(RES_hh_tes!D27=0,0,1000*11630*RES_hh_tes!D27/RES_hh_num!D27)</f>
        <v>427.92065635856267</v>
      </c>
      <c r="E27" s="69">
        <f>IF(RES_hh_tes!E27=0,0,1000*11630*RES_hh_tes!E27/RES_hh_num!E27)</f>
        <v>443.34530869541453</v>
      </c>
      <c r="F27" s="69">
        <f>IF(RES_hh_tes!F27=0,0,1000*11630*RES_hh_tes!F27/RES_hh_num!F27)</f>
        <v>454.79094455862162</v>
      </c>
      <c r="G27" s="69">
        <f>IF(RES_hh_tes!G27=0,0,1000*11630*RES_hh_tes!G27/RES_hh_num!G27)</f>
        <v>459.77221075605343</v>
      </c>
      <c r="H27" s="69">
        <f>IF(RES_hh_tes!H27=0,0,1000*11630*RES_hh_tes!H27/RES_hh_num!H27)</f>
        <v>511.69713083725844</v>
      </c>
      <c r="I27" s="69">
        <f>IF(RES_hh_tes!I27=0,0,1000*11630*RES_hh_tes!I27/RES_hh_num!I27)</f>
        <v>503.12889334264628</v>
      </c>
      <c r="J27" s="69">
        <f>IF(RES_hh_tes!J27=0,0,1000*11630*RES_hh_tes!J27/RES_hh_num!J27)</f>
        <v>544.4691978430177</v>
      </c>
      <c r="K27" s="69">
        <f>IF(RES_hh_tes!K27=0,0,1000*11630*RES_hh_tes!K27/RES_hh_num!K27)</f>
        <v>522.07654602685716</v>
      </c>
      <c r="L27" s="69">
        <f>IF(RES_hh_tes!L27=0,0,1000*11630*RES_hh_tes!L27/RES_hh_num!L27)</f>
        <v>447.77423423009333</v>
      </c>
      <c r="M27" s="69">
        <f>IF(RES_hh_tes!M27=0,0,1000*11630*RES_hh_tes!M27/RES_hh_num!M27)</f>
        <v>497.39359965228618</v>
      </c>
      <c r="N27" s="69">
        <f>IF(RES_hh_tes!N27=0,0,1000*11630*RES_hh_tes!N27/RES_hh_num!N27)</f>
        <v>503.35469469430387</v>
      </c>
      <c r="O27" s="69">
        <f>IF(RES_hh_tes!O27=0,0,1000*11630*RES_hh_tes!O27/RES_hh_num!O27)</f>
        <v>441.64604132304265</v>
      </c>
      <c r="P27" s="69">
        <f>IF(RES_hh_tes!P27=0,0,1000*11630*RES_hh_tes!P27/RES_hh_num!P27)</f>
        <v>421.81678115557679</v>
      </c>
      <c r="Q27" s="69">
        <f>IF(RES_hh_tes!Q27=0,0,1000*11630*RES_hh_tes!Q27/RES_hh_num!Q27)</f>
        <v>338.66867012367561</v>
      </c>
      <c r="R27" s="69">
        <f>IF(RES_hh_tes!R27=0,0,1000*11630*RES_hh_tes!R27/RES_hh_num!R27)</f>
        <v>346.77075106777983</v>
      </c>
      <c r="S27" s="69">
        <f>IF(RES_hh_tes!S27=0,0,1000*11630*RES_hh_tes!S27/RES_hh_num!S27)</f>
        <v>325.5899892994841</v>
      </c>
      <c r="T27" s="69">
        <f>IF(RES_hh_tes!T27=0,0,1000*11630*RES_hh_tes!T27/RES_hh_num!T27)</f>
        <v>397.67086077326275</v>
      </c>
      <c r="U27" s="69">
        <f>IF(RES_hh_tes!U27=0,0,1000*11630*RES_hh_tes!U27/RES_hh_num!U27)</f>
        <v>413.67554327469645</v>
      </c>
      <c r="V27" s="69">
        <f>IF(RES_hh_tes!V27=0,0,1000*11630*RES_hh_tes!V27/RES_hh_num!V27)</f>
        <v>387.82345978373343</v>
      </c>
      <c r="W27" s="69">
        <f>IF(RES_hh_tes!W27=0,0,1000*11630*RES_hh_tes!W27/RES_hh_num!W27)</f>
        <v>410.17994189605201</v>
      </c>
      <c r="X27" s="69">
        <f>IF(RES_hh_tes!X27=0,0,1000*11630*RES_hh_tes!X27/RES_hh_num!X27)</f>
        <v>408.89282136052566</v>
      </c>
      <c r="Y27" s="69">
        <f>IF(RES_hh_tes!Y27=0,0,1000*11630*RES_hh_tes!Y27/RES_hh_num!Y27)</f>
        <v>458.1838548366365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454.69127485737494</v>
      </c>
      <c r="C28" s="72">
        <f>IF(RES_hh_tes!C28=0,0,1000*11630*RES_hh_tes!C28/RES_hh_num!C28)</f>
        <v>412.8417621767253</v>
      </c>
      <c r="D28" s="72">
        <f>IF(RES_hh_tes!D28=0,0,1000*11630*RES_hh_tes!D28/RES_hh_num!D28)</f>
        <v>444.31958327734941</v>
      </c>
      <c r="E28" s="72">
        <f>IF(RES_hh_tes!E28=0,0,1000*11630*RES_hh_tes!E28/RES_hh_num!E28)</f>
        <v>480.7135991328791</v>
      </c>
      <c r="F28" s="72">
        <f>IF(RES_hh_tes!F28=0,0,1000*11630*RES_hh_tes!F28/RES_hh_num!F28)</f>
        <v>426.88636883095609</v>
      </c>
      <c r="G28" s="72">
        <f>IF(RES_hh_tes!G28=0,0,1000*11630*RES_hh_tes!G28/RES_hh_num!G28)</f>
        <v>447.14448016425507</v>
      </c>
      <c r="H28" s="72">
        <f>IF(RES_hh_tes!H28=0,0,1000*11630*RES_hh_tes!H28/RES_hh_num!H28)</f>
        <v>525.76851568682093</v>
      </c>
      <c r="I28" s="72">
        <f>IF(RES_hh_tes!I28=0,0,1000*11630*RES_hh_tes!I28/RES_hh_num!I28)</f>
        <v>518.66758892596761</v>
      </c>
      <c r="J28" s="72">
        <f>IF(RES_hh_tes!J28=0,0,1000*11630*RES_hh_tes!J28/RES_hh_num!J28)</f>
        <v>529.57293679817042</v>
      </c>
      <c r="K28" s="72">
        <f>IF(RES_hh_tes!K28=0,0,1000*11630*RES_hh_tes!K28/RES_hh_num!K28)</f>
        <v>447.06075037485419</v>
      </c>
      <c r="L28" s="72">
        <f>IF(RES_hh_tes!L28=0,0,1000*11630*RES_hh_tes!L28/RES_hh_num!L28)</f>
        <v>492.50235746261455</v>
      </c>
      <c r="M28" s="72">
        <f>IF(RES_hh_tes!M28=0,0,1000*11630*RES_hh_tes!M28/RES_hh_num!M28)</f>
        <v>508.4839354187049</v>
      </c>
      <c r="N28" s="72">
        <f>IF(RES_hh_tes!N28=0,0,1000*11630*RES_hh_tes!N28/RES_hh_num!N28)</f>
        <v>480.39564420928258</v>
      </c>
      <c r="O28" s="72">
        <f>IF(RES_hh_tes!O28=0,0,1000*11630*RES_hh_tes!O28/RES_hh_num!O28)</f>
        <v>468.07384765504673</v>
      </c>
      <c r="P28" s="72">
        <f>IF(RES_hh_tes!P28=0,0,1000*11630*RES_hh_tes!P28/RES_hh_num!P28)</f>
        <v>414.16327823000012</v>
      </c>
      <c r="Q28" s="72">
        <f>IF(RES_hh_tes!Q28=0,0,1000*11630*RES_hh_tes!Q28/RES_hh_num!Q28)</f>
        <v>342.05721872040732</v>
      </c>
      <c r="R28" s="72">
        <f>IF(RES_hh_tes!R28=0,0,1000*11630*RES_hh_tes!R28/RES_hh_num!R28)</f>
        <v>372.94986673200327</v>
      </c>
      <c r="S28" s="72">
        <f>IF(RES_hh_tes!S28=0,0,1000*11630*RES_hh_tes!S28/RES_hh_num!S28)</f>
        <v>420.49266556503738</v>
      </c>
      <c r="T28" s="72">
        <f>IF(RES_hh_tes!T28=0,0,1000*11630*RES_hh_tes!T28/RES_hh_num!T28)</f>
        <v>442.61569933433236</v>
      </c>
      <c r="U28" s="72">
        <f>IF(RES_hh_tes!U28=0,0,1000*11630*RES_hh_tes!U28/RES_hh_num!U28)</f>
        <v>388.78519541998094</v>
      </c>
      <c r="V28" s="72">
        <f>IF(RES_hh_tes!V28=0,0,1000*11630*RES_hh_tes!V28/RES_hh_num!V28)</f>
        <v>307.52432724462665</v>
      </c>
      <c r="W28" s="72">
        <f>IF(RES_hh_tes!W28=0,0,1000*11630*RES_hh_tes!W28/RES_hh_num!W28)</f>
        <v>429.08010184287593</v>
      </c>
      <c r="X28" s="72">
        <f>IF(RES_hh_tes!X28=0,0,1000*11630*RES_hh_tes!X28/RES_hh_num!X28)</f>
        <v>489.31926219798424</v>
      </c>
      <c r="Y28" s="72">
        <f>IF(RES_hh_tes!Y28=0,0,1000*11630*RES_hh_tes!Y28/RES_hh_num!Y28)</f>
        <v>385.74781231538731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450.8254191458588</v>
      </c>
      <c r="C29" s="72">
        <f>IF(RES_hh_tes!C29=0,0,1000*11630*RES_hh_tes!C29/RES_hh_num!C29)</f>
        <v>444.94416129030981</v>
      </c>
      <c r="D29" s="72">
        <f>IF(RES_hh_tes!D29=0,0,1000*11630*RES_hh_tes!D29/RES_hh_num!D29)</f>
        <v>443.88952790786584</v>
      </c>
      <c r="E29" s="72">
        <f>IF(RES_hh_tes!E29=0,0,1000*11630*RES_hh_tes!E29/RES_hh_num!E29)</f>
        <v>454.9736313684939</v>
      </c>
      <c r="F29" s="72">
        <f>IF(RES_hh_tes!F29=0,0,1000*11630*RES_hh_tes!F29/RES_hh_num!F29)</f>
        <v>439.8507211411648</v>
      </c>
      <c r="G29" s="72">
        <f>IF(RES_hh_tes!G29=0,0,1000*11630*RES_hh_tes!G29/RES_hh_num!G29)</f>
        <v>483.72147636565705</v>
      </c>
      <c r="H29" s="72">
        <f>IF(RES_hh_tes!H29=0,0,1000*11630*RES_hh_tes!H29/RES_hh_num!H29)</f>
        <v>526.40524595630495</v>
      </c>
      <c r="I29" s="72">
        <f>IF(RES_hh_tes!I29=0,0,1000*11630*RES_hh_tes!I29/RES_hh_num!I29)</f>
        <v>446.70742848218549</v>
      </c>
      <c r="J29" s="72">
        <f>IF(RES_hh_tes!J29=0,0,1000*11630*RES_hh_tes!J29/RES_hh_num!J29)</f>
        <v>481.62204609063286</v>
      </c>
      <c r="K29" s="72">
        <f>IF(RES_hh_tes!K29=0,0,1000*11630*RES_hh_tes!K29/RES_hh_num!K29)</f>
        <v>480.32233768684705</v>
      </c>
      <c r="L29" s="72">
        <f>IF(RES_hh_tes!L29=0,0,1000*11630*RES_hh_tes!L29/RES_hh_num!L29)</f>
        <v>473.94322192304196</v>
      </c>
      <c r="M29" s="72">
        <f>IF(RES_hh_tes!M29=0,0,1000*11630*RES_hh_tes!M29/RES_hh_num!M29)</f>
        <v>513.35470080087043</v>
      </c>
      <c r="N29" s="72">
        <f>IF(RES_hh_tes!N29=0,0,1000*11630*RES_hh_tes!N29/RES_hh_num!N29)</f>
        <v>518.83578813290228</v>
      </c>
      <c r="O29" s="72">
        <f>IF(RES_hh_tes!O29=0,0,1000*11630*RES_hh_tes!O29/RES_hh_num!O29)</f>
        <v>436.77900073343369</v>
      </c>
      <c r="P29" s="72">
        <f>IF(RES_hh_tes!P29=0,0,1000*11630*RES_hh_tes!P29/RES_hh_num!P29)</f>
        <v>405.91735887865599</v>
      </c>
      <c r="Q29" s="72">
        <f>IF(RES_hh_tes!Q29=0,0,1000*11630*RES_hh_tes!Q29/RES_hh_num!Q29)</f>
        <v>332.2282497882386</v>
      </c>
      <c r="R29" s="72">
        <f>IF(RES_hh_tes!R29=0,0,1000*11630*RES_hh_tes!R29/RES_hh_num!R29)</f>
        <v>357.98184871900139</v>
      </c>
      <c r="S29" s="72">
        <f>IF(RES_hh_tes!S29=0,0,1000*11630*RES_hh_tes!S29/RES_hh_num!S29)</f>
        <v>389.7241494973506</v>
      </c>
      <c r="T29" s="72">
        <f>IF(RES_hh_tes!T29=0,0,1000*11630*RES_hh_tes!T29/RES_hh_num!T29)</f>
        <v>375.65661625417243</v>
      </c>
      <c r="U29" s="72">
        <f>IF(RES_hh_tes!U29=0,0,1000*11630*RES_hh_tes!U29/RES_hh_num!U29)</f>
        <v>434.04908243012721</v>
      </c>
      <c r="V29" s="72">
        <f>IF(RES_hh_tes!V29=0,0,1000*11630*RES_hh_tes!V29/RES_hh_num!V29)</f>
        <v>410.91072904673877</v>
      </c>
      <c r="W29" s="72">
        <f>IF(RES_hh_tes!W29=0,0,1000*11630*RES_hh_tes!W29/RES_hh_num!W29)</f>
        <v>339.19259705110255</v>
      </c>
      <c r="X29" s="72">
        <f>IF(RES_hh_tes!X29=0,0,1000*11630*RES_hh_tes!X29/RES_hh_num!X29)</f>
        <v>374.04228067371236</v>
      </c>
      <c r="Y29" s="72">
        <f>IF(RES_hh_tes!Y29=0,0,1000*11630*RES_hh_tes!Y29/RES_hh_num!Y29)</f>
        <v>509.5843880244081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451.88559468904555</v>
      </c>
      <c r="C30" s="72">
        <f>IF(RES_hh_tes!C30=0,0,1000*11630*RES_hh_tes!C30/RES_hh_num!C30)</f>
        <v>447.07913953454596</v>
      </c>
      <c r="D30" s="72">
        <f>IF(RES_hh_tes!D30=0,0,1000*11630*RES_hh_tes!D30/RES_hh_num!D30)</f>
        <v>417.31093219941556</v>
      </c>
      <c r="E30" s="72">
        <f>IF(RES_hh_tes!E30=0,0,1000*11630*RES_hh_tes!E30/RES_hh_num!E30)</f>
        <v>438.53862391821536</v>
      </c>
      <c r="F30" s="72">
        <f>IF(RES_hh_tes!F30=0,0,1000*11630*RES_hh_tes!F30/RES_hh_num!F30)</f>
        <v>463.37172475094337</v>
      </c>
      <c r="G30" s="72">
        <f>IF(RES_hh_tes!G30=0,0,1000*11630*RES_hh_tes!G30/RES_hh_num!G30)</f>
        <v>468.19246149508422</v>
      </c>
      <c r="H30" s="72">
        <f>IF(RES_hh_tes!H30=0,0,1000*11630*RES_hh_tes!H30/RES_hh_num!H30)</f>
        <v>495.579570362585</v>
      </c>
      <c r="I30" s="72">
        <f>IF(RES_hh_tes!I30=0,0,1000*11630*RES_hh_tes!I30/RES_hh_num!I30)</f>
        <v>518.66425317226026</v>
      </c>
      <c r="J30" s="72">
        <f>IF(RES_hh_tes!J30=0,0,1000*11630*RES_hh_tes!J30/RES_hh_num!J30)</f>
        <v>545.87498960824882</v>
      </c>
      <c r="K30" s="72">
        <f>IF(RES_hh_tes!K30=0,0,1000*11630*RES_hh_tes!K30/RES_hh_num!K30)</f>
        <v>506.72372846234055</v>
      </c>
      <c r="L30" s="72">
        <f>IF(RES_hh_tes!L30=0,0,1000*11630*RES_hh_tes!L30/RES_hh_num!L30)</f>
        <v>469.62677765620793</v>
      </c>
      <c r="M30" s="72">
        <f>IF(RES_hh_tes!M30=0,0,1000*11630*RES_hh_tes!M30/RES_hh_num!M30)</f>
        <v>505.53711089484727</v>
      </c>
      <c r="N30" s="72">
        <f>IF(RES_hh_tes!N30=0,0,1000*11630*RES_hh_tes!N30/RES_hh_num!N30)</f>
        <v>491.02855283919575</v>
      </c>
      <c r="O30" s="72">
        <f>IF(RES_hh_tes!O30=0,0,1000*11630*RES_hh_tes!O30/RES_hh_num!O30)</f>
        <v>425.14706688302903</v>
      </c>
      <c r="P30" s="72">
        <f>IF(RES_hh_tes!P30=0,0,1000*11630*RES_hh_tes!P30/RES_hh_num!P30)</f>
        <v>406.50653606279019</v>
      </c>
      <c r="Q30" s="72">
        <f>IF(RES_hh_tes!Q30=0,0,1000*11630*RES_hh_tes!Q30/RES_hh_num!Q30)</f>
        <v>330.40328053123739</v>
      </c>
      <c r="R30" s="72">
        <f>IF(RES_hh_tes!R30=0,0,1000*11630*RES_hh_tes!R30/RES_hh_num!R30)</f>
        <v>355.47924554581073</v>
      </c>
      <c r="S30" s="72">
        <f>IF(RES_hh_tes!S30=0,0,1000*11630*RES_hh_tes!S30/RES_hh_num!S30)</f>
        <v>328.40520597134901</v>
      </c>
      <c r="T30" s="72">
        <f>IF(RES_hh_tes!T30=0,0,1000*11630*RES_hh_tes!T30/RES_hh_num!T30)</f>
        <v>395.69513088725927</v>
      </c>
      <c r="U30" s="72">
        <f>IF(RES_hh_tes!U30=0,0,1000*11630*RES_hh_tes!U30/RES_hh_num!U30)</f>
        <v>401.10723755296141</v>
      </c>
      <c r="V30" s="72">
        <f>IF(RES_hh_tes!V30=0,0,1000*11630*RES_hh_tes!V30/RES_hh_num!V30)</f>
        <v>387.55344044378057</v>
      </c>
      <c r="W30" s="72">
        <f>IF(RES_hh_tes!W30=0,0,1000*11630*RES_hh_tes!W30/RES_hh_num!W30)</f>
        <v>436.47956321423351</v>
      </c>
      <c r="X30" s="72">
        <f>IF(RES_hh_tes!X30=0,0,1000*11630*RES_hh_tes!X30/RES_hh_num!X30)</f>
        <v>410.66429004081903</v>
      </c>
      <c r="Y30" s="72">
        <f>IF(RES_hh_tes!Y30=0,0,1000*11630*RES_hh_tes!Y30/RES_hh_num!Y30)</f>
        <v>449.30147174286861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451.19589106012097</v>
      </c>
      <c r="C31" s="72">
        <f>IF(RES_hh_tes!C31=0,0,1000*11630*RES_hh_tes!C31/RES_hh_num!C31)</f>
        <v>448.7582141739162</v>
      </c>
      <c r="D31" s="72">
        <f>IF(RES_hh_tes!D31=0,0,1000*11630*RES_hh_tes!D31/RES_hh_num!D31)</f>
        <v>428.95790933781018</v>
      </c>
      <c r="E31" s="72">
        <f>IF(RES_hh_tes!E31=0,0,1000*11630*RES_hh_tes!E31/RES_hh_num!E31)</f>
        <v>441.83520611527211</v>
      </c>
      <c r="F31" s="72">
        <f>IF(RES_hh_tes!F31=0,0,1000*11630*RES_hh_tes!F31/RES_hh_num!F31)</f>
        <v>458.27884617177813</v>
      </c>
      <c r="G31" s="72">
        <f>IF(RES_hh_tes!G31=0,0,1000*11630*RES_hh_tes!G31/RES_hh_num!G31)</f>
        <v>472.77451443615928</v>
      </c>
      <c r="H31" s="72">
        <f>IF(RES_hh_tes!H31=0,0,1000*11630*RES_hh_tes!H31/RES_hh_num!H31)</f>
        <v>502.14054401270192</v>
      </c>
      <c r="I31" s="72">
        <f>IF(RES_hh_tes!I31=0,0,1000*11630*RES_hh_tes!I31/RES_hh_num!I31)</f>
        <v>487.55254330757793</v>
      </c>
      <c r="J31" s="72">
        <f>IF(RES_hh_tes!J31=0,0,1000*11630*RES_hh_tes!J31/RES_hh_num!J31)</f>
        <v>528.50667332697992</v>
      </c>
      <c r="K31" s="72">
        <f>IF(RES_hh_tes!K31=0,0,1000*11630*RES_hh_tes!K31/RES_hh_num!K31)</f>
        <v>513.63795962593042</v>
      </c>
      <c r="L31" s="72">
        <f>IF(RES_hh_tes!L31=0,0,1000*11630*RES_hh_tes!L31/RES_hh_num!L31)</f>
        <v>468.87913103127664</v>
      </c>
      <c r="M31" s="72">
        <f>IF(RES_hh_tes!M31=0,0,1000*11630*RES_hh_tes!M31/RES_hh_num!M31)</f>
        <v>489.99554858410193</v>
      </c>
      <c r="N31" s="72">
        <f>IF(RES_hh_tes!N31=0,0,1000*11630*RES_hh_tes!N31/RES_hh_num!N31)</f>
        <v>485.97204056590203</v>
      </c>
      <c r="O31" s="72">
        <f>IF(RES_hh_tes!O31=0,0,1000*11630*RES_hh_tes!O31/RES_hh_num!O31)</f>
        <v>434.43493610576076</v>
      </c>
      <c r="P31" s="72">
        <f>IF(RES_hh_tes!P31=0,0,1000*11630*RES_hh_tes!P31/RES_hh_num!P31)</f>
        <v>403.81138138856909</v>
      </c>
      <c r="Q31" s="72">
        <f>IF(RES_hh_tes!Q31=0,0,1000*11630*RES_hh_tes!Q31/RES_hh_num!Q31)</f>
        <v>362.43728022705568</v>
      </c>
      <c r="R31" s="72">
        <f>IF(RES_hh_tes!R31=0,0,1000*11630*RES_hh_tes!R31/RES_hh_num!R31)</f>
        <v>353.46588316746727</v>
      </c>
      <c r="S31" s="72">
        <f>IF(RES_hh_tes!S31=0,0,1000*11630*RES_hh_tes!S31/RES_hh_num!S31)</f>
        <v>354.1746451227894</v>
      </c>
      <c r="T31" s="72">
        <f>IF(RES_hh_tes!T31=0,0,1000*11630*RES_hh_tes!T31/RES_hh_num!T31)</f>
        <v>378.11722128054765</v>
      </c>
      <c r="U31" s="72">
        <f>IF(RES_hh_tes!U31=0,0,1000*11630*RES_hh_tes!U31/RES_hh_num!U31)</f>
        <v>391.78384958660314</v>
      </c>
      <c r="V31" s="72">
        <f>IF(RES_hh_tes!V31=0,0,1000*11630*RES_hh_tes!V31/RES_hh_num!V31)</f>
        <v>381.21953824571341</v>
      </c>
      <c r="W31" s="72">
        <f>IF(RES_hh_tes!W31=0,0,1000*11630*RES_hh_tes!W31/RES_hh_num!W31)</f>
        <v>402.80405713645547</v>
      </c>
      <c r="X31" s="72">
        <f>IF(RES_hh_tes!X31=0,0,1000*11630*RES_hh_tes!X31/RES_hh_num!X31)</f>
        <v>430.98943641912996</v>
      </c>
      <c r="Y31" s="72">
        <f>IF(RES_hh_tes!Y31=0,0,1000*11630*RES_hh_tes!Y31/RES_hh_num!Y31)</f>
        <v>440.99510523051725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422.79836007680177</v>
      </c>
      <c r="C32" s="77">
        <f>IF(RES_hh_tes!C32=0,0,1000*11630*RES_hh_tes!C32/RES_hh_num!C32)</f>
        <v>507.36676204648012</v>
      </c>
      <c r="D32" s="77">
        <f>IF(RES_hh_tes!D32=0,0,1000*11630*RES_hh_tes!D32/RES_hh_num!D32)</f>
        <v>255.89895210768657</v>
      </c>
      <c r="E32" s="77">
        <f>IF(RES_hh_tes!E32=0,0,1000*11630*RES_hh_tes!E32/RES_hh_num!E32)</f>
        <v>364.65497933847888</v>
      </c>
      <c r="F32" s="77">
        <f>IF(RES_hh_tes!F32=0,0,1000*11630*RES_hh_tes!F32/RES_hh_num!F32)</f>
        <v>510.57619763966579</v>
      </c>
      <c r="G32" s="77">
        <f>IF(RES_hh_tes!G32=0,0,1000*11630*RES_hh_tes!G32/RES_hh_num!G32)</f>
        <v>387.71892118020486</v>
      </c>
      <c r="H32" s="77">
        <f>IF(RES_hh_tes!H32=0,0,1000*11630*RES_hh_tes!H32/RES_hh_num!H32)</f>
        <v>495.99889012599738</v>
      </c>
      <c r="I32" s="77">
        <f>IF(RES_hh_tes!I32=0,0,1000*11630*RES_hh_tes!I32/RES_hh_num!I32)</f>
        <v>561.08705554106507</v>
      </c>
      <c r="J32" s="77">
        <f>IF(RES_hh_tes!J32=0,0,1000*11630*RES_hh_tes!J32/RES_hh_num!J32)</f>
        <v>595.06121189691692</v>
      </c>
      <c r="K32" s="77">
        <f>IF(RES_hh_tes!K32=0,0,1000*11630*RES_hh_tes!K32/RES_hh_num!K32)</f>
        <v>560.35863565128909</v>
      </c>
      <c r="L32" s="77">
        <f>IF(RES_hh_tes!L32=0,0,1000*11630*RES_hh_tes!L32/RES_hh_num!L32)</f>
        <v>413.53592372083847</v>
      </c>
      <c r="M32" s="77">
        <f>IF(RES_hh_tes!M32=0,0,1000*11630*RES_hh_tes!M32/RES_hh_num!M32)</f>
        <v>480.21456606932463</v>
      </c>
      <c r="N32" s="77">
        <f>IF(RES_hh_tes!N32=0,0,1000*11630*RES_hh_tes!N32/RES_hh_num!N32)</f>
        <v>493.77394375230222</v>
      </c>
      <c r="O32" s="77">
        <f>IF(RES_hh_tes!O32=0,0,1000*11630*RES_hh_tes!O32/RES_hh_num!O32)</f>
        <v>452.49732288181053</v>
      </c>
      <c r="P32" s="77">
        <f>IF(RES_hh_tes!P32=0,0,1000*11630*RES_hh_tes!P32/RES_hh_num!P32)</f>
        <v>450.70302816834322</v>
      </c>
      <c r="Q32" s="77">
        <f>IF(RES_hh_tes!Q32=0,0,1000*11630*RES_hh_tes!Q32/RES_hh_num!Q32)</f>
        <v>340.02683083151612</v>
      </c>
      <c r="R32" s="77">
        <f>IF(RES_hh_tes!R32=0,0,1000*11630*RES_hh_tes!R32/RES_hh_num!R32)</f>
        <v>322.62562567900022</v>
      </c>
      <c r="S32" s="77">
        <f>IF(RES_hh_tes!S32=0,0,1000*11630*RES_hh_tes!S32/RES_hh_num!S32)</f>
        <v>208.78342547247132</v>
      </c>
      <c r="T32" s="77">
        <f>IF(RES_hh_tes!T32=0,0,1000*11630*RES_hh_tes!T32/RES_hh_num!T32)</f>
        <v>441.50029969142463</v>
      </c>
      <c r="U32" s="77">
        <f>IF(RES_hh_tes!U32=0,0,1000*11630*RES_hh_tes!U32/RES_hh_num!U32)</f>
        <v>398.32859424936765</v>
      </c>
      <c r="V32" s="77">
        <f>IF(RES_hh_tes!V32=0,0,1000*11630*RES_hh_tes!V32/RES_hh_num!V32)</f>
        <v>365.66281939381133</v>
      </c>
      <c r="W32" s="77">
        <f>IF(RES_hh_tes!W32=0,0,1000*11630*RES_hh_tes!W32/RES_hh_num!W32)</f>
        <v>477.92950145703952</v>
      </c>
      <c r="X32" s="77">
        <f>IF(RES_hh_tes!X32=0,0,1000*11630*RES_hh_tes!X32/RES_hh_num!X32)</f>
        <v>439.87759516429185</v>
      </c>
      <c r="Y32" s="77">
        <f>IF(RES_hh_tes!Y32=0,0,1000*11630*RES_hh_tes!Y32/RES_hh_num!Y32)</f>
        <v>378.33935857036141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396.39983760240176</v>
      </c>
      <c r="C3" s="65">
        <f>IF(RES_hh_emi!C3=0,0,1000000*RES_hh_emi!C3/RES_hh_num!C3)</f>
        <v>401.25322343413279</v>
      </c>
      <c r="D3" s="65">
        <f>IF(RES_hh_emi!D3=0,0,1000000*RES_hh_emi!D3/RES_hh_num!D3)</f>
        <v>423.9263278040487</v>
      </c>
      <c r="E3" s="65">
        <f>IF(RES_hh_emi!E3=0,0,1000000*RES_hh_emi!E3/RES_hh_num!E3)</f>
        <v>449.14633172738706</v>
      </c>
      <c r="F3" s="65">
        <f>IF(RES_hh_emi!F3=0,0,1000000*RES_hh_emi!F3/RES_hh_num!F3)</f>
        <v>443.65731891785822</v>
      </c>
      <c r="G3" s="65">
        <f>IF(RES_hh_emi!G3=0,0,1000000*RES_hh_emi!G3/RES_hh_num!G3)</f>
        <v>475.85930812596638</v>
      </c>
      <c r="H3" s="65">
        <f>IF(RES_hh_emi!H3=0,0,1000000*RES_hh_emi!H3/RES_hh_num!H3)</f>
        <v>518.10649226433338</v>
      </c>
      <c r="I3" s="65">
        <f>IF(RES_hh_emi!I3=0,0,1000000*RES_hh_emi!I3/RES_hh_num!I3)</f>
        <v>513.89222721013607</v>
      </c>
      <c r="J3" s="65">
        <f>IF(RES_hh_emi!J3=0,0,1000000*RES_hh_emi!J3/RES_hh_num!J3)</f>
        <v>502.07349302624471</v>
      </c>
      <c r="K3" s="65">
        <f>IF(RES_hh_emi!K3=0,0,1000000*RES_hh_emi!K3/RES_hh_num!K3)</f>
        <v>497.03512889245144</v>
      </c>
      <c r="L3" s="65">
        <f>IF(RES_hh_emi!L3=0,0,1000000*RES_hh_emi!L3/RES_hh_num!L3)</f>
        <v>578.40732034338259</v>
      </c>
      <c r="M3" s="65">
        <f>IF(RES_hh_emi!M3=0,0,1000000*RES_hh_emi!M3/RES_hh_num!M3)</f>
        <v>579.5938528218179</v>
      </c>
      <c r="N3" s="65">
        <f>IF(RES_hh_emi!N3=0,0,1000000*RES_hh_emi!N3/RES_hh_num!N3)</f>
        <v>576.06553694283184</v>
      </c>
      <c r="O3" s="65">
        <f>IF(RES_hh_emi!O3=0,0,1000000*RES_hh_emi!O3/RES_hh_num!O3)</f>
        <v>537.35192564738816</v>
      </c>
      <c r="P3" s="65">
        <f>IF(RES_hh_emi!P3=0,0,1000000*RES_hh_emi!P3/RES_hh_num!P3)</f>
        <v>497.50459402530981</v>
      </c>
      <c r="Q3" s="65">
        <f>IF(RES_hh_emi!Q3=0,0,1000000*RES_hh_emi!Q3/RES_hh_num!Q3)</f>
        <v>450.25548591157428</v>
      </c>
      <c r="R3" s="65">
        <f>IF(RES_hh_emi!R3=0,0,1000000*RES_hh_emi!R3/RES_hh_num!R3)</f>
        <v>519.88207713953102</v>
      </c>
      <c r="S3" s="65">
        <f>IF(RES_hh_emi!S3=0,0,1000000*RES_hh_emi!S3/RES_hh_num!S3)</f>
        <v>572.13555553767844</v>
      </c>
      <c r="T3" s="65">
        <f>IF(RES_hh_emi!T3=0,0,1000000*RES_hh_emi!T3/RES_hh_num!T3)</f>
        <v>608.7926263893944</v>
      </c>
      <c r="U3" s="65">
        <f>IF(RES_hh_emi!U3=0,0,1000000*RES_hh_emi!U3/RES_hh_num!U3)</f>
        <v>564.80860266801051</v>
      </c>
      <c r="V3" s="65">
        <f>IF(RES_hh_emi!V3=0,0,1000000*RES_hh_emi!V3/RES_hh_num!V3)</f>
        <v>546.77530575205924</v>
      </c>
      <c r="W3" s="65">
        <f>IF(RES_hh_emi!W3=0,0,1000000*RES_hh_emi!W3/RES_hh_num!W3)</f>
        <v>628.58529393929427</v>
      </c>
      <c r="X3" s="65">
        <f>IF(RES_hh_emi!X3=0,0,1000000*RES_hh_emi!X3/RES_hh_num!X3)</f>
        <v>586.84043220724641</v>
      </c>
      <c r="Y3" s="65">
        <f>IF(RES_hh_emi!Y3=0,0,1000000*RES_hh_emi!Y3/RES_hh_num!Y3)</f>
        <v>532.84928251408644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232.42288290783293</v>
      </c>
      <c r="C4" s="69">
        <f>IF(RES_hh_emi!C4=0,0,1000000*RES_hh_emi!C4/RES_hh_num!C4)</f>
        <v>239.06141200282784</v>
      </c>
      <c r="D4" s="69">
        <f>IF(RES_hh_emi!D4=0,0,1000000*RES_hh_emi!D4/RES_hh_num!D4)</f>
        <v>265.47955135546914</v>
      </c>
      <c r="E4" s="69">
        <f>IF(RES_hh_emi!E4=0,0,1000000*RES_hh_emi!E4/RES_hh_num!E4)</f>
        <v>291.12603006237651</v>
      </c>
      <c r="F4" s="69">
        <f>IF(RES_hh_emi!F4=0,0,1000000*RES_hh_emi!F4/RES_hh_num!F4)</f>
        <v>297.70856324397198</v>
      </c>
      <c r="G4" s="69">
        <f>IF(RES_hh_emi!G4=0,0,1000000*RES_hh_emi!G4/RES_hh_num!G4)</f>
        <v>328.69459550867413</v>
      </c>
      <c r="H4" s="69">
        <f>IF(RES_hh_emi!H4=0,0,1000000*RES_hh_emi!H4/RES_hh_num!H4)</f>
        <v>377.53794652076675</v>
      </c>
      <c r="I4" s="69">
        <f>IF(RES_hh_emi!I4=0,0,1000000*RES_hh_emi!I4/RES_hh_num!I4)</f>
        <v>400.97062166501155</v>
      </c>
      <c r="J4" s="69">
        <f>IF(RES_hh_emi!J4=0,0,1000000*RES_hh_emi!J4/RES_hh_num!J4)</f>
        <v>393.50466983177893</v>
      </c>
      <c r="K4" s="69">
        <f>IF(RES_hh_emi!K4=0,0,1000000*RES_hh_emi!K4/RES_hh_num!K4)</f>
        <v>389.06058251639968</v>
      </c>
      <c r="L4" s="69">
        <f>IF(RES_hh_emi!L4=0,0,1000000*RES_hh_emi!L4/RES_hh_num!L4)</f>
        <v>463.61884365022587</v>
      </c>
      <c r="M4" s="69">
        <f>IF(RES_hh_emi!M4=0,0,1000000*RES_hh_emi!M4/RES_hh_num!M4)</f>
        <v>450.58507740752725</v>
      </c>
      <c r="N4" s="69">
        <f>IF(RES_hh_emi!N4=0,0,1000000*RES_hh_emi!N4/RES_hh_num!N4)</f>
        <v>445.24524253871488</v>
      </c>
      <c r="O4" s="69">
        <f>IF(RES_hh_emi!O4=0,0,1000000*RES_hh_emi!O4/RES_hh_num!O4)</f>
        <v>423.48104498107415</v>
      </c>
      <c r="P4" s="69">
        <f>IF(RES_hh_emi!P4=0,0,1000000*RES_hh_emi!P4/RES_hh_num!P4)</f>
        <v>389.27442363397358</v>
      </c>
      <c r="Q4" s="69">
        <f>IF(RES_hh_emi!Q4=0,0,1000000*RES_hh_emi!Q4/RES_hh_num!Q4)</f>
        <v>354.88328152139945</v>
      </c>
      <c r="R4" s="69">
        <f>IF(RES_hh_emi!R4=0,0,1000000*RES_hh_emi!R4/RES_hh_num!R4)</f>
        <v>412.89375216881848</v>
      </c>
      <c r="S4" s="69">
        <f>IF(RES_hh_emi!S4=0,0,1000000*RES_hh_emi!S4/RES_hh_num!S4)</f>
        <v>457.62801692536931</v>
      </c>
      <c r="T4" s="69">
        <f>IF(RES_hh_emi!T4=0,0,1000000*RES_hh_emi!T4/RES_hh_num!T4)</f>
        <v>491.96655022476483</v>
      </c>
      <c r="U4" s="69">
        <f>IF(RES_hh_emi!U4=0,0,1000000*RES_hh_emi!U4/RES_hh_num!U4)</f>
        <v>443.91671318916474</v>
      </c>
      <c r="V4" s="69">
        <f>IF(RES_hh_emi!V4=0,0,1000000*RES_hh_emi!V4/RES_hh_num!V4)</f>
        <v>438.5127113690865</v>
      </c>
      <c r="W4" s="69">
        <f>IF(RES_hh_emi!W4=0,0,1000000*RES_hh_emi!W4/RES_hh_num!W4)</f>
        <v>513.52617441265602</v>
      </c>
      <c r="X4" s="69">
        <f>IF(RES_hh_emi!X4=0,0,1000000*RES_hh_emi!X4/RES_hh_num!X4)</f>
        <v>471.77956052416613</v>
      </c>
      <c r="Y4" s="69">
        <f>IF(RES_hh_emi!Y4=0,0,1000000*RES_hh_emi!Y4/RES_hh_num!Y4)</f>
        <v>394.8211322741999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3196.6337302913048</v>
      </c>
      <c r="C5" s="72">
        <f>IF(RES_hh_emi!C5=0,0,1000000*RES_hh_emi!C5/RES_hh_num!C5)</f>
        <v>3060.4789905964221</v>
      </c>
      <c r="D5" s="72">
        <f>IF(RES_hh_emi!D5=0,0,1000000*RES_hh_emi!D5/RES_hh_num!D5)</f>
        <v>3483.7410648601681</v>
      </c>
      <c r="E5" s="72">
        <f>IF(RES_hh_emi!E5=0,0,1000000*RES_hh_emi!E5/RES_hh_num!E5)</f>
        <v>3731.555964459887</v>
      </c>
      <c r="F5" s="72">
        <f>IF(RES_hh_emi!F5=0,0,1000000*RES_hh_emi!F5/RES_hh_num!F5)</f>
        <v>3258.9161709045093</v>
      </c>
      <c r="G5" s="72">
        <f>IF(RES_hh_emi!G5=0,0,1000000*RES_hh_emi!G5/RES_hh_num!G5)</f>
        <v>3423.7415315332437</v>
      </c>
      <c r="H5" s="72">
        <f>IF(RES_hh_emi!H5=0,0,1000000*RES_hh_emi!H5/RES_hh_num!H5)</f>
        <v>3960.11902443585</v>
      </c>
      <c r="I5" s="72">
        <f>IF(RES_hh_emi!I5=0,0,1000000*RES_hh_emi!I5/RES_hh_num!I5)</f>
        <v>3884.881058072277</v>
      </c>
      <c r="J5" s="72">
        <f>IF(RES_hh_emi!J5=0,0,1000000*RES_hh_emi!J5/RES_hh_num!J5)</f>
        <v>3835.9483593128698</v>
      </c>
      <c r="K5" s="72">
        <f>IF(RES_hh_emi!K5=0,0,1000000*RES_hh_emi!K5/RES_hh_num!K5)</f>
        <v>3447.9048011509663</v>
      </c>
      <c r="L5" s="72">
        <f>IF(RES_hh_emi!L5=0,0,1000000*RES_hh_emi!L5/RES_hh_num!L5)</f>
        <v>4145.8569458576476</v>
      </c>
      <c r="M5" s="72">
        <f>IF(RES_hh_emi!M5=0,0,1000000*RES_hh_emi!M5/RES_hh_num!M5)</f>
        <v>3982.2767059490047</v>
      </c>
      <c r="N5" s="72">
        <f>IF(RES_hh_emi!N5=0,0,1000000*RES_hh_emi!N5/RES_hh_num!N5)</f>
        <v>3850.7173194840434</v>
      </c>
      <c r="O5" s="72">
        <f>IF(RES_hh_emi!O5=0,0,1000000*RES_hh_emi!O5/RES_hh_num!O5)</f>
        <v>4031.5847806447628</v>
      </c>
      <c r="P5" s="72">
        <f>IF(RES_hh_emi!P5=0,0,1000000*RES_hh_emi!P5/RES_hh_num!P5)</f>
        <v>3649.5353740708165</v>
      </c>
      <c r="Q5" s="72">
        <f>IF(RES_hh_emi!Q5=0,0,1000000*RES_hh_emi!Q5/RES_hh_num!Q5)</f>
        <v>3189.8299117050296</v>
      </c>
      <c r="R5" s="72">
        <f>IF(RES_hh_emi!R5=0,0,1000000*RES_hh_emi!R5/RES_hh_num!R5)</f>
        <v>3587.1530204037458</v>
      </c>
      <c r="S5" s="72">
        <f>IF(RES_hh_emi!S5=0,0,1000000*RES_hh_emi!S5/RES_hh_num!S5)</f>
        <v>4050.2755842996075</v>
      </c>
      <c r="T5" s="72">
        <f>IF(RES_hh_emi!T5=0,0,1000000*RES_hh_emi!T5/RES_hh_num!T5)</f>
        <v>4385.6637847102065</v>
      </c>
      <c r="U5" s="72">
        <f>IF(RES_hh_emi!U5=0,0,1000000*RES_hh_emi!U5/RES_hh_num!U5)</f>
        <v>3841.7054713763105</v>
      </c>
      <c r="V5" s="72">
        <f>IF(RES_hh_emi!V5=0,0,1000000*RES_hh_emi!V5/RES_hh_num!V5)</f>
        <v>3358.312497267018</v>
      </c>
      <c r="W5" s="72">
        <f>IF(RES_hh_emi!W5=0,0,1000000*RES_hh_emi!W5/RES_hh_num!W5)</f>
        <v>4456.9956347912175</v>
      </c>
      <c r="X5" s="72">
        <f>IF(RES_hh_emi!X5=0,0,1000000*RES_hh_emi!X5/RES_hh_num!X5)</f>
        <v>4558.474233305803</v>
      </c>
      <c r="Y5" s="72">
        <f>IF(RES_hh_emi!Y5=0,0,1000000*RES_hh_emi!Y5/RES_hh_num!Y5)</f>
        <v>3150.6463496182341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2330.9544312156827</v>
      </c>
      <c r="C6" s="72">
        <f>IF(RES_hh_emi!C6=0,0,1000000*RES_hh_emi!C6/RES_hh_num!C6)</f>
        <v>2430.2199072817734</v>
      </c>
      <c r="D6" s="72">
        <f>IF(RES_hh_emi!D6=0,0,1000000*RES_hh_emi!D6/RES_hh_num!D6)</f>
        <v>2574.6901112733794</v>
      </c>
      <c r="E6" s="72">
        <f>IF(RES_hh_emi!E6=0,0,1000000*RES_hh_emi!E6/RES_hh_num!E6)</f>
        <v>2640.0387293117265</v>
      </c>
      <c r="F6" s="72">
        <f>IF(RES_hh_emi!F6=0,0,1000000*RES_hh_emi!F6/RES_hh_num!F6)</f>
        <v>2545.9180066602758</v>
      </c>
      <c r="G6" s="72">
        <f>IF(RES_hh_emi!G6=0,0,1000000*RES_hh_emi!G6/RES_hh_num!G6)</f>
        <v>2851.7317375154807</v>
      </c>
      <c r="H6" s="72">
        <f>IF(RES_hh_emi!H6=0,0,1000000*RES_hh_emi!H6/RES_hh_num!H6)</f>
        <v>2935.4553376648969</v>
      </c>
      <c r="I6" s="72">
        <f>IF(RES_hh_emi!I6=0,0,1000000*RES_hh_emi!I6/RES_hh_num!I6)</f>
        <v>2447.3565992751869</v>
      </c>
      <c r="J6" s="72">
        <f>IF(RES_hh_emi!J6=0,0,1000000*RES_hh_emi!J6/RES_hh_num!J6)</f>
        <v>2272.8783338479179</v>
      </c>
      <c r="K6" s="72">
        <f>IF(RES_hh_emi!K6=0,0,1000000*RES_hh_emi!K6/RES_hh_num!K6)</f>
        <v>2357.9083978431099</v>
      </c>
      <c r="L6" s="72">
        <f>IF(RES_hh_emi!L6=0,0,1000000*RES_hh_emi!L6/RES_hh_num!L6)</f>
        <v>2706.2007612825009</v>
      </c>
      <c r="M6" s="72">
        <f>IF(RES_hh_emi!M6=0,0,1000000*RES_hh_emi!M6/RES_hh_num!M6)</f>
        <v>2879.558479756919</v>
      </c>
      <c r="N6" s="72">
        <f>IF(RES_hh_emi!N6=0,0,1000000*RES_hh_emi!N6/RES_hh_num!N6)</f>
        <v>2862.3426454583309</v>
      </c>
      <c r="O6" s="72">
        <f>IF(RES_hh_emi!O6=0,0,1000000*RES_hh_emi!O6/RES_hh_num!O6)</f>
        <v>2587.2738948689007</v>
      </c>
      <c r="P6" s="72">
        <f>IF(RES_hh_emi!P6=0,0,1000000*RES_hh_emi!P6/RES_hh_num!P6)</f>
        <v>2405.0713323885152</v>
      </c>
      <c r="Q6" s="72">
        <f>IF(RES_hh_emi!Q6=0,0,1000000*RES_hh_emi!Q6/RES_hh_num!Q6)</f>
        <v>2198.2661446166494</v>
      </c>
      <c r="R6" s="72">
        <f>IF(RES_hh_emi!R6=0,0,1000000*RES_hh_emi!R6/RES_hh_num!R6)</f>
        <v>2552.0515725522655</v>
      </c>
      <c r="S6" s="72">
        <f>IF(RES_hh_emi!S6=0,0,1000000*RES_hh_emi!S6/RES_hh_num!S6)</f>
        <v>2865.6814661492031</v>
      </c>
      <c r="T6" s="72">
        <f>IF(RES_hh_emi!T6=0,0,1000000*RES_hh_emi!T6/RES_hh_num!T6)</f>
        <v>2384.6832944606117</v>
      </c>
      <c r="U6" s="72">
        <f>IF(RES_hh_emi!U6=0,0,1000000*RES_hh_emi!U6/RES_hh_num!U6)</f>
        <v>2677.1369706336932</v>
      </c>
      <c r="V6" s="72">
        <f>IF(RES_hh_emi!V6=0,0,1000000*RES_hh_emi!V6/RES_hh_num!V6)</f>
        <v>2733.4625041736135</v>
      </c>
      <c r="W6" s="72">
        <f>IF(RES_hh_emi!W6=0,0,1000000*RES_hh_emi!W6/RES_hh_num!W6)</f>
        <v>2684.0946994535407</v>
      </c>
      <c r="X6" s="72">
        <f>IF(RES_hh_emi!X6=0,0,1000000*RES_hh_emi!X6/RES_hh_num!X6)</f>
        <v>2125.6452283464614</v>
      </c>
      <c r="Y6" s="72">
        <f>IF(RES_hh_emi!Y6=0,0,1000000*RES_hh_emi!Y6/RES_hh_num!Y6)</f>
        <v>3131.4795257234664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4380.23100120253</v>
      </c>
      <c r="H7" s="72">
        <f>IF(RES_hh_emi!H7=0,0,1000000*RES_hh_emi!H7/RES_hh_num!H7)</f>
        <v>3132.4631830123535</v>
      </c>
      <c r="I7" s="72">
        <f>IF(RES_hh_emi!I7=0,0,1000000*RES_hh_emi!I7/RES_hh_num!I7)</f>
        <v>2273.984521672121</v>
      </c>
      <c r="J7" s="72">
        <f>IF(RES_hh_emi!J7=0,0,1000000*RES_hh_emi!J7/RES_hh_num!J7)</f>
        <v>2691.4680346890314</v>
      </c>
      <c r="K7" s="72">
        <f>IF(RES_hh_emi!K7=0,0,1000000*RES_hh_emi!K7/RES_hh_num!K7)</f>
        <v>2506.5937168819064</v>
      </c>
      <c r="L7" s="72">
        <f>IF(RES_hh_emi!L7=0,0,1000000*RES_hh_emi!L7/RES_hh_num!L7)</f>
        <v>3602.771645123998</v>
      </c>
      <c r="M7" s="72">
        <f>IF(RES_hh_emi!M7=0,0,1000000*RES_hh_emi!M7/RES_hh_num!M7)</f>
        <v>3127.1943326582241</v>
      </c>
      <c r="N7" s="72">
        <f>IF(RES_hh_emi!N7=0,0,1000000*RES_hh_emi!N7/RES_hh_num!N7)</f>
        <v>3985.1649393731245</v>
      </c>
      <c r="O7" s="72">
        <f>IF(RES_hh_emi!O7=0,0,1000000*RES_hh_emi!O7/RES_hh_num!O7)</f>
        <v>3030.1801071118834</v>
      </c>
      <c r="P7" s="72">
        <f>IF(RES_hh_emi!P7=0,0,1000000*RES_hh_emi!P7/RES_hh_num!P7)</f>
        <v>3064.1391275943388</v>
      </c>
      <c r="Q7" s="72">
        <f>IF(RES_hh_emi!Q7=0,0,1000000*RES_hh_emi!Q7/RES_hh_num!Q7)</f>
        <v>2307.2128992174767</v>
      </c>
      <c r="R7" s="72">
        <f>IF(RES_hh_emi!R7=0,0,1000000*RES_hh_emi!R7/RES_hh_num!R7)</f>
        <v>2884.9417935608926</v>
      </c>
      <c r="S7" s="72">
        <f>IF(RES_hh_emi!S7=0,0,1000000*RES_hh_emi!S7/RES_hh_num!S7)</f>
        <v>3170.6135083401309</v>
      </c>
      <c r="T7" s="72">
        <f>IF(RES_hh_emi!T7=0,0,1000000*RES_hh_emi!T7/RES_hh_num!T7)</f>
        <v>3251.2461021155041</v>
      </c>
      <c r="U7" s="72">
        <f>IF(RES_hh_emi!U7=0,0,1000000*RES_hh_emi!U7/RES_hh_num!U7)</f>
        <v>2940.2946115445284</v>
      </c>
      <c r="V7" s="72">
        <f>IF(RES_hh_emi!V7=0,0,1000000*RES_hh_emi!V7/RES_hh_num!V7)</f>
        <v>2871.5304301240722</v>
      </c>
      <c r="W7" s="72">
        <f>IF(RES_hh_emi!W7=0,0,1000000*RES_hh_emi!W7/RES_hh_num!W7)</f>
        <v>3035.6079826103255</v>
      </c>
      <c r="X7" s="72">
        <f>IF(RES_hh_emi!X7=0,0,1000000*RES_hh_emi!X7/RES_hh_num!X7)</f>
        <v>3217.0567323806081</v>
      </c>
      <c r="Y7" s="72">
        <f>IF(RES_hh_emi!Y7=0,0,1000000*RES_hh_emi!Y7/RES_hh_num!Y7)</f>
        <v>3023.8474536611834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2184.749906087397</v>
      </c>
      <c r="C8" s="72">
        <f>IF(RES_hh_emi!C8=0,0,1000000*RES_hh_emi!C8/RES_hh_num!C8)</f>
        <v>2280.6340113435831</v>
      </c>
      <c r="D8" s="72">
        <f>IF(RES_hh_emi!D8=0,0,1000000*RES_hh_emi!D8/RES_hh_num!D8)</f>
        <v>2315.6060911515719</v>
      </c>
      <c r="E8" s="72">
        <f>IF(RES_hh_emi!E8=0,0,1000000*RES_hh_emi!E8/RES_hh_num!E8)</f>
        <v>2374.0702744449795</v>
      </c>
      <c r="F8" s="72">
        <f>IF(RES_hh_emi!F8=0,0,1000000*RES_hh_emi!F8/RES_hh_num!F8)</f>
        <v>2443.3774313370732</v>
      </c>
      <c r="G8" s="72">
        <f>IF(RES_hh_emi!G8=0,0,1000000*RES_hh_emi!G8/RES_hh_num!G8)</f>
        <v>2504.2693687015467</v>
      </c>
      <c r="H8" s="72">
        <f>IF(RES_hh_emi!H8=0,0,1000000*RES_hh_emi!H8/RES_hh_num!H8)</f>
        <v>2559.311136047314</v>
      </c>
      <c r="I8" s="72">
        <f>IF(RES_hh_emi!I8=0,0,1000000*RES_hh_emi!I8/RES_hh_num!I8)</f>
        <v>2630.0206659044043</v>
      </c>
      <c r="J8" s="72">
        <f>IF(RES_hh_emi!J8=0,0,1000000*RES_hh_emi!J8/RES_hh_num!J8)</f>
        <v>2558.9394676651532</v>
      </c>
      <c r="K8" s="72">
        <f>IF(RES_hh_emi!K8=0,0,1000000*RES_hh_emi!K8/RES_hh_num!K8)</f>
        <v>2548.9493961495659</v>
      </c>
      <c r="L8" s="72">
        <f>IF(RES_hh_emi!L8=0,0,1000000*RES_hh_emi!L8/RES_hh_num!L8)</f>
        <v>2807.4323895291573</v>
      </c>
      <c r="M8" s="72">
        <f>IF(RES_hh_emi!M8=0,0,1000000*RES_hh_emi!M8/RES_hh_num!M8)</f>
        <v>2608.6108313617424</v>
      </c>
      <c r="N8" s="72">
        <f>IF(RES_hh_emi!N8=0,0,1000000*RES_hh_emi!N8/RES_hh_num!N8)</f>
        <v>2537.1055243136529</v>
      </c>
      <c r="O8" s="72">
        <f>IF(RES_hh_emi!O8=0,0,1000000*RES_hh_emi!O8/RES_hh_num!O8)</f>
        <v>2370.8658661772574</v>
      </c>
      <c r="P8" s="72">
        <f>IF(RES_hh_emi!P8=0,0,1000000*RES_hh_emi!P8/RES_hh_num!P8)</f>
        <v>2224.1233929646423</v>
      </c>
      <c r="Q8" s="72">
        <f>IF(RES_hh_emi!Q8=0,0,1000000*RES_hh_emi!Q8/RES_hh_num!Q8)</f>
        <v>2129.8459573706305</v>
      </c>
      <c r="R8" s="72">
        <f>IF(RES_hh_emi!R8=0,0,1000000*RES_hh_emi!R8/RES_hh_num!R8)</f>
        <v>2303.707739579208</v>
      </c>
      <c r="S8" s="72">
        <f>IF(RES_hh_emi!S8=0,0,1000000*RES_hh_emi!S8/RES_hh_num!S8)</f>
        <v>2280.3314539107423</v>
      </c>
      <c r="T8" s="72">
        <f>IF(RES_hh_emi!T8=0,0,1000000*RES_hh_emi!T8/RES_hh_num!T8)</f>
        <v>2278.5290492911272</v>
      </c>
      <c r="U8" s="72">
        <f>IF(RES_hh_emi!U8=0,0,1000000*RES_hh_emi!U8/RES_hh_num!U8)</f>
        <v>2068.5429518271612</v>
      </c>
      <c r="V8" s="72">
        <f>IF(RES_hh_emi!V8=0,0,1000000*RES_hh_emi!V8/RES_hh_num!V8)</f>
        <v>2086.3973807121247</v>
      </c>
      <c r="W8" s="72">
        <f>IF(RES_hh_emi!W8=0,0,1000000*RES_hh_emi!W8/RES_hh_num!W8)</f>
        <v>2429.0812066545268</v>
      </c>
      <c r="X8" s="72">
        <f>IF(RES_hh_emi!X8=0,0,1000000*RES_hh_emi!X8/RES_hh_num!X8)</f>
        <v>2140.5014458244673</v>
      </c>
      <c r="Y8" s="72">
        <f>IF(RES_hh_emi!Y8=0,0,1000000*RES_hh_emi!Y8/RES_hh_num!Y8)</f>
        <v>2054.3140093964671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11.698439130231979</v>
      </c>
      <c r="C17" s="69">
        <f>IF(RES_hh_emi!C17=0,0,1000000*RES_hh_emi!C17/RES_hh_num!C17)</f>
        <v>12.015378769835028</v>
      </c>
      <c r="D17" s="69">
        <f>IF(RES_hh_emi!D17=0,0,1000000*RES_hh_emi!D17/RES_hh_num!D17)</f>
        <v>12.280815361838178</v>
      </c>
      <c r="E17" s="69">
        <f>IF(RES_hh_emi!E17=0,0,1000000*RES_hh_emi!E17/RES_hh_num!E17)</f>
        <v>14.280242198218305</v>
      </c>
      <c r="F17" s="69">
        <f>IF(RES_hh_emi!F17=0,0,1000000*RES_hh_emi!F17/RES_hh_num!F17)</f>
        <v>16.329352879637302</v>
      </c>
      <c r="G17" s="69">
        <f>IF(RES_hh_emi!G17=0,0,1000000*RES_hh_emi!G17/RES_hh_num!G17)</f>
        <v>17.998414872412031</v>
      </c>
      <c r="H17" s="69">
        <f>IF(RES_hh_emi!H17=0,0,1000000*RES_hh_emi!H17/RES_hh_num!H17)</f>
        <v>20.985633859404089</v>
      </c>
      <c r="I17" s="69">
        <f>IF(RES_hh_emi!I17=0,0,1000000*RES_hh_emi!I17/RES_hh_num!I17)</f>
        <v>22.169827217666189</v>
      </c>
      <c r="J17" s="69">
        <f>IF(RES_hh_emi!J17=0,0,1000000*RES_hh_emi!J17/RES_hh_num!J17)</f>
        <v>23.007642230625994</v>
      </c>
      <c r="K17" s="69">
        <f>IF(RES_hh_emi!K17=0,0,1000000*RES_hh_emi!K17/RES_hh_num!K17)</f>
        <v>22.939232264885323</v>
      </c>
      <c r="L17" s="69">
        <f>IF(RES_hh_emi!L17=0,0,1000000*RES_hh_emi!L17/RES_hh_num!L17)</f>
        <v>25.702897164691901</v>
      </c>
      <c r="M17" s="69">
        <f>IF(RES_hh_emi!M17=0,0,1000000*RES_hh_emi!M17/RES_hh_num!M17)</f>
        <v>27.208425494894094</v>
      </c>
      <c r="N17" s="69">
        <f>IF(RES_hh_emi!N17=0,0,1000000*RES_hh_emi!N17/RES_hh_num!N17)</f>
        <v>27.243084411715728</v>
      </c>
      <c r="O17" s="69">
        <f>IF(RES_hh_emi!O17=0,0,1000000*RES_hh_emi!O17/RES_hh_num!O17)</f>
        <v>25.805589285783235</v>
      </c>
      <c r="P17" s="69">
        <f>IF(RES_hh_emi!P17=0,0,1000000*RES_hh_emi!P17/RES_hh_num!P17)</f>
        <v>25.870287560661978</v>
      </c>
      <c r="Q17" s="69">
        <f>IF(RES_hh_emi!Q17=0,0,1000000*RES_hh_emi!Q17/RES_hh_num!Q17)</f>
        <v>24.281781334383698</v>
      </c>
      <c r="R17" s="69">
        <f>IF(RES_hh_emi!R17=0,0,1000000*RES_hh_emi!R17/RES_hh_num!R17)</f>
        <v>28.258935056580302</v>
      </c>
      <c r="S17" s="69">
        <f>IF(RES_hh_emi!S17=0,0,1000000*RES_hh_emi!S17/RES_hh_num!S17)</f>
        <v>30.755497097979298</v>
      </c>
      <c r="T17" s="69">
        <f>IF(RES_hh_emi!T17=0,0,1000000*RES_hh_emi!T17/RES_hh_num!T17)</f>
        <v>31.124333645775813</v>
      </c>
      <c r="U17" s="69">
        <f>IF(RES_hh_emi!U17=0,0,1000000*RES_hh_emi!U17/RES_hh_num!U17)</f>
        <v>28.263842628815794</v>
      </c>
      <c r="V17" s="69">
        <f>IF(RES_hh_emi!V17=0,0,1000000*RES_hh_emi!V17/RES_hh_num!V17)</f>
        <v>27.124674510966063</v>
      </c>
      <c r="W17" s="69">
        <f>IF(RES_hh_emi!W17=0,0,1000000*RES_hh_emi!W17/RES_hh_num!W17)</f>
        <v>43.703839054111164</v>
      </c>
      <c r="X17" s="69">
        <f>IF(RES_hh_emi!X17=0,0,1000000*RES_hh_emi!X17/RES_hh_num!X17)</f>
        <v>38.248151438115933</v>
      </c>
      <c r="Y17" s="69">
        <f>IF(RES_hh_emi!Y17=0,0,1000000*RES_hh_emi!Y17/RES_hh_num!Y17)</f>
        <v>24.266132011613767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179.01952932252598</v>
      </c>
      <c r="C18" s="72">
        <f>IF(RES_hh_emi!C18=0,0,1000000*RES_hh_emi!C18/RES_hh_num!C18)</f>
        <v>166.45368743596276</v>
      </c>
      <c r="D18" s="72">
        <f>IF(RES_hh_emi!D18=0,0,1000000*RES_hh_emi!D18/RES_hh_num!D18)</f>
        <v>181.92746883770991</v>
      </c>
      <c r="E18" s="72">
        <f>IF(RES_hh_emi!E18=0,0,1000000*RES_hh_emi!E18/RES_hh_num!E18)</f>
        <v>210.1563477446725</v>
      </c>
      <c r="F18" s="72">
        <f>IF(RES_hh_emi!F18=0,0,1000000*RES_hh_emi!F18/RES_hh_num!F18)</f>
        <v>200.17919243960793</v>
      </c>
      <c r="G18" s="72">
        <f>IF(RES_hh_emi!G18=0,0,1000000*RES_hh_emi!G18/RES_hh_num!G18)</f>
        <v>218.34350461777765</v>
      </c>
      <c r="H18" s="72">
        <f>IF(RES_hh_emi!H18=0,0,1000000*RES_hh_emi!H18/RES_hh_num!H18)</f>
        <v>254.51115344378081</v>
      </c>
      <c r="I18" s="72">
        <f>IF(RES_hh_emi!I18=0,0,1000000*RES_hh_emi!I18/RES_hh_num!I18)</f>
        <v>261.12441963734506</v>
      </c>
      <c r="J18" s="72">
        <f>IF(RES_hh_emi!J18=0,0,1000000*RES_hh_emi!J18/RES_hh_num!J18)</f>
        <v>261.56073447654717</v>
      </c>
      <c r="K18" s="72">
        <f>IF(RES_hh_emi!K18=0,0,1000000*RES_hh_emi!K18/RES_hh_num!K18)</f>
        <v>234.48707047179215</v>
      </c>
      <c r="L18" s="72">
        <f>IF(RES_hh_emi!L18=0,0,1000000*RES_hh_emi!L18/RES_hh_num!L18)</f>
        <v>286.75022685536641</v>
      </c>
      <c r="M18" s="72">
        <f>IF(RES_hh_emi!M18=0,0,1000000*RES_hh_emi!M18/RES_hh_num!M18)</f>
        <v>312.41138300541661</v>
      </c>
      <c r="N18" s="72">
        <f>IF(RES_hh_emi!N18=0,0,1000000*RES_hh_emi!N18/RES_hh_num!N18)</f>
        <v>302.38280554488762</v>
      </c>
      <c r="O18" s="72">
        <f>IF(RES_hh_emi!O18=0,0,1000000*RES_hh_emi!O18/RES_hh_num!O18)</f>
        <v>320.06746908806991</v>
      </c>
      <c r="P18" s="72">
        <f>IF(RES_hh_emi!P18=0,0,1000000*RES_hh_emi!P18/RES_hh_num!P18)</f>
        <v>291.21390470000176</v>
      </c>
      <c r="Q18" s="72">
        <f>IF(RES_hh_emi!Q18=0,0,1000000*RES_hh_emi!Q18/RES_hh_num!Q18)</f>
        <v>250.12397556494702</v>
      </c>
      <c r="R18" s="72">
        <f>IF(RES_hh_emi!R18=0,0,1000000*RES_hh_emi!R18/RES_hh_num!R18)</f>
        <v>278.7510755559976</v>
      </c>
      <c r="S18" s="72">
        <f>IF(RES_hh_emi!S18=0,0,1000000*RES_hh_emi!S18/RES_hh_num!S18)</f>
        <v>311.75199550753354</v>
      </c>
      <c r="T18" s="72">
        <f>IF(RES_hh_emi!T18=0,0,1000000*RES_hh_emi!T18/RES_hh_num!T18)</f>
        <v>307.06216531375469</v>
      </c>
      <c r="U18" s="72">
        <f>IF(RES_hh_emi!U18=0,0,1000000*RES_hh_emi!U18/RES_hh_num!U18)</f>
        <v>276.41899282166571</v>
      </c>
      <c r="V18" s="72">
        <f>IF(RES_hh_emi!V18=0,0,1000000*RES_hh_emi!V18/RES_hh_num!V18)</f>
        <v>234.18550284815765</v>
      </c>
      <c r="W18" s="72">
        <f>IF(RES_hh_emi!W18=0,0,1000000*RES_hh_emi!W18/RES_hh_num!W18)</f>
        <v>405.09919516348975</v>
      </c>
      <c r="X18" s="72">
        <f>IF(RES_hh_emi!X18=0,0,1000000*RES_hh_emi!X18/RES_hh_num!X18)</f>
        <v>398.84655518881596</v>
      </c>
      <c r="Y18" s="72">
        <f>IF(RES_hh_emi!Y18=0,0,1000000*RES_hh_emi!Y18/RES_hh_num!Y18)</f>
        <v>203.67582811041461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123.22260827351644</v>
      </c>
      <c r="C19" s="72">
        <f>IF(RES_hh_emi!C19=0,0,1000000*RES_hh_emi!C19/RES_hh_num!C19)</f>
        <v>124.67841519503932</v>
      </c>
      <c r="D19" s="72">
        <f>IF(RES_hh_emi!D19=0,0,1000000*RES_hh_emi!D19/RES_hh_num!D19)</f>
        <v>127.19988444045516</v>
      </c>
      <c r="E19" s="72">
        <f>IF(RES_hh_emi!E19=0,0,1000000*RES_hh_emi!E19/RES_hh_num!E19)</f>
        <v>138.18054429148793</v>
      </c>
      <c r="F19" s="72">
        <f>IF(RES_hh_emi!F19=0,0,1000000*RES_hh_emi!F19/RES_hh_num!F19)</f>
        <v>143.29413523888223</v>
      </c>
      <c r="G19" s="72">
        <f>IF(RES_hh_emi!G19=0,0,1000000*RES_hh_emi!G19/RES_hh_num!G19)</f>
        <v>165.7614844064228</v>
      </c>
      <c r="H19" s="72">
        <f>IF(RES_hh_emi!H19=0,0,1000000*RES_hh_emi!H19/RES_hh_num!H19)</f>
        <v>175.60343214911467</v>
      </c>
      <c r="I19" s="72">
        <f>IF(RES_hh_emi!I19=0,0,1000000*RES_hh_emi!I19/RES_hh_num!I19)</f>
        <v>158.78618412992532</v>
      </c>
      <c r="J19" s="72">
        <f>IF(RES_hh_emi!J19=0,0,1000000*RES_hh_emi!J19/RES_hh_num!J19)</f>
        <v>165.80097533490536</v>
      </c>
      <c r="K19" s="72">
        <f>IF(RES_hh_emi!K19=0,0,1000000*RES_hh_emi!K19/RES_hh_num!K19)</f>
        <v>174.06058150535043</v>
      </c>
      <c r="L19" s="72">
        <f>IF(RES_hh_emi!L19=0,0,1000000*RES_hh_emi!L19/RES_hh_num!L19)</f>
        <v>182.24652550648713</v>
      </c>
      <c r="M19" s="72">
        <f>IF(RES_hh_emi!M19=0,0,1000000*RES_hh_emi!M19/RES_hh_num!M19)</f>
        <v>194.89189497184515</v>
      </c>
      <c r="N19" s="72">
        <f>IF(RES_hh_emi!N19=0,0,1000000*RES_hh_emi!N19/RES_hh_num!N19)</f>
        <v>198.90373555807105</v>
      </c>
      <c r="O19" s="72">
        <f>IF(RES_hh_emi!O19=0,0,1000000*RES_hh_emi!O19/RES_hh_num!O19)</f>
        <v>184.14149930296949</v>
      </c>
      <c r="P19" s="72">
        <f>IF(RES_hh_emi!P19=0,0,1000000*RES_hh_emi!P19/RES_hh_num!P19)</f>
        <v>182.21423669240801</v>
      </c>
      <c r="Q19" s="72">
        <f>IF(RES_hh_emi!Q19=0,0,1000000*RES_hh_emi!Q19/RES_hh_num!Q19)</f>
        <v>169.63972753420705</v>
      </c>
      <c r="R19" s="72">
        <f>IF(RES_hh_emi!R19=0,0,1000000*RES_hh_emi!R19/RES_hh_num!R19)</f>
        <v>174.68549666259898</v>
      </c>
      <c r="S19" s="72">
        <f>IF(RES_hh_emi!S19=0,0,1000000*RES_hh_emi!S19/RES_hh_num!S19)</f>
        <v>170.16189634864566</v>
      </c>
      <c r="T19" s="72">
        <f>IF(RES_hh_emi!T19=0,0,1000000*RES_hh_emi!T19/RES_hh_num!T19)</f>
        <v>156.89266304347805</v>
      </c>
      <c r="U19" s="72">
        <f>IF(RES_hh_emi!U19=0,0,1000000*RES_hh_emi!U19/RES_hh_num!U19)</f>
        <v>140.6149537262545</v>
      </c>
      <c r="V19" s="72">
        <f>IF(RES_hh_emi!V19=0,0,1000000*RES_hh_emi!V19/RES_hh_num!V19)</f>
        <v>116.41212731668004</v>
      </c>
      <c r="W19" s="72">
        <f>IF(RES_hh_emi!W19=0,0,1000000*RES_hh_emi!W19/RES_hh_num!W19)</f>
        <v>142.50796547472271</v>
      </c>
      <c r="X19" s="72">
        <f>IF(RES_hh_emi!X19=0,0,1000000*RES_hh_emi!X19/RES_hh_num!X19)</f>
        <v>139.10727797370956</v>
      </c>
      <c r="Y19" s="72">
        <f>IF(RES_hh_emi!Y19=0,0,1000000*RES_hh_emi!Y19/RES_hh_num!Y19)</f>
        <v>169.30743203598678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255.58196708335356</v>
      </c>
      <c r="H20" s="72">
        <f>IF(RES_hh_emi!H20=0,0,1000000*RES_hh_emi!H20/RES_hh_num!H20)</f>
        <v>192.66386633174793</v>
      </c>
      <c r="I20" s="72">
        <f>IF(RES_hh_emi!I20=0,0,1000000*RES_hh_emi!I20/RES_hh_num!I20)</f>
        <v>134.94117900783411</v>
      </c>
      <c r="J20" s="72">
        <f>IF(RES_hh_emi!J20=0,0,1000000*RES_hh_emi!J20/RES_hh_num!J20)</f>
        <v>174.28286255586238</v>
      </c>
      <c r="K20" s="72">
        <f>IF(RES_hh_emi!K20=0,0,1000000*RES_hh_emi!K20/RES_hh_num!K20)</f>
        <v>162.29545837901799</v>
      </c>
      <c r="L20" s="72">
        <f>IF(RES_hh_emi!L20=0,0,1000000*RES_hh_emi!L20/RES_hh_num!L20)</f>
        <v>214.26161118604594</v>
      </c>
      <c r="M20" s="72">
        <f>IF(RES_hh_emi!M20=0,0,1000000*RES_hh_emi!M20/RES_hh_num!M20)</f>
        <v>205.83152096312384</v>
      </c>
      <c r="N20" s="72">
        <f>IF(RES_hh_emi!N20=0,0,1000000*RES_hh_emi!N20/RES_hh_num!N20)</f>
        <v>268.12318823056989</v>
      </c>
      <c r="O20" s="72">
        <f>IF(RES_hh_emi!O20=0,0,1000000*RES_hh_emi!O20/RES_hh_num!O20)</f>
        <v>200.34154948057875</v>
      </c>
      <c r="P20" s="72">
        <f>IF(RES_hh_emi!P20=0,0,1000000*RES_hh_emi!P20/RES_hh_num!P20)</f>
        <v>223.09357648916301</v>
      </c>
      <c r="Q20" s="72">
        <f>IF(RES_hh_emi!Q20=0,0,1000000*RES_hh_emi!Q20/RES_hh_num!Q20)</f>
        <v>170.24206793468002</v>
      </c>
      <c r="R20" s="72">
        <f>IF(RES_hh_emi!R20=0,0,1000000*RES_hh_emi!R20/RES_hh_num!R20)</f>
        <v>212.42738337948597</v>
      </c>
      <c r="S20" s="72">
        <f>IF(RES_hh_emi!S20=0,0,1000000*RES_hh_emi!S20/RES_hh_num!S20)</f>
        <v>226.60450645502195</v>
      </c>
      <c r="T20" s="72">
        <f>IF(RES_hh_emi!T20=0,0,1000000*RES_hh_emi!T20/RES_hh_num!T20)</f>
        <v>220.81564497544755</v>
      </c>
      <c r="U20" s="72">
        <f>IF(RES_hh_emi!U20=0,0,1000000*RES_hh_emi!U20/RES_hh_num!U20)</f>
        <v>196.22826917683318</v>
      </c>
      <c r="V20" s="72">
        <f>IF(RES_hh_emi!V20=0,0,1000000*RES_hh_emi!V20/RES_hh_num!V20)</f>
        <v>184.23142694949291</v>
      </c>
      <c r="W20" s="72">
        <f>IF(RES_hh_emi!W20=0,0,1000000*RES_hh_emi!W20/RES_hh_num!W20)</f>
        <v>270.52006832194212</v>
      </c>
      <c r="X20" s="72">
        <f>IF(RES_hh_emi!X20=0,0,1000000*RES_hh_emi!X20/RES_hh_num!X20)</f>
        <v>269.5444744402497</v>
      </c>
      <c r="Y20" s="72">
        <f>IF(RES_hh_emi!Y20=0,0,1000000*RES_hh_emi!Y20/RES_hh_num!Y20)</f>
        <v>182.18368844085603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115.57309781006227</v>
      </c>
      <c r="C21" s="72">
        <f>IF(RES_hh_emi!C21=0,0,1000000*RES_hh_emi!C21/RES_hh_num!C21)</f>
        <v>121.63570621295361</v>
      </c>
      <c r="D21" s="72">
        <f>IF(RES_hh_emi!D21=0,0,1000000*RES_hh_emi!D21/RES_hh_num!D21)</f>
        <v>111.11417655560962</v>
      </c>
      <c r="E21" s="72">
        <f>IF(RES_hh_emi!E21=0,0,1000000*RES_hh_emi!E21/RES_hh_num!E21)</f>
        <v>121.55709660671484</v>
      </c>
      <c r="F21" s="72">
        <f>IF(RES_hh_emi!F21=0,0,1000000*RES_hh_emi!F21/RES_hh_num!F21)</f>
        <v>146.20040872672058</v>
      </c>
      <c r="G21" s="72">
        <f>IF(RES_hh_emi!G21=0,0,1000000*RES_hh_emi!G21/RES_hh_num!G21)</f>
        <v>150.85773299145359</v>
      </c>
      <c r="H21" s="72">
        <f>IF(RES_hh_emi!H21=0,0,1000000*RES_hh_emi!H21/RES_hh_num!H21)</f>
        <v>162.21127108207651</v>
      </c>
      <c r="I21" s="72">
        <f>IF(RES_hh_emi!I21=0,0,1000000*RES_hh_emi!I21/RES_hh_num!I21)</f>
        <v>160.22951174525815</v>
      </c>
      <c r="J21" s="72">
        <f>IF(RES_hh_emi!J21=0,0,1000000*RES_hh_emi!J21/RES_hh_num!J21)</f>
        <v>169.15676870952527</v>
      </c>
      <c r="K21" s="72">
        <f>IF(RES_hh_emi!K21=0,0,1000000*RES_hh_emi!K21/RES_hh_num!K21)</f>
        <v>167.59243993310679</v>
      </c>
      <c r="L21" s="72">
        <f>IF(RES_hh_emi!L21=0,0,1000000*RES_hh_emi!L21/RES_hh_num!L21)</f>
        <v>168.30684415103434</v>
      </c>
      <c r="M21" s="72">
        <f>IF(RES_hh_emi!M21=0,0,1000000*RES_hh_emi!M21/RES_hh_num!M21)</f>
        <v>172.01004576917694</v>
      </c>
      <c r="N21" s="72">
        <f>IF(RES_hh_emi!N21=0,0,1000000*RES_hh_emi!N21/RES_hh_num!N21)</f>
        <v>169.89483306911973</v>
      </c>
      <c r="O21" s="72">
        <f>IF(RES_hh_emi!O21=0,0,1000000*RES_hh_emi!O21/RES_hh_num!O21)</f>
        <v>155.94781514682012</v>
      </c>
      <c r="P21" s="72">
        <f>IF(RES_hh_emi!P21=0,0,1000000*RES_hh_emi!P21/RES_hh_num!P21)</f>
        <v>160.88240276986173</v>
      </c>
      <c r="Q21" s="72">
        <f>IF(RES_hh_emi!Q21=0,0,1000000*RES_hh_emi!Q21/RES_hh_num!Q21)</f>
        <v>156.23056950093061</v>
      </c>
      <c r="R21" s="72">
        <f>IF(RES_hh_emi!R21=0,0,1000000*RES_hh_emi!R21/RES_hh_num!R21)</f>
        <v>168.75642014964495</v>
      </c>
      <c r="S21" s="72">
        <f>IF(RES_hh_emi!S21=0,0,1000000*RES_hh_emi!S21/RES_hh_num!S21)</f>
        <v>162.66672491215121</v>
      </c>
      <c r="T21" s="72">
        <f>IF(RES_hh_emi!T21=0,0,1000000*RES_hh_emi!T21/RES_hh_num!T21)</f>
        <v>155.23684861730558</v>
      </c>
      <c r="U21" s="72">
        <f>IF(RES_hh_emi!U21=0,0,1000000*RES_hh_emi!U21/RES_hh_num!U21)</f>
        <v>139.0357304298486</v>
      </c>
      <c r="V21" s="72">
        <f>IF(RES_hh_emi!V21=0,0,1000000*RES_hh_emi!V21/RES_hh_num!V21)</f>
        <v>135.54990626516584</v>
      </c>
      <c r="W21" s="72">
        <f>IF(RES_hh_emi!W21=0,0,1000000*RES_hh_emi!W21/RES_hh_num!W21)</f>
        <v>220.72466791585876</v>
      </c>
      <c r="X21" s="72">
        <f>IF(RES_hh_emi!X21=0,0,1000000*RES_hh_emi!X21/RES_hh_num!X21)</f>
        <v>184.64791430089477</v>
      </c>
      <c r="Y21" s="72">
        <f>IF(RES_hh_emi!Y21=0,0,1000000*RES_hh_emi!Y21/RES_hh_num!Y21)</f>
        <v>128.31424943855427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152.27851556433686</v>
      </c>
      <c r="C27" s="69">
        <f>IF(RES_hh_emi!C27=0,0,1000000*RES_hh_emi!C27/RES_hh_num!C27)</f>
        <v>150.17643266146996</v>
      </c>
      <c r="D27" s="69">
        <f>IF(RES_hh_emi!D27=0,0,1000000*RES_hh_emi!D27/RES_hh_num!D27)</f>
        <v>146.16596108674139</v>
      </c>
      <c r="E27" s="69">
        <f>IF(RES_hh_emi!E27=0,0,1000000*RES_hh_emi!E27/RES_hh_num!E27)</f>
        <v>143.74005946679225</v>
      </c>
      <c r="F27" s="69">
        <f>IF(RES_hh_emi!F27=0,0,1000000*RES_hh_emi!F27/RES_hh_num!F27)</f>
        <v>129.61940279424897</v>
      </c>
      <c r="G27" s="69">
        <f>IF(RES_hh_emi!G27=0,0,1000000*RES_hh_emi!G27/RES_hh_num!G27)</f>
        <v>129.16629774488013</v>
      </c>
      <c r="H27" s="69">
        <f>IF(RES_hh_emi!H27=0,0,1000000*RES_hh_emi!H27/RES_hh_num!H27)</f>
        <v>119.58291188416256</v>
      </c>
      <c r="I27" s="69">
        <f>IF(RES_hh_emi!I27=0,0,1000000*RES_hh_emi!I27/RES_hh_num!I27)</f>
        <v>90.751778327458339</v>
      </c>
      <c r="J27" s="69">
        <f>IF(RES_hh_emi!J27=0,0,1000000*RES_hh_emi!J27/RES_hh_num!J27)</f>
        <v>85.561180963839803</v>
      </c>
      <c r="K27" s="69">
        <f>IF(RES_hh_emi!K27=0,0,1000000*RES_hh_emi!K27/RES_hh_num!K27)</f>
        <v>85.035314111166429</v>
      </c>
      <c r="L27" s="69">
        <f>IF(RES_hh_emi!L27=0,0,1000000*RES_hh_emi!L27/RES_hh_num!L27)</f>
        <v>89.085579528464777</v>
      </c>
      <c r="M27" s="69">
        <f>IF(RES_hh_emi!M27=0,0,1000000*RES_hh_emi!M27/RES_hh_num!M27)</f>
        <v>101.80034991939662</v>
      </c>
      <c r="N27" s="69">
        <f>IF(RES_hh_emi!N27=0,0,1000000*RES_hh_emi!N27/RES_hh_num!N27)</f>
        <v>103.57720999240115</v>
      </c>
      <c r="O27" s="69">
        <f>IF(RES_hh_emi!O27=0,0,1000000*RES_hh_emi!O27/RES_hh_num!O27)</f>
        <v>88.065291380530766</v>
      </c>
      <c r="P27" s="69">
        <f>IF(RES_hh_emi!P27=0,0,1000000*RES_hh_emi!P27/RES_hh_num!P27)</f>
        <v>82.359882830674195</v>
      </c>
      <c r="Q27" s="69">
        <f>IF(RES_hh_emi!Q27=0,0,1000000*RES_hh_emi!Q27/RES_hh_num!Q27)</f>
        <v>71.090423055791064</v>
      </c>
      <c r="R27" s="69">
        <f>IF(RES_hh_emi!R27=0,0,1000000*RES_hh_emi!R27/RES_hh_num!R27)</f>
        <v>78.729389914132199</v>
      </c>
      <c r="S27" s="69">
        <f>IF(RES_hh_emi!S27=0,0,1000000*RES_hh_emi!S27/RES_hh_num!S27)</f>
        <v>83.752041514329861</v>
      </c>
      <c r="T27" s="69">
        <f>IF(RES_hh_emi!T27=0,0,1000000*RES_hh_emi!T27/RES_hh_num!T27)</f>
        <v>85.701742518853749</v>
      </c>
      <c r="U27" s="69">
        <f>IF(RES_hh_emi!U27=0,0,1000000*RES_hh_emi!U27/RES_hh_num!U27)</f>
        <v>92.628046850030046</v>
      </c>
      <c r="V27" s="69">
        <f>IF(RES_hh_emi!V27=0,0,1000000*RES_hh_emi!V27/RES_hh_num!V27)</f>
        <v>81.137919872006691</v>
      </c>
      <c r="W27" s="69">
        <f>IF(RES_hh_emi!W27=0,0,1000000*RES_hh_emi!W27/RES_hh_num!W27)</f>
        <v>71.355280472527198</v>
      </c>
      <c r="X27" s="69">
        <f>IF(RES_hh_emi!X27=0,0,1000000*RES_hh_emi!X27/RES_hh_num!X27)</f>
        <v>76.812720244964297</v>
      </c>
      <c r="Y27" s="69">
        <f>IF(RES_hh_emi!Y27=0,0,1000000*RES_hh_emi!Y27/RES_hh_num!Y27)</f>
        <v>113.76201822827272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280.97304578790732</v>
      </c>
      <c r="C28" s="72">
        <f>IF(RES_hh_emi!C28=0,0,1000000*RES_hh_emi!C28/RES_hh_num!C28)</f>
        <v>253.99189248990842</v>
      </c>
      <c r="D28" s="72">
        <f>IF(RES_hh_emi!D28=0,0,1000000*RES_hh_emi!D28/RES_hh_num!D28)</f>
        <v>272.67173420108031</v>
      </c>
      <c r="E28" s="72">
        <f>IF(RES_hh_emi!E28=0,0,1000000*RES_hh_emi!E28/RES_hh_num!E28)</f>
        <v>294.42830261828084</v>
      </c>
      <c r="F28" s="72">
        <f>IF(RES_hh_emi!F28=0,0,1000000*RES_hh_emi!F28/RES_hh_num!F28)</f>
        <v>261.22559837924229</v>
      </c>
      <c r="G28" s="72">
        <f>IF(RES_hh_emi!G28=0,0,1000000*RES_hh_emi!G28/RES_hh_num!G28)</f>
        <v>273.9984123642804</v>
      </c>
      <c r="H28" s="72">
        <f>IF(RES_hh_emi!H28=0,0,1000000*RES_hh_emi!H28/RES_hh_num!H28)</f>
        <v>320.33201699504269</v>
      </c>
      <c r="I28" s="72">
        <f>IF(RES_hh_emi!I28=0,0,1000000*RES_hh_emi!I28/RES_hh_num!I28)</f>
        <v>314.1810839142517</v>
      </c>
      <c r="J28" s="72">
        <f>IF(RES_hh_emi!J28=0,0,1000000*RES_hh_emi!J28/RES_hh_num!J28)</f>
        <v>321.76932954718944</v>
      </c>
      <c r="K28" s="72">
        <f>IF(RES_hh_emi!K28=0,0,1000000*RES_hh_emi!K28/RES_hh_num!K28)</f>
        <v>271.78977071351557</v>
      </c>
      <c r="L28" s="72">
        <f>IF(RES_hh_emi!L28=0,0,1000000*RES_hh_emi!L28/RES_hh_num!L28)</f>
        <v>298.18231249996393</v>
      </c>
      <c r="M28" s="72">
        <f>IF(RES_hh_emi!M28=0,0,1000000*RES_hh_emi!M28/RES_hh_num!M28)</f>
        <v>306.59261986208656</v>
      </c>
      <c r="N28" s="72">
        <f>IF(RES_hh_emi!N28=0,0,1000000*RES_hh_emi!N28/RES_hh_num!N28)</f>
        <v>290.28347612462397</v>
      </c>
      <c r="O28" s="72">
        <f>IF(RES_hh_emi!O28=0,0,1000000*RES_hh_emi!O28/RES_hh_num!O28)</f>
        <v>282.16494252382427</v>
      </c>
      <c r="P28" s="72">
        <f>IF(RES_hh_emi!P28=0,0,1000000*RES_hh_emi!P28/RES_hh_num!P28)</f>
        <v>249.4430086525748</v>
      </c>
      <c r="Q28" s="72">
        <f>IF(RES_hh_emi!Q28=0,0,1000000*RES_hh_emi!Q28/RES_hh_num!Q28)</f>
        <v>206.05292283838372</v>
      </c>
      <c r="R28" s="72">
        <f>IF(RES_hh_emi!R28=0,0,1000000*RES_hh_emi!R28/RES_hh_num!R28)</f>
        <v>225.08026021343909</v>
      </c>
      <c r="S28" s="72">
        <f>IF(RES_hh_emi!S28=0,0,1000000*RES_hh_emi!S28/RES_hh_num!S28)</f>
        <v>253.01958727738153</v>
      </c>
      <c r="T28" s="72">
        <f>IF(RES_hh_emi!T28=0,0,1000000*RES_hh_emi!T28/RES_hh_num!T28)</f>
        <v>266.26165646955144</v>
      </c>
      <c r="U28" s="72">
        <f>IF(RES_hh_emi!U28=0,0,1000000*RES_hh_emi!U28/RES_hh_num!U28)</f>
        <v>233.60351719987278</v>
      </c>
      <c r="V28" s="72">
        <f>IF(RES_hh_emi!V28=0,0,1000000*RES_hh_emi!V28/RES_hh_num!V28)</f>
        <v>183.84507750474586</v>
      </c>
      <c r="W28" s="72">
        <f>IF(RES_hh_emi!W28=0,0,1000000*RES_hh_emi!W28/RES_hh_num!W28)</f>
        <v>255.60031942273025</v>
      </c>
      <c r="X28" s="72">
        <f>IF(RES_hh_emi!X28=0,0,1000000*RES_hh_emi!X28/RES_hh_num!X28)</f>
        <v>291.84805499646137</v>
      </c>
      <c r="Y28" s="72">
        <f>IF(RES_hh_emi!Y28=0,0,1000000*RES_hh_emi!Y28/RES_hh_num!Y28)</f>
        <v>229.79011605577671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181.13457266323778</v>
      </c>
      <c r="C29" s="72">
        <f>IF(RES_hh_emi!C29=0,0,1000000*RES_hh_emi!C29/RES_hh_num!C29)</f>
        <v>178.47048775879844</v>
      </c>
      <c r="D29" s="72">
        <f>IF(RES_hh_emi!D29=0,0,1000000*RES_hh_emi!D29/RES_hh_num!D29)</f>
        <v>177.75980718770322</v>
      </c>
      <c r="E29" s="72">
        <f>IF(RES_hh_emi!E29=0,0,1000000*RES_hh_emi!E29/RES_hh_num!E29)</f>
        <v>181.8953852199902</v>
      </c>
      <c r="F29" s="72">
        <f>IF(RES_hh_emi!F29=0,0,1000000*RES_hh_emi!F29/RES_hh_num!F29)</f>
        <v>175.54665634756788</v>
      </c>
      <c r="G29" s="72">
        <f>IF(RES_hh_emi!G29=0,0,1000000*RES_hh_emi!G29/RES_hh_num!G29)</f>
        <v>192.63308791218236</v>
      </c>
      <c r="H29" s="72">
        <f>IF(RES_hh_emi!H29=0,0,1000000*RES_hh_emi!H29/RES_hh_num!H29)</f>
        <v>209.07455077391853</v>
      </c>
      <c r="I29" s="72">
        <f>IF(RES_hh_emi!I29=0,0,1000000*RES_hh_emi!I29/RES_hh_num!I29)</f>
        <v>177.14617985025697</v>
      </c>
      <c r="J29" s="72">
        <f>IF(RES_hh_emi!J29=0,0,1000000*RES_hh_emi!J29/RES_hh_num!J29)</f>
        <v>190.88108932292803</v>
      </c>
      <c r="K29" s="72">
        <f>IF(RES_hh_emi!K29=0,0,1000000*RES_hh_emi!K29/RES_hh_num!K29)</f>
        <v>190.04180097484556</v>
      </c>
      <c r="L29" s="72">
        <f>IF(RES_hh_emi!L29=0,0,1000000*RES_hh_emi!L29/RES_hh_num!L29)</f>
        <v>187.20915077425627</v>
      </c>
      <c r="M29" s="72">
        <f>IF(RES_hh_emi!M29=0,0,1000000*RES_hh_emi!M29/RES_hh_num!M29)</f>
        <v>202.54772725430962</v>
      </c>
      <c r="N29" s="72">
        <f>IF(RES_hh_emi!N29=0,0,1000000*RES_hh_emi!N29/RES_hh_num!N29)</f>
        <v>204.55998133457493</v>
      </c>
      <c r="O29" s="72">
        <f>IF(RES_hh_emi!O29=0,0,1000000*RES_hh_emi!O29/RES_hh_num!O29)</f>
        <v>172.11988797083299</v>
      </c>
      <c r="P29" s="72">
        <f>IF(RES_hh_emi!P29=0,0,1000000*RES_hh_emi!P29/RES_hh_num!P29)</f>
        <v>159.91982529435043</v>
      </c>
      <c r="Q29" s="72">
        <f>IF(RES_hh_emi!Q29=0,0,1000000*RES_hh_emi!Q29/RES_hh_num!Q29)</f>
        <v>130.78231250021105</v>
      </c>
      <c r="R29" s="72">
        <f>IF(RES_hh_emi!R29=0,0,1000000*RES_hh_emi!R29/RES_hh_num!R29)</f>
        <v>140.62706691131638</v>
      </c>
      <c r="S29" s="72">
        <f>IF(RES_hh_emi!S29=0,0,1000000*RES_hh_emi!S29/RES_hh_num!S29)</f>
        <v>152.478296422884</v>
      </c>
      <c r="T29" s="72">
        <f>IF(RES_hh_emi!T29=0,0,1000000*RES_hh_emi!T29/RES_hh_num!T29)</f>
        <v>146.10902691164512</v>
      </c>
      <c r="U29" s="72">
        <f>IF(RES_hh_emi!U29=0,0,1000000*RES_hh_emi!U29/RES_hh_num!U29)</f>
        <v>168.03259575957219</v>
      </c>
      <c r="V29" s="72">
        <f>IF(RES_hh_emi!V29=0,0,1000000*RES_hh_emi!V29/RES_hh_num!V29)</f>
        <v>158.62485986859184</v>
      </c>
      <c r="W29" s="72">
        <f>IF(RES_hh_emi!W29=0,0,1000000*RES_hh_emi!W29/RES_hh_num!W29)</f>
        <v>130.06033711989525</v>
      </c>
      <c r="X29" s="72">
        <f>IF(RES_hh_emi!X29=0,0,1000000*RES_hh_emi!X29/RES_hh_num!X29)</f>
        <v>142.4047408920166</v>
      </c>
      <c r="Y29" s="72">
        <f>IF(RES_hh_emi!Y29=0,0,1000000*RES_hh_emi!Y29/RES_hh_num!Y29)</f>
        <v>192.38721605645611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161.67074449620205</v>
      </c>
      <c r="C30" s="72">
        <f>IF(RES_hh_emi!C30=0,0,1000000*RES_hh_emi!C30/RES_hh_num!C30)</f>
        <v>159.68262869449146</v>
      </c>
      <c r="D30" s="72">
        <f>IF(RES_hh_emi!D30=0,0,1000000*RES_hh_emi!D30/RES_hh_num!D30)</f>
        <v>148.73501605136289</v>
      </c>
      <c r="E30" s="72">
        <f>IF(RES_hh_emi!E30=0,0,1000000*RES_hh_emi!E30/RES_hh_num!E30)</f>
        <v>155.92948861113629</v>
      </c>
      <c r="F30" s="72">
        <f>IF(RES_hh_emi!F30=0,0,1000000*RES_hh_emi!F30/RES_hh_num!F30)</f>
        <v>164.34970383090288</v>
      </c>
      <c r="G30" s="72">
        <f>IF(RES_hh_emi!G30=0,0,1000000*RES_hh_emi!G30/RES_hh_num!G30)</f>
        <v>165.63907395679033</v>
      </c>
      <c r="H30" s="72">
        <f>IF(RES_hh_emi!H30=0,0,1000000*RES_hh_emi!H30/RES_hh_num!H30)</f>
        <v>174.86944294289668</v>
      </c>
      <c r="I30" s="72">
        <f>IF(RES_hh_emi!I30=0,0,1000000*RES_hh_emi!I30/RES_hh_num!I30)</f>
        <v>182.74987549256895</v>
      </c>
      <c r="J30" s="72">
        <f>IF(RES_hh_emi!J30=0,0,1000000*RES_hh_emi!J30/RES_hh_num!J30)</f>
        <v>192.18531134610888</v>
      </c>
      <c r="K30" s="72">
        <f>IF(RES_hh_emi!K30=0,0,1000000*RES_hh_emi!K30/RES_hh_num!K30)</f>
        <v>178.20130613176613</v>
      </c>
      <c r="L30" s="72">
        <f>IF(RES_hh_emi!L30=0,0,1000000*RES_hh_emi!L30/RES_hh_num!L30)</f>
        <v>164.94827164178196</v>
      </c>
      <c r="M30" s="72">
        <f>IF(RES_hh_emi!M30=0,0,1000000*RES_hh_emi!M30/RES_hh_num!M30)</f>
        <v>177.35432680534007</v>
      </c>
      <c r="N30" s="72">
        <f>IF(RES_hh_emi!N30=0,0,1000000*RES_hh_emi!N30/RES_hh_num!N30)</f>
        <v>172.07081660664562</v>
      </c>
      <c r="O30" s="72">
        <f>IF(RES_hh_emi!O30=0,0,1000000*RES_hh_emi!O30/RES_hh_num!O30)</f>
        <v>148.83235173330067</v>
      </c>
      <c r="P30" s="72">
        <f>IF(RES_hh_emi!P30=0,0,1000000*RES_hh_emi!P30/RES_hh_num!P30)</f>
        <v>142.19938825450262</v>
      </c>
      <c r="Q30" s="72">
        <f>IF(RES_hh_emi!Q30=0,0,1000000*RES_hh_emi!Q30/RES_hh_num!Q30)</f>
        <v>115.41536675953854</v>
      </c>
      <c r="R30" s="72">
        <f>IF(RES_hh_emi!R30=0,0,1000000*RES_hh_emi!R30/RES_hh_num!R30)</f>
        <v>123.78333821827718</v>
      </c>
      <c r="S30" s="72">
        <f>IF(RES_hh_emi!S30=0,0,1000000*RES_hh_emi!S30/RES_hh_num!S30)</f>
        <v>113.78114990460566</v>
      </c>
      <c r="T30" s="72">
        <f>IF(RES_hh_emi!T30=0,0,1000000*RES_hh_emi!T30/RES_hh_num!T30)</f>
        <v>136.17177784160188</v>
      </c>
      <c r="U30" s="72">
        <f>IF(RES_hh_emi!U30=0,0,1000000*RES_hh_emi!U30/RES_hh_num!U30)</f>
        <v>136.93533542609555</v>
      </c>
      <c r="V30" s="72">
        <f>IF(RES_hh_emi!V30=0,0,1000000*RES_hh_emi!V30/RES_hh_num!V30)</f>
        <v>131.14194878223296</v>
      </c>
      <c r="W30" s="72">
        <f>IF(RES_hh_emi!W30=0,0,1000000*RES_hh_emi!W30/RES_hh_num!W30)</f>
        <v>146.49300234234164</v>
      </c>
      <c r="X30" s="72">
        <f>IF(RES_hh_emi!X30=0,0,1000000*RES_hh_emi!X30/RES_hh_num!X30)</f>
        <v>136.90443538922909</v>
      </c>
      <c r="Y30" s="72">
        <f>IF(RES_hh_emi!Y30=0,0,1000000*RES_hh_emi!Y30/RES_hh_num!Y30)</f>
        <v>148.22353838891598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172.45001651250428</v>
      </c>
      <c r="C3" s="65">
        <f>IF(RES_hh_fech!C3=0,0,RES_hh_fech!C3/RES_summary!C$19)</f>
        <v>179.96506561667772</v>
      </c>
      <c r="D3" s="65">
        <f>IF(RES_hh_fech!D3=0,0,RES_hh_fech!D3/RES_summary!D$19)</f>
        <v>183.93446189950475</v>
      </c>
      <c r="E3" s="65">
        <f>IF(RES_hh_fech!E3=0,0,RES_hh_fech!E3/RES_summary!E$19)</f>
        <v>187.00801465924187</v>
      </c>
      <c r="F3" s="65">
        <f>IF(RES_hh_fech!F3=0,0,RES_hh_fech!F3/RES_summary!F$19)</f>
        <v>188.79094194222614</v>
      </c>
      <c r="G3" s="65">
        <f>IF(RES_hh_fech!G3=0,0,RES_hh_fech!G3/RES_summary!G$19)</f>
        <v>192.63421954734784</v>
      </c>
      <c r="H3" s="65">
        <f>IF(RES_hh_fech!H3=0,0,RES_hh_fech!H3/RES_summary!H$19)</f>
        <v>205.85480297941342</v>
      </c>
      <c r="I3" s="65">
        <f>IF(RES_hh_fech!I3=0,0,RES_hh_fech!I3/RES_summary!I$19)</f>
        <v>198.2514075507286</v>
      </c>
      <c r="J3" s="65">
        <f>IF(RES_hh_fech!J3=0,0,RES_hh_fech!J3/RES_summary!J$19)</f>
        <v>196.89263470703489</v>
      </c>
      <c r="K3" s="65">
        <f>IF(RES_hh_fech!K3=0,0,RES_hh_fech!K3/RES_summary!K$19)</f>
        <v>200.01356784833214</v>
      </c>
      <c r="L3" s="65">
        <f>IF(RES_hh_fech!L3=0,0,RES_hh_fech!L3/RES_summary!L$19)</f>
        <v>199.99191736526288</v>
      </c>
      <c r="M3" s="65">
        <f>IF(RES_hh_fech!M3=0,0,RES_hh_fech!M3/RES_summary!M$19)</f>
        <v>193.38804731641915</v>
      </c>
      <c r="N3" s="65">
        <f>IF(RES_hh_fech!N3=0,0,RES_hh_fech!N3/RES_summary!N$19)</f>
        <v>193.21637847844184</v>
      </c>
      <c r="O3" s="65">
        <f>IF(RES_hh_fech!O3=0,0,RES_hh_fech!O3/RES_summary!O$19)</f>
        <v>178.34315534095637</v>
      </c>
      <c r="P3" s="65">
        <f>IF(RES_hh_fech!P3=0,0,RES_hh_fech!P3/RES_summary!P$19)</f>
        <v>167.95869799464919</v>
      </c>
      <c r="Q3" s="65">
        <f>IF(RES_hh_fech!Q3=0,0,RES_hh_fech!Q3/RES_summary!Q$19)</f>
        <v>158.50150839021163</v>
      </c>
      <c r="R3" s="65">
        <f>IF(RES_hh_fech!R3=0,0,RES_hh_fech!R3/RES_summary!R$19)</f>
        <v>164.20032235208947</v>
      </c>
      <c r="S3" s="65">
        <f>IF(RES_hh_fech!S3=0,0,RES_hh_fech!S3/RES_summary!S$19)</f>
        <v>164.70833662732016</v>
      </c>
      <c r="T3" s="65">
        <f>IF(RES_hh_fech!T3=0,0,RES_hh_fech!T3/RES_summary!T$19)</f>
        <v>168.2975368052152</v>
      </c>
      <c r="U3" s="65">
        <f>IF(RES_hh_fech!U3=0,0,RES_hh_fech!U3/RES_summary!U$19)</f>
        <v>158.96552745984627</v>
      </c>
      <c r="V3" s="65">
        <f>IF(RES_hh_fech!V3=0,0,RES_hh_fech!V3/RES_summary!V$19)</f>
        <v>156.31353867703098</v>
      </c>
      <c r="W3" s="65">
        <f>IF(RES_hh_fech!W3=0,0,RES_hh_fech!W3/RES_summary!W$19)</f>
        <v>169.36032037821431</v>
      </c>
      <c r="X3" s="65">
        <f>IF(RES_hh_fech!X3=0,0,RES_hh_fech!X3/RES_summary!X$19)</f>
        <v>154.74993783934445</v>
      </c>
      <c r="Y3" s="65">
        <f>IF(RES_hh_fech!Y3=0,0,RES_hh_fech!Y3/RES_summary!Y$19)</f>
        <v>146.18421234552846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151.68865255945084</v>
      </c>
      <c r="C4" s="69">
        <f>IF(RES_hh_fech!C4=0,0,RES_hh_fech!C4/RES_summary!C$19)</f>
        <v>158.86144942144026</v>
      </c>
      <c r="D4" s="69">
        <f>IF(RES_hh_fech!D4=0,0,RES_hh_fech!D4/RES_summary!D$19)</f>
        <v>163.9108605826965</v>
      </c>
      <c r="E4" s="69">
        <f>IF(RES_hh_fech!E4=0,0,RES_hh_fech!E4/RES_summary!E$19)</f>
        <v>166.08181484867723</v>
      </c>
      <c r="F4" s="69">
        <f>IF(RES_hh_fech!F4=0,0,RES_hh_fech!F4/RES_summary!F$19)</f>
        <v>166.52986015811328</v>
      </c>
      <c r="G4" s="69">
        <f>IF(RES_hh_fech!G4=0,0,RES_hh_fech!G4/RES_summary!G$19)</f>
        <v>170.07768707927087</v>
      </c>
      <c r="H4" s="69">
        <f>IF(RES_hh_fech!H4=0,0,RES_hh_fech!H4/RES_summary!H$19)</f>
        <v>181.21409209937357</v>
      </c>
      <c r="I4" s="69">
        <f>IF(RES_hh_fech!I4=0,0,RES_hh_fech!I4/RES_summary!I$19)</f>
        <v>175.07207159340183</v>
      </c>
      <c r="J4" s="69">
        <f>IF(RES_hh_fech!J4=0,0,RES_hh_fech!J4/RES_summary!J$19)</f>
        <v>172.30433343741689</v>
      </c>
      <c r="K4" s="69">
        <f>IF(RES_hh_fech!K4=0,0,RES_hh_fech!K4/RES_summary!K$19)</f>
        <v>175.78308443874138</v>
      </c>
      <c r="L4" s="69">
        <f>IF(RES_hh_fech!L4=0,0,RES_hh_fech!L4/RES_summary!L$19)</f>
        <v>178.11419202598083</v>
      </c>
      <c r="M4" s="69">
        <f>IF(RES_hh_fech!M4=0,0,RES_hh_fech!M4/RES_summary!M$19)</f>
        <v>169.75003504221286</v>
      </c>
      <c r="N4" s="69">
        <f>IF(RES_hh_fech!N4=0,0,RES_hh_fech!N4/RES_summary!N$19)</f>
        <v>169.33271220637812</v>
      </c>
      <c r="O4" s="69">
        <f>IF(RES_hh_fech!O4=0,0,RES_hh_fech!O4/RES_summary!O$19)</f>
        <v>157.183373113627</v>
      </c>
      <c r="P4" s="69">
        <f>IF(RES_hh_fech!P4=0,0,RES_hh_fech!P4/RES_summary!P$19)</f>
        <v>147.10649057665321</v>
      </c>
      <c r="Q4" s="69">
        <f>IF(RES_hh_fech!Q4=0,0,RES_hh_fech!Q4/RES_summary!Q$19)</f>
        <v>140.00171684163848</v>
      </c>
      <c r="R4" s="69">
        <f>IF(RES_hh_fech!R4=0,0,RES_hh_fech!R4/RES_summary!R$19)</f>
        <v>145.16528140987876</v>
      </c>
      <c r="S4" s="69">
        <f>IF(RES_hh_fech!S4=0,0,RES_hh_fech!S4/RES_summary!S$19)</f>
        <v>146.22002809459687</v>
      </c>
      <c r="T4" s="69">
        <f>IF(RES_hh_fech!T4=0,0,RES_hh_fech!T4/RES_summary!T$19)</f>
        <v>148.78564176420346</v>
      </c>
      <c r="U4" s="69">
        <f>IF(RES_hh_fech!U4=0,0,RES_hh_fech!U4/RES_summary!U$19)</f>
        <v>139.94603270285182</v>
      </c>
      <c r="V4" s="69">
        <f>IF(RES_hh_fech!V4=0,0,RES_hh_fech!V4/RES_summary!V$19)</f>
        <v>138.49085314079846</v>
      </c>
      <c r="W4" s="69">
        <f>IF(RES_hh_fech!W4=0,0,RES_hh_fech!W4/RES_summary!W$19)</f>
        <v>146.50752564985592</v>
      </c>
      <c r="X4" s="69">
        <f>IF(RES_hh_fech!X4=0,0,RES_hh_fech!X4/RES_summary!X$19)</f>
        <v>133.47324715339809</v>
      </c>
      <c r="Y4" s="69">
        <f>IF(RES_hh_fech!Y4=0,0,RES_hh_fech!Y4/RES_summary!Y$19)</f>
        <v>127.1624252636099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149.03725341554252</v>
      </c>
      <c r="C5" s="72">
        <f>IF(RES_hh_fech!C5=0,0,RES_hh_fech!C5/RES_summary!C$19)</f>
        <v>143.01098086694734</v>
      </c>
      <c r="D5" s="72">
        <f>IF(RES_hh_fech!D5=0,0,RES_hh_fech!D5/RES_summary!D$19)</f>
        <v>162.82684599551359</v>
      </c>
      <c r="E5" s="72">
        <f>IF(RES_hh_fech!E5=0,0,RES_hh_fech!E5/RES_summary!E$19)</f>
        <v>174.16736918887528</v>
      </c>
      <c r="F5" s="72">
        <f>IF(RES_hh_fech!F5=0,0,RES_hh_fech!F5/RES_summary!F$19)</f>
        <v>151.50869772686545</v>
      </c>
      <c r="G5" s="72">
        <f>IF(RES_hh_fech!G5=0,0,RES_hh_fech!G5/RES_summary!G$19)</f>
        <v>157.39887140040764</v>
      </c>
      <c r="H5" s="72">
        <f>IF(RES_hh_fech!H5=0,0,RES_hh_fech!H5/RES_summary!H$19)</f>
        <v>181.44416082249904</v>
      </c>
      <c r="I5" s="72">
        <f>IF(RES_hh_fech!I5=0,0,RES_hh_fech!I5/RES_summary!I$19)</f>
        <v>178.13654134461035</v>
      </c>
      <c r="J5" s="72">
        <f>IF(RES_hh_fech!J5=0,0,RES_hh_fech!J5/RES_summary!J$19)</f>
        <v>173.6451846757989</v>
      </c>
      <c r="K5" s="72">
        <f>IF(RES_hh_fech!K5=0,0,RES_hh_fech!K5/RES_summary!K$19)</f>
        <v>155.23877421712399</v>
      </c>
      <c r="L5" s="72">
        <f>IF(RES_hh_fech!L5=0,0,RES_hh_fech!L5/RES_summary!L$19)</f>
        <v>187.09019802528329</v>
      </c>
      <c r="M5" s="72">
        <f>IF(RES_hh_fech!M5=0,0,RES_hh_fech!M5/RES_summary!M$19)</f>
        <v>180.02981564381366</v>
      </c>
      <c r="N5" s="72">
        <f>IF(RES_hh_fech!N5=0,0,RES_hh_fech!N5/RES_summary!N$19)</f>
        <v>172.22125185646169</v>
      </c>
      <c r="O5" s="72">
        <f>IF(RES_hh_fech!O5=0,0,RES_hh_fech!O5/RES_summary!O$19)</f>
        <v>177.52502865930214</v>
      </c>
      <c r="P5" s="72">
        <f>IF(RES_hh_fech!P5=0,0,RES_hh_fech!P5/RES_summary!P$19)</f>
        <v>158.90256348684832</v>
      </c>
      <c r="Q5" s="72">
        <f>IF(RES_hh_fech!Q5=0,0,RES_hh_fech!Q5/RES_summary!Q$19)</f>
        <v>136.8885764343876</v>
      </c>
      <c r="R5" s="72">
        <f>IF(RES_hh_fech!R5=0,0,RES_hh_fech!R5/RES_summary!R$19)</f>
        <v>151.38760870178618</v>
      </c>
      <c r="S5" s="72">
        <f>IF(RES_hh_fech!S5=0,0,RES_hh_fech!S5/RES_summary!S$19)</f>
        <v>169.04553265441248</v>
      </c>
      <c r="T5" s="72">
        <f>IF(RES_hh_fech!T5=0,0,RES_hh_fech!T5/RES_summary!T$19)</f>
        <v>180.66240948121472</v>
      </c>
      <c r="U5" s="72">
        <f>IF(RES_hh_fech!U5=0,0,RES_hh_fech!U5/RES_summary!U$19)</f>
        <v>156.92756588131493</v>
      </c>
      <c r="V5" s="72">
        <f>IF(RES_hh_fech!V5=0,0,RES_hh_fech!V5/RES_summary!V$19)</f>
        <v>136.8268838979937</v>
      </c>
      <c r="W5" s="72">
        <f>IF(RES_hh_fech!W5=0,0,RES_hh_fech!W5/RES_summary!W$19)</f>
        <v>180.92444250089994</v>
      </c>
      <c r="X5" s="72">
        <f>IF(RES_hh_fech!X5=0,0,RES_hh_fech!X5/RES_summary!X$19)</f>
        <v>183.62395663528218</v>
      </c>
      <c r="Y5" s="72">
        <f>IF(RES_hh_fech!Y5=0,0,RES_hh_fech!Y5/RES_summary!Y$19)</f>
        <v>126.32076684816062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169.42758251389844</v>
      </c>
      <c r="C6" s="72">
        <f>IF(RES_hh_fech!C6=0,0,RES_hh_fech!C6/RES_summary!C$19)</f>
        <v>176.64278561342775</v>
      </c>
      <c r="D6" s="72">
        <f>IF(RES_hh_fech!D6=0,0,RES_hh_fech!D6/RES_summary!D$19)</f>
        <v>187.21066743259607</v>
      </c>
      <c r="E6" s="72">
        <f>IF(RES_hh_fech!E6=0,0,RES_hh_fech!E6/RES_summary!E$19)</f>
        <v>191.6878421007917</v>
      </c>
      <c r="F6" s="72">
        <f>IF(RES_hh_fech!F6=0,0,RES_hh_fech!F6/RES_summary!F$19)</f>
        <v>184.24997213098769</v>
      </c>
      <c r="G6" s="72">
        <f>IF(RES_hh_fech!G6=0,0,RES_hh_fech!G6/RES_summary!G$19)</f>
        <v>204.69477621139407</v>
      </c>
      <c r="H6" s="72">
        <f>IF(RES_hh_fech!H6=0,0,RES_hh_fech!H6/RES_summary!H$19)</f>
        <v>209.11915720339178</v>
      </c>
      <c r="I6" s="72">
        <f>IF(RES_hh_fech!I6=0,0,RES_hh_fech!I6/RES_summary!I$19)</f>
        <v>173.60923668808798</v>
      </c>
      <c r="J6" s="72">
        <f>IF(RES_hh_fech!J6=0,0,RES_hh_fech!J6/RES_summary!J$19)</f>
        <v>159.72965801519516</v>
      </c>
      <c r="K6" s="72">
        <f>IF(RES_hh_fech!K6=0,0,RES_hh_fech!K6/RES_summary!K$19)</f>
        <v>165.00016882914161</v>
      </c>
      <c r="L6" s="72">
        <f>IF(RES_hh_fech!L6=0,0,RES_hh_fech!L6/RES_summary!L$19)</f>
        <v>189.14985295471701</v>
      </c>
      <c r="M6" s="72">
        <f>IF(RES_hh_fech!M6=0,0,RES_hh_fech!M6/RES_summary!M$19)</f>
        <v>200.89294418288912</v>
      </c>
      <c r="N6" s="72">
        <f>IF(RES_hh_fech!N6=0,0,RES_hh_fech!N6/RES_summary!N$19)</f>
        <v>198.05875666327981</v>
      </c>
      <c r="O6" s="72">
        <f>IF(RES_hh_fech!O6=0,0,RES_hh_fech!O6/RES_summary!O$19)</f>
        <v>175.89856506273605</v>
      </c>
      <c r="P6" s="72">
        <f>IF(RES_hh_fech!P6=0,0,RES_hh_fech!P6/RES_summary!P$19)</f>
        <v>161.57453627193908</v>
      </c>
      <c r="Q6" s="72">
        <f>IF(RES_hh_fech!Q6=0,0,RES_hh_fech!Q6/RES_summary!Q$19)</f>
        <v>145.6402013603481</v>
      </c>
      <c r="R6" s="72">
        <f>IF(RES_hh_fech!R6=0,0,RES_hh_fech!R6/RES_summary!R$19)</f>
        <v>166.74273584539338</v>
      </c>
      <c r="S6" s="72">
        <f>IF(RES_hh_fech!S6=0,0,RES_hh_fech!S6/RES_summary!S$19)</f>
        <v>185.01631358501541</v>
      </c>
      <c r="T6" s="72">
        <f>IF(RES_hh_fech!T6=0,0,RES_hh_fech!T6/RES_summary!T$19)</f>
        <v>152.3630393480201</v>
      </c>
      <c r="U6" s="72">
        <f>IF(RES_hh_fech!U6=0,0,RES_hh_fech!U6/RES_summary!U$19)</f>
        <v>169.81625581948947</v>
      </c>
      <c r="V6" s="72">
        <f>IF(RES_hh_fech!V6=0,0,RES_hh_fech!V6/RES_summary!V$19)</f>
        <v>172.6428046957474</v>
      </c>
      <c r="W6" s="72">
        <f>IF(RES_hh_fech!W6=0,0,RES_hh_fech!W6/RES_summary!W$19)</f>
        <v>168.79824789660782</v>
      </c>
      <c r="X6" s="72">
        <f>IF(RES_hh_fech!X6=0,0,RES_hh_fech!X6/RES_summary!X$19)</f>
        <v>133.29744038405482</v>
      </c>
      <c r="Y6" s="72">
        <f>IF(RES_hh_fech!Y6=0,0,RES_hh_fech!Y6/RES_summary!Y$19)</f>
        <v>195.8145943965373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267.73568300522783</v>
      </c>
      <c r="H7" s="72">
        <f>IF(RES_hh_fech!H7=0,0,RES_hh_fech!H7/RES_summary!H$19)</f>
        <v>190.02706883197223</v>
      </c>
      <c r="I7" s="72">
        <f>IF(RES_hh_fech!I7=0,0,RES_hh_fech!I7/RES_summary!I$19)</f>
        <v>137.3644112274068</v>
      </c>
      <c r="J7" s="72">
        <f>IF(RES_hh_fech!J7=0,0,RES_hh_fech!J7/RES_summary!J$19)</f>
        <v>161.06817971402927</v>
      </c>
      <c r="K7" s="72">
        <f>IF(RES_hh_fech!K7=0,0,RES_hh_fech!K7/RES_summary!K$19)</f>
        <v>149.36627739145712</v>
      </c>
      <c r="L7" s="72">
        <f>IF(RES_hh_fech!L7=0,0,RES_hh_fech!L7/RES_summary!L$19)</f>
        <v>214.4341168055636</v>
      </c>
      <c r="M7" s="72">
        <f>IF(RES_hh_fech!M7=0,0,RES_hh_fech!M7/RES_summary!M$19)</f>
        <v>185.78249985671951</v>
      </c>
      <c r="N7" s="72">
        <f>IF(RES_hh_fech!N7=0,0,RES_hh_fech!N7/RES_summary!N$19)</f>
        <v>234.81718608228695</v>
      </c>
      <c r="O7" s="72">
        <f>IF(RES_hh_fech!O7=0,0,RES_hh_fech!O7/RES_summary!O$19)</f>
        <v>175.42823101219722</v>
      </c>
      <c r="P7" s="72">
        <f>IF(RES_hh_fech!P7=0,0,RES_hh_fech!P7/RES_summary!P$19)</f>
        <v>175.29300589488327</v>
      </c>
      <c r="Q7" s="72">
        <f>IF(RES_hh_fech!Q7=0,0,RES_hh_fech!Q7/RES_summary!Q$19)</f>
        <v>130.16667811113797</v>
      </c>
      <c r="R7" s="72">
        <f>IF(RES_hh_fech!R7=0,0,RES_hh_fech!R7/RES_summary!R$19)</f>
        <v>160.51132618347029</v>
      </c>
      <c r="S7" s="72">
        <f>IF(RES_hh_fech!S7=0,0,RES_hh_fech!S7/RES_summary!S$19)</f>
        <v>174.31572456417192</v>
      </c>
      <c r="T7" s="72">
        <f>IF(RES_hh_fech!T7=0,0,RES_hh_fech!T7/RES_summary!T$19)</f>
        <v>176.89270124009769</v>
      </c>
      <c r="U7" s="72">
        <f>IF(RES_hh_fech!U7=0,0,RES_hh_fech!U7/RES_summary!U$19)</f>
        <v>158.82200298039749</v>
      </c>
      <c r="V7" s="72">
        <f>IF(RES_hh_fech!V7=0,0,RES_hh_fech!V7/RES_summary!V$19)</f>
        <v>154.44005090277611</v>
      </c>
      <c r="W7" s="72">
        <f>IF(RES_hh_fech!W7=0,0,RES_hh_fech!W7/RES_summary!W$19)</f>
        <v>162.56495847580089</v>
      </c>
      <c r="X7" s="72">
        <f>IF(RES_hh_fech!X7=0,0,RES_hh_fech!X7/RES_summary!X$19)</f>
        <v>171.79119425618808</v>
      </c>
      <c r="Y7" s="72">
        <f>IF(RES_hh_fech!Y7=0,0,RES_hh_fech!Y7/RES_summary!Y$19)</f>
        <v>161.01506448921054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178.61525916464811</v>
      </c>
      <c r="C8" s="72">
        <f>IF(RES_hh_fech!C8=0,0,RES_hh_fech!C8/RES_summary!C$19)</f>
        <v>186.45430942041639</v>
      </c>
      <c r="D8" s="72">
        <f>IF(RES_hh_fech!D8=0,0,RES_hh_fech!D8/RES_summary!D$19)</f>
        <v>189.38117548511551</v>
      </c>
      <c r="E8" s="72">
        <f>IF(RES_hh_fech!E8=0,0,RES_hh_fech!E8/RES_summary!E$19)</f>
        <v>193.88505699973663</v>
      </c>
      <c r="F8" s="72">
        <f>IF(RES_hh_fech!F8=0,0,RES_hh_fech!F8/RES_summary!F$19)</f>
        <v>198.89326366680601</v>
      </c>
      <c r="G8" s="72">
        <f>IF(RES_hh_fech!G8=0,0,RES_hh_fech!G8/RES_summary!G$19)</f>
        <v>202.18346261631626</v>
      </c>
      <c r="H8" s="72">
        <f>IF(RES_hh_fech!H8=0,0,RES_hh_fech!H8/RES_summary!H$19)</f>
        <v>205.07273675206883</v>
      </c>
      <c r="I8" s="72">
        <f>IF(RES_hh_fech!I8=0,0,RES_hh_fech!I8/RES_summary!I$19)</f>
        <v>209.84625960061609</v>
      </c>
      <c r="J8" s="72">
        <f>IF(RES_hh_fech!J8=0,0,RES_hh_fech!J8/RES_summary!J$19)</f>
        <v>202.27205359613649</v>
      </c>
      <c r="K8" s="72">
        <f>IF(RES_hh_fech!K8=0,0,RES_hh_fech!K8/RES_summary!K$19)</f>
        <v>200.62505598237007</v>
      </c>
      <c r="L8" s="72">
        <f>IF(RES_hh_fech!L8=0,0,RES_hh_fech!L8/RES_summary!L$19)</f>
        <v>220.70989299453458</v>
      </c>
      <c r="M8" s="72">
        <f>IF(RES_hh_fech!M8=0,0,RES_hh_fech!M8/RES_summary!M$19)</f>
        <v>204.69845838529966</v>
      </c>
      <c r="N8" s="72">
        <f>IF(RES_hh_fech!N8=0,0,RES_hh_fech!N8/RES_summary!N$19)</f>
        <v>197.45923777951825</v>
      </c>
      <c r="O8" s="72">
        <f>IF(RES_hh_fech!O8=0,0,RES_hh_fech!O8/RES_summary!O$19)</f>
        <v>181.29814983135839</v>
      </c>
      <c r="P8" s="72">
        <f>IF(RES_hh_fech!P8=0,0,RES_hh_fech!P8/RES_summary!P$19)</f>
        <v>168.06231147240408</v>
      </c>
      <c r="Q8" s="72">
        <f>IF(RES_hh_fech!Q8=0,0,RES_hh_fech!Q8/RES_summary!Q$19)</f>
        <v>158.71416594832442</v>
      </c>
      <c r="R8" s="72">
        <f>IF(RES_hh_fech!R8=0,0,RES_hh_fech!R8/RES_summary!R$19)</f>
        <v>169.29781608948039</v>
      </c>
      <c r="S8" s="72">
        <f>IF(RES_hh_fech!S8=0,0,RES_hh_fech!S8/RES_summary!S$19)</f>
        <v>165.59475781604021</v>
      </c>
      <c r="T8" s="72">
        <f>IF(RES_hh_fech!T8=0,0,RES_hh_fech!T8/RES_summary!T$19)</f>
        <v>163.74573082852822</v>
      </c>
      <c r="U8" s="72">
        <f>IF(RES_hh_fech!U8=0,0,RES_hh_fech!U8/RES_summary!U$19)</f>
        <v>147.58414738924256</v>
      </c>
      <c r="V8" s="72">
        <f>IF(RES_hh_fech!V8=0,0,RES_hh_fech!V8/RES_summary!V$19)</f>
        <v>148.21729693992592</v>
      </c>
      <c r="W8" s="72">
        <f>IF(RES_hh_fech!W8=0,0,RES_hh_fech!W8/RES_summary!W$19)</f>
        <v>171.82194541030233</v>
      </c>
      <c r="X8" s="72">
        <f>IF(RES_hh_fech!X8=0,0,RES_hh_fech!X8/RES_summary!X$19)</f>
        <v>150.97778563697324</v>
      </c>
      <c r="Y8" s="72">
        <f>IF(RES_hh_fech!Y8=0,0,RES_hh_fech!Y8/RES_summary!Y$19)</f>
        <v>145.18004881165453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200.20341684422309</v>
      </c>
      <c r="C9" s="72">
        <f>IF(RES_hh_fech!C9=0,0,RES_hh_fech!C9/RES_summary!C$19)</f>
        <v>209.40545229776259</v>
      </c>
      <c r="D9" s="72">
        <f>IF(RES_hh_fech!D9=0,0,RES_hh_fech!D9/RES_summary!D$19)</f>
        <v>210.27627230397425</v>
      </c>
      <c r="E9" s="72">
        <f>IF(RES_hh_fech!E9=0,0,RES_hh_fech!E9/RES_summary!E$19)</f>
        <v>212.2244500356949</v>
      </c>
      <c r="F9" s="72">
        <f>IF(RES_hh_fech!F9=0,0,RES_hh_fech!F9/RES_summary!F$19)</f>
        <v>213.15259639073636</v>
      </c>
      <c r="G9" s="72">
        <f>IF(RES_hh_fech!G9=0,0,RES_hh_fech!G9/RES_summary!G$19)</f>
        <v>215.04133758002556</v>
      </c>
      <c r="H9" s="72">
        <f>IF(RES_hh_fech!H9=0,0,RES_hh_fech!H9/RES_summary!H$19)</f>
        <v>219.70198954190587</v>
      </c>
      <c r="I9" s="72">
        <f>IF(RES_hh_fech!I9=0,0,RES_hh_fech!I9/RES_summary!I$19)</f>
        <v>209.29059990898966</v>
      </c>
      <c r="J9" s="72">
        <f>IF(RES_hh_fech!J9=0,0,RES_hh_fech!J9/RES_summary!J$19)</f>
        <v>205.39733302449662</v>
      </c>
      <c r="K9" s="72">
        <f>IF(RES_hh_fech!K9=0,0,RES_hh_fech!K9/RES_summary!K$19)</f>
        <v>206.99627887386711</v>
      </c>
      <c r="L9" s="72">
        <f>IF(RES_hh_fech!L9=0,0,RES_hh_fech!L9/RES_summary!L$19)</f>
        <v>197.5948430243181</v>
      </c>
      <c r="M9" s="72">
        <f>IF(RES_hh_fech!M9=0,0,RES_hh_fech!M9/RES_summary!M$19)</f>
        <v>191.1611987228957</v>
      </c>
      <c r="N9" s="72">
        <f>IF(RES_hh_fech!N9=0,0,RES_hh_fech!N9/RES_summary!N$19)</f>
        <v>187.25540743380586</v>
      </c>
      <c r="O9" s="72">
        <f>IF(RES_hh_fech!O9=0,0,RES_hh_fech!O9/RES_summary!O$19)</f>
        <v>175.03068270470015</v>
      </c>
      <c r="P9" s="72">
        <f>IF(RES_hh_fech!P9=0,0,RES_hh_fech!P9/RES_summary!P$19)</f>
        <v>162.9522319030151</v>
      </c>
      <c r="Q9" s="72">
        <f>IF(RES_hh_fech!Q9=0,0,RES_hh_fech!Q9/RES_summary!Q$19)</f>
        <v>157.4721471704618</v>
      </c>
      <c r="R9" s="72">
        <f>IF(RES_hh_fech!R9=0,0,RES_hh_fech!R9/RES_summary!R$19)</f>
        <v>159.72293863453515</v>
      </c>
      <c r="S9" s="72">
        <f>IF(RES_hh_fech!S9=0,0,RES_hh_fech!S9/RES_summary!S$19)</f>
        <v>160.03230893151377</v>
      </c>
      <c r="T9" s="72">
        <f>IF(RES_hh_fech!T9=0,0,RES_hh_fech!T9/RES_summary!T$19)</f>
        <v>166.59374897644719</v>
      </c>
      <c r="U9" s="72">
        <f>IF(RES_hh_fech!U9=0,0,RES_hh_fech!U9/RES_summary!U$19)</f>
        <v>161.92291231724818</v>
      </c>
      <c r="V9" s="72">
        <f>IF(RES_hh_fech!V9=0,0,RES_hh_fech!V9/RES_summary!V$19)</f>
        <v>167.97032729909424</v>
      </c>
      <c r="W9" s="72">
        <f>IF(RES_hh_fech!W9=0,0,RES_hh_fech!W9/RES_summary!W$19)</f>
        <v>166.39445709327433</v>
      </c>
      <c r="X9" s="72">
        <f>IF(RES_hh_fech!X9=0,0,RES_hh_fech!X9/RES_summary!X$19)</f>
        <v>163.60704019455926</v>
      </c>
      <c r="Y9" s="72">
        <f>IF(RES_hh_fech!Y9=0,0,RES_hh_fech!Y9/RES_summary!Y$19)</f>
        <v>158.56868716721763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116.49978424818703</v>
      </c>
      <c r="C11" s="72">
        <f>IF(RES_hh_fech!C11=0,0,RES_hh_fech!C11/RES_summary!C$19)</f>
        <v>123.69393487515889</v>
      </c>
      <c r="D11" s="72">
        <f>IF(RES_hh_fech!D11=0,0,RES_hh_fech!D11/RES_summary!D$19)</f>
        <v>131.3628713281185</v>
      </c>
      <c r="E11" s="72">
        <f>IF(RES_hh_fech!E11=0,0,RES_hh_fech!E11/RES_summary!E$19)</f>
        <v>132.47666131962831</v>
      </c>
      <c r="F11" s="72">
        <f>IF(RES_hh_fech!F11=0,0,RES_hh_fech!F11/RES_summary!F$19)</f>
        <v>132.0210208907111</v>
      </c>
      <c r="G11" s="72">
        <f>IF(RES_hh_fech!G11=0,0,RES_hh_fech!G11/RES_summary!G$19)</f>
        <v>134.77503883989573</v>
      </c>
      <c r="H11" s="72">
        <f>IF(RES_hh_fech!H11=0,0,RES_hh_fech!H11/RES_summary!H$19)</f>
        <v>148.2637430754589</v>
      </c>
      <c r="I11" s="72">
        <f>IF(RES_hh_fech!I11=0,0,RES_hh_fech!I11/RES_summary!I$19)</f>
        <v>141.67408486611799</v>
      </c>
      <c r="J11" s="72">
        <f>IF(RES_hh_fech!J11=0,0,RES_hh_fech!J11/RES_summary!J$19)</f>
        <v>139.76635673601686</v>
      </c>
      <c r="K11" s="72">
        <f>IF(RES_hh_fech!K11=0,0,RES_hh_fech!K11/RES_summary!K$19)</f>
        <v>146.60808670394778</v>
      </c>
      <c r="L11" s="72">
        <f>IF(RES_hh_fech!L11=0,0,RES_hh_fech!L11/RES_summary!L$19)</f>
        <v>151.19172788764132</v>
      </c>
      <c r="M11" s="72">
        <f>IF(RES_hh_fech!M11=0,0,RES_hh_fech!M11/RES_summary!M$19)</f>
        <v>141.85967411829887</v>
      </c>
      <c r="N11" s="72">
        <f>IF(RES_hh_fech!N11=0,0,RES_hh_fech!N11/RES_summary!N$19)</f>
        <v>144.68720973498205</v>
      </c>
      <c r="O11" s="72">
        <f>IF(RES_hh_fech!O11=0,0,RES_hh_fech!O11/RES_summary!O$19)</f>
        <v>134.62637636728564</v>
      </c>
      <c r="P11" s="72">
        <f>IF(RES_hh_fech!P11=0,0,RES_hh_fech!P11/RES_summary!P$19)</f>
        <v>127.33509186052954</v>
      </c>
      <c r="Q11" s="72">
        <f>IF(RES_hh_fech!Q11=0,0,RES_hh_fech!Q11/RES_summary!Q$19)</f>
        <v>121.43164690536412</v>
      </c>
      <c r="R11" s="72">
        <f>IF(RES_hh_fech!R11=0,0,RES_hh_fech!R11/RES_summary!R$19)</f>
        <v>128.18626655041504</v>
      </c>
      <c r="S11" s="72">
        <f>IF(RES_hh_fech!S11=0,0,RES_hh_fech!S11/RES_summary!S$19)</f>
        <v>130.50233273214428</v>
      </c>
      <c r="T11" s="72">
        <f>IF(RES_hh_fech!T11=0,0,RES_hh_fech!T11/RES_summary!T$19)</f>
        <v>134.35407180981883</v>
      </c>
      <c r="U11" s="72">
        <f>IF(RES_hh_fech!U11=0,0,RES_hh_fech!U11/RES_summary!U$19)</f>
        <v>128.53707283274599</v>
      </c>
      <c r="V11" s="72">
        <f>IF(RES_hh_fech!V11=0,0,RES_hh_fech!V11/RES_summary!V$19)</f>
        <v>125.10813696530478</v>
      </c>
      <c r="W11" s="72">
        <f>IF(RES_hh_fech!W11=0,0,RES_hh_fech!W11/RES_summary!W$19)</f>
        <v>142.84347042014571</v>
      </c>
      <c r="X11" s="72">
        <f>IF(RES_hh_fech!X11=0,0,RES_hh_fech!X11/RES_summary!X$19)</f>
        <v>129.35110243898933</v>
      </c>
      <c r="Y11" s="72">
        <f>IF(RES_hh_fech!Y11=0,0,RES_hh_fech!Y11/RES_summary!Y$19)</f>
        <v>127.86165028429077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36.232436286836823</v>
      </c>
      <c r="P12" s="72">
        <f>IF(RES_hh_fech!P12=0,0,RES_hh_fech!P12/RES_summary!P$19)</f>
        <v>29.529764541643207</v>
      </c>
      <c r="Q12" s="72">
        <f>IF(RES_hh_fech!Q12=0,0,RES_hh_fech!Q12/RES_summary!Q$19)</f>
        <v>26.679982281789293</v>
      </c>
      <c r="R12" s="72">
        <f>IF(RES_hh_fech!R12=0,0,RES_hh_fech!R12/RES_summary!R$19)</f>
        <v>27.795441474229126</v>
      </c>
      <c r="S12" s="72">
        <f>IF(RES_hh_fech!S12=0,0,RES_hh_fech!S12/RES_summary!S$19)</f>
        <v>34.115791545617569</v>
      </c>
      <c r="T12" s="72">
        <f>IF(RES_hh_fech!T12=0,0,RES_hh_fech!T12/RES_summary!T$19)</f>
        <v>36.381311723185092</v>
      </c>
      <c r="U12" s="72">
        <f>IF(RES_hh_fech!U12=0,0,RES_hh_fech!U12/RES_summary!U$19)</f>
        <v>28.629519547135065</v>
      </c>
      <c r="V12" s="72">
        <f>IF(RES_hh_fech!V12=0,0,RES_hh_fech!V12/RES_summary!V$19)</f>
        <v>24.227016170675025</v>
      </c>
      <c r="W12" s="72">
        <f>IF(RES_hh_fech!W12=0,0,RES_hh_fech!W12/RES_summary!W$19)</f>
        <v>32.338323010538716</v>
      </c>
      <c r="X12" s="72">
        <f>IF(RES_hh_fech!X12=0,0,RES_hh_fech!X12/RES_summary!X$19)</f>
        <v>29.969394101702939</v>
      </c>
      <c r="Y12" s="72">
        <f>IF(RES_hh_fech!Y12=0,0,RES_hh_fech!Y12/RES_summary!Y$19)</f>
        <v>31.828840868258087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131.00067266348924</v>
      </c>
      <c r="C13" s="74">
        <f>IF(RES_hh_fech!C13=0,0,RES_hh_fech!C13/RES_summary!C$19)</f>
        <v>138.48341380039915</v>
      </c>
      <c r="D13" s="74">
        <f>IF(RES_hh_fech!D13=0,0,RES_hh_fech!D13/RES_summary!D$19)</f>
        <v>141.745104951022</v>
      </c>
      <c r="E13" s="74">
        <f>IF(RES_hh_fech!E13=0,0,RES_hh_fech!E13/RES_summary!E$19)</f>
        <v>133.12525037323394</v>
      </c>
      <c r="F13" s="74">
        <f>IF(RES_hh_fech!F13=0,0,RES_hh_fech!F13/RES_summary!F$19)</f>
        <v>109.03677516415037</v>
      </c>
      <c r="G13" s="74">
        <f>IF(RES_hh_fech!G13=0,0,RES_hh_fech!G13/RES_summary!G$19)</f>
        <v>123.38492417935593</v>
      </c>
      <c r="H13" s="74">
        <f>IF(RES_hh_fech!H13=0,0,RES_hh_fech!H13/RES_summary!H$19)</f>
        <v>152.09884013542751</v>
      </c>
      <c r="I13" s="74">
        <f>IF(RES_hh_fech!I13=0,0,RES_hh_fech!I13/RES_summary!I$19)</f>
        <v>149.89497775947532</v>
      </c>
      <c r="J13" s="74">
        <f>IF(RES_hh_fech!J13=0,0,RES_hh_fech!J13/RES_summary!J$19)</f>
        <v>163.1742442494498</v>
      </c>
      <c r="K13" s="74">
        <f>IF(RES_hh_fech!K13=0,0,RES_hh_fech!K13/RES_summary!K$19)</f>
        <v>160.0441693010097</v>
      </c>
      <c r="L13" s="74">
        <f>IF(RES_hh_fech!L13=0,0,RES_hh_fech!L13/RES_summary!L$19)</f>
        <v>149.48619801068682</v>
      </c>
      <c r="M13" s="74">
        <f>IF(RES_hh_fech!M13=0,0,RES_hh_fech!M13/RES_summary!M$19)</f>
        <v>154.36896700220473</v>
      </c>
      <c r="N13" s="74">
        <f>IF(RES_hh_fech!N13=0,0,RES_hh_fech!N13/RES_summary!N$19)</f>
        <v>171.79067475296031</v>
      </c>
      <c r="O13" s="74">
        <f>IF(RES_hh_fech!O13=0,0,RES_hh_fech!O13/RES_summary!O$19)</f>
        <v>110.89977247553088</v>
      </c>
      <c r="P13" s="74">
        <f>IF(RES_hh_fech!P13=0,0,RES_hh_fech!P13/RES_summary!P$19)</f>
        <v>132.51908234401859</v>
      </c>
      <c r="Q13" s="74">
        <f>IF(RES_hh_fech!Q13=0,0,RES_hh_fech!Q13/RES_summary!Q$19)</f>
        <v>167.12832743991237</v>
      </c>
      <c r="R13" s="74">
        <f>IF(RES_hh_fech!R13=0,0,RES_hh_fech!R13/RES_summary!R$19)</f>
        <v>187.10388881588386</v>
      </c>
      <c r="S13" s="74">
        <f>IF(RES_hh_fech!S13=0,0,RES_hh_fech!S13/RES_summary!S$19)</f>
        <v>202.66047298422683</v>
      </c>
      <c r="T13" s="74">
        <f>IF(RES_hh_fech!T13=0,0,RES_hh_fech!T13/RES_summary!T$19)</f>
        <v>137.89715587572672</v>
      </c>
      <c r="U13" s="74">
        <f>IF(RES_hh_fech!U13=0,0,RES_hh_fech!U13/RES_summary!U$19)</f>
        <v>126.48081417418013</v>
      </c>
      <c r="V13" s="74">
        <f>IF(RES_hh_fech!V13=0,0,RES_hh_fech!V13/RES_summary!V$19)</f>
        <v>178.81018358544429</v>
      </c>
      <c r="W13" s="74">
        <f>IF(RES_hh_fech!W13=0,0,RES_hh_fech!W13/RES_summary!W$19)</f>
        <v>131.47597046378621</v>
      </c>
      <c r="X13" s="74">
        <f>IF(RES_hh_fech!X13=0,0,RES_hh_fech!X13/RES_summary!X$19)</f>
        <v>128.86146712646067</v>
      </c>
      <c r="Y13" s="74">
        <f>IF(RES_hh_fech!Y13=0,0,RES_hh_fech!Y13/RES_summary!Y$19)</f>
        <v>144.40007512655592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0.63688806699847389</v>
      </c>
      <c r="C14" s="76">
        <f>IF(RES_hh_fech!C14=0,0,RES_hh_fech!C14/RES_summary!C$19)</f>
        <v>0.65785682154370673</v>
      </c>
      <c r="D14" s="76">
        <f>IF(RES_hh_fech!D14=0,0,RES_hh_fech!D14/RES_summary!D$19)</f>
        <v>0.67132949759503224</v>
      </c>
      <c r="E14" s="76">
        <f>IF(RES_hh_fech!E14=0,0,RES_hh_fech!E14/RES_summary!E$19)</f>
        <v>0.68062569660390282</v>
      </c>
      <c r="F14" s="76">
        <f>IF(RES_hh_fech!F14=0,0,RES_hh_fech!F14/RES_summary!F$19)</f>
        <v>0.68863549720537232</v>
      </c>
      <c r="G14" s="76">
        <f>IF(RES_hh_fech!G14=0,0,RES_hh_fech!G14/RES_summary!G$19)</f>
        <v>0.71080752753856735</v>
      </c>
      <c r="H14" s="76">
        <f>IF(RES_hh_fech!H14=0,0,RES_hh_fech!H14/RES_summary!H$19)</f>
        <v>0.76242009677668587</v>
      </c>
      <c r="I14" s="76">
        <f>IF(RES_hh_fech!I14=0,0,RES_hh_fech!I14/RES_summary!I$19)</f>
        <v>0.74809540574042521</v>
      </c>
      <c r="J14" s="76">
        <f>IF(RES_hh_fech!J14=0,0,RES_hh_fech!J14/RES_summary!J$19)</f>
        <v>0.74127210420926437</v>
      </c>
      <c r="K14" s="76">
        <f>IF(RES_hh_fech!K14=0,0,RES_hh_fech!K14/RES_summary!K$19)</f>
        <v>0.75932608036682758</v>
      </c>
      <c r="L14" s="76">
        <f>IF(RES_hh_fech!L14=0,0,RES_hh_fech!L14/RES_summary!L$19)</f>
        <v>0.78560588210886273</v>
      </c>
      <c r="M14" s="76">
        <f>IF(RES_hh_fech!M14=0,0,RES_hh_fech!M14/RES_summary!M$19)</f>
        <v>0.7568006443943015</v>
      </c>
      <c r="N14" s="76">
        <f>IF(RES_hh_fech!N14=0,0,RES_hh_fech!N14/RES_summary!N$19)</f>
        <v>0.76377918007849466</v>
      </c>
      <c r="O14" s="76">
        <f>IF(RES_hh_fech!O14=0,0,RES_hh_fech!O14/RES_summary!O$19)</f>
        <v>0.72091548236023617</v>
      </c>
      <c r="P14" s="76">
        <f>IF(RES_hh_fech!P14=0,0,RES_hh_fech!P14/RES_summary!P$19)</f>
        <v>0.67311530733224822</v>
      </c>
      <c r="Q14" s="76">
        <f>IF(RES_hh_fech!Q14=0,0,RES_hh_fech!Q14/RES_summary!Q$19)</f>
        <v>0.64065755006660619</v>
      </c>
      <c r="R14" s="76">
        <f>IF(RES_hh_fech!R14=0,0,RES_hh_fech!R14/RES_summary!R$19)</f>
        <v>0.67999867697591643</v>
      </c>
      <c r="S14" s="76">
        <f>IF(RES_hh_fech!S14=0,0,RES_hh_fech!S14/RES_summary!S$19)</f>
        <v>0.70137128229873769</v>
      </c>
      <c r="T14" s="76">
        <f>IF(RES_hh_fech!T14=0,0,RES_hh_fech!T14/RES_summary!T$19)</f>
        <v>0.7461400855389938</v>
      </c>
      <c r="U14" s="76">
        <f>IF(RES_hh_fech!U14=0,0,RES_hh_fech!U14/RES_summary!U$19)</f>
        <v>0.72644591864088792</v>
      </c>
      <c r="V14" s="76">
        <f>IF(RES_hh_fech!V14=0,0,RES_hh_fech!V14/RES_summary!V$19)</f>
        <v>0.74995505640262583</v>
      </c>
      <c r="W14" s="76">
        <f>IF(RES_hh_fech!W14=0,0,RES_hh_fech!W14/RES_summary!W$19)</f>
        <v>0.83824592194086245</v>
      </c>
      <c r="X14" s="76">
        <f>IF(RES_hh_fech!X14=0,0,RES_hh_fech!X14/RES_summary!X$19)</f>
        <v>0.79370053148418984</v>
      </c>
      <c r="Y14" s="76">
        <f>IF(RES_hh_fech!Y14=0,0,RES_hh_fech!Y14/RES_summary!Y$19)</f>
        <v>0.75765146175725362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1.5997560802129374E-4</v>
      </c>
      <c r="C15" s="69">
        <f>IF(RES_hh_fech!C15=0,0,RES_hh_fech!C15/RES_summary!C$19)</f>
        <v>1.9462846101338493E-4</v>
      </c>
      <c r="D15" s="69">
        <f>IF(RES_hh_fech!D15=0,0,RES_hh_fech!D15/RES_summary!D$19)</f>
        <v>2.670437454409722E-4</v>
      </c>
      <c r="E15" s="69">
        <f>IF(RES_hh_fech!E15=0,0,RES_hh_fech!E15/RES_summary!E$19)</f>
        <v>4.5271085512103935E-4</v>
      </c>
      <c r="F15" s="69">
        <f>IF(RES_hh_fech!F15=0,0,RES_hh_fech!F15/RES_summary!F$19)</f>
        <v>8.1020277303110884E-4</v>
      </c>
      <c r="G15" s="69">
        <f>IF(RES_hh_fech!G15=0,0,RES_hh_fech!G15/RES_summary!G$19)</f>
        <v>1.4666378431207891E-3</v>
      </c>
      <c r="H15" s="69">
        <f>IF(RES_hh_fech!H15=0,0,RES_hh_fech!H15/RES_summary!H$19)</f>
        <v>4.818766833759665E-3</v>
      </c>
      <c r="I15" s="69">
        <f>IF(RES_hh_fech!I15=0,0,RES_hh_fech!I15/RES_summary!I$19)</f>
        <v>2.6875044999673126E-3</v>
      </c>
      <c r="J15" s="69">
        <f>IF(RES_hh_fech!J15=0,0,RES_hh_fech!J15/RES_summary!J$19)</f>
        <v>2.5712406386673866E-3</v>
      </c>
      <c r="K15" s="69">
        <f>IF(RES_hh_fech!K15=0,0,RES_hh_fech!K15/RES_summary!K$19)</f>
        <v>3.2732315577199051E-3</v>
      </c>
      <c r="L15" s="69">
        <f>IF(RES_hh_fech!L15=0,0,RES_hh_fech!L15/RES_summary!L$19)</f>
        <v>2.7534223963663847E-2</v>
      </c>
      <c r="M15" s="69">
        <f>IF(RES_hh_fech!M15=0,0,RES_hh_fech!M15/RES_summary!M$19)</f>
        <v>3.5835937446055391E-3</v>
      </c>
      <c r="N15" s="69">
        <f>IF(RES_hh_fech!N15=0,0,RES_hh_fech!N15/RES_summary!N$19)</f>
        <v>1.0734356755062357E-2</v>
      </c>
      <c r="O15" s="69">
        <f>IF(RES_hh_fech!O15=0,0,RES_hh_fech!O15/RES_summary!O$19)</f>
        <v>5.7212582689637271E-3</v>
      </c>
      <c r="P15" s="69">
        <f>IF(RES_hh_fech!P15=0,0,RES_hh_fech!P15/RES_summary!P$19)</f>
        <v>1.3471973818863928E-2</v>
      </c>
      <c r="Q15" s="69">
        <f>IF(RES_hh_fech!Q15=0,0,RES_hh_fech!Q15/RES_summary!Q$19)</f>
        <v>9.2291942685410241E-3</v>
      </c>
      <c r="R15" s="69">
        <f>IF(RES_hh_fech!R15=0,0,RES_hh_fech!R15/RES_summary!R$19)</f>
        <v>6.4843695115561224E-3</v>
      </c>
      <c r="S15" s="69">
        <f>IF(RES_hh_fech!S15=0,0,RES_hh_fech!S15/RES_summary!S$19)</f>
        <v>5.9152286690316302E-3</v>
      </c>
      <c r="T15" s="69">
        <f>IF(RES_hh_fech!T15=0,0,RES_hh_fech!T15/RES_summary!T$19)</f>
        <v>9.9742920501567928E-3</v>
      </c>
      <c r="U15" s="69">
        <f>IF(RES_hh_fech!U15=0,0,RES_hh_fech!U15/RES_summary!U$19)</f>
        <v>8.1259766033906326E-3</v>
      </c>
      <c r="V15" s="69">
        <f>IF(RES_hh_fech!V15=0,0,RES_hh_fech!V15/RES_summary!V$19)</f>
        <v>5.3024677691127734E-3</v>
      </c>
      <c r="W15" s="69">
        <f>IF(RES_hh_fech!W15=0,0,RES_hh_fech!W15/RES_summary!W$19)</f>
        <v>1.7467197408685541E-2</v>
      </c>
      <c r="X15" s="69">
        <f>IF(RES_hh_fech!X15=0,0,RES_hh_fech!X15/RES_summary!X$19)</f>
        <v>1.2377554031919188E-2</v>
      </c>
      <c r="Y15" s="69">
        <f>IF(RES_hh_fech!Y15=0,0,RES_hh_fech!Y15/RES_summary!Y$19)</f>
        <v>1.0596622248041363E-2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1.5997560802129374E-4</v>
      </c>
      <c r="C16" s="72">
        <f>IF(RES_hh_fech!C16=0,0,RES_hh_fech!C16/RES_summary!C$19)</f>
        <v>1.9462846101338493E-4</v>
      </c>
      <c r="D16" s="72">
        <f>IF(RES_hh_fech!D16=0,0,RES_hh_fech!D16/RES_summary!D$19)</f>
        <v>2.670437454409722E-4</v>
      </c>
      <c r="E16" s="72">
        <f>IF(RES_hh_fech!E16=0,0,RES_hh_fech!E16/RES_summary!E$19)</f>
        <v>4.5271085512103935E-4</v>
      </c>
      <c r="F16" s="72">
        <f>IF(RES_hh_fech!F16=0,0,RES_hh_fech!F16/RES_summary!F$19)</f>
        <v>8.1020277303110884E-4</v>
      </c>
      <c r="G16" s="72">
        <f>IF(RES_hh_fech!G16=0,0,RES_hh_fech!G16/RES_summary!G$19)</f>
        <v>1.4666378431207891E-3</v>
      </c>
      <c r="H16" s="72">
        <f>IF(RES_hh_fech!H16=0,0,RES_hh_fech!H16/RES_summary!H$19)</f>
        <v>4.818766833759665E-3</v>
      </c>
      <c r="I16" s="72">
        <f>IF(RES_hh_fech!I16=0,0,RES_hh_fech!I16/RES_summary!I$19)</f>
        <v>2.6875044999673126E-3</v>
      </c>
      <c r="J16" s="72">
        <f>IF(RES_hh_fech!J16=0,0,RES_hh_fech!J16/RES_summary!J$19)</f>
        <v>2.5712406386673866E-3</v>
      </c>
      <c r="K16" s="72">
        <f>IF(RES_hh_fech!K16=0,0,RES_hh_fech!K16/RES_summary!K$19)</f>
        <v>3.2732315577199051E-3</v>
      </c>
      <c r="L16" s="72">
        <f>IF(RES_hh_fech!L16=0,0,RES_hh_fech!L16/RES_summary!L$19)</f>
        <v>2.7534223963663847E-2</v>
      </c>
      <c r="M16" s="72">
        <f>IF(RES_hh_fech!M16=0,0,RES_hh_fech!M16/RES_summary!M$19)</f>
        <v>3.5835937446055391E-3</v>
      </c>
      <c r="N16" s="72">
        <f>IF(RES_hh_fech!N16=0,0,RES_hh_fech!N16/RES_summary!N$19)</f>
        <v>1.0734356755062357E-2</v>
      </c>
      <c r="O16" s="72">
        <f>IF(RES_hh_fech!O16=0,0,RES_hh_fech!O16/RES_summary!O$19)</f>
        <v>5.7212582689637271E-3</v>
      </c>
      <c r="P16" s="72">
        <f>IF(RES_hh_fech!P16=0,0,RES_hh_fech!P16/RES_summary!P$19)</f>
        <v>1.3471973818863928E-2</v>
      </c>
      <c r="Q16" s="72">
        <f>IF(RES_hh_fech!Q16=0,0,RES_hh_fech!Q16/RES_summary!Q$19)</f>
        <v>9.2291942685410241E-3</v>
      </c>
      <c r="R16" s="72">
        <f>IF(RES_hh_fech!R16=0,0,RES_hh_fech!R16/RES_summary!R$19)</f>
        <v>6.4843695115561224E-3</v>
      </c>
      <c r="S16" s="72">
        <f>IF(RES_hh_fech!S16=0,0,RES_hh_fech!S16/RES_summary!S$19)</f>
        <v>5.9152286690316302E-3</v>
      </c>
      <c r="T16" s="72">
        <f>IF(RES_hh_fech!T16=0,0,RES_hh_fech!T16/RES_summary!T$19)</f>
        <v>9.9742920501567928E-3</v>
      </c>
      <c r="U16" s="72">
        <f>IF(RES_hh_fech!U16=0,0,RES_hh_fech!U16/RES_summary!U$19)</f>
        <v>8.1259766033906326E-3</v>
      </c>
      <c r="V16" s="72">
        <f>IF(RES_hh_fech!V16=0,0,RES_hh_fech!V16/RES_summary!V$19)</f>
        <v>5.3024677691127734E-3</v>
      </c>
      <c r="W16" s="72">
        <f>IF(RES_hh_fech!W16=0,0,RES_hh_fech!W16/RES_summary!W$19)</f>
        <v>1.7467197408685541E-2</v>
      </c>
      <c r="X16" s="72">
        <f>IF(RES_hh_fech!X16=0,0,RES_hh_fech!X16/RES_summary!X$19)</f>
        <v>1.2377554031919188E-2</v>
      </c>
      <c r="Y16" s="72">
        <f>IF(RES_hh_fech!Y16=0,0,RES_hh_fech!Y16/RES_summary!Y$19)</f>
        <v>1.0596622248041363E-2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7.7778941858441426</v>
      </c>
      <c r="C17" s="69">
        <f>IF(RES_hh_fech!C17=0,0,RES_hh_fech!C17/RES_summary!C$19)</f>
        <v>8.1973629106228163</v>
      </c>
      <c r="D17" s="69">
        <f>IF(RES_hh_fech!D17=0,0,RES_hh_fech!D17/RES_summary!D$19)</f>
        <v>7.6806427231368826</v>
      </c>
      <c r="E17" s="69">
        <f>IF(RES_hh_fech!E17=0,0,RES_hh_fech!E17/RES_summary!E$19)</f>
        <v>8.310198941464968</v>
      </c>
      <c r="F17" s="69">
        <f>IF(RES_hh_fech!F17=0,0,RES_hh_fech!F17/RES_summary!F$19)</f>
        <v>9.6825436098366513</v>
      </c>
      <c r="G17" s="69">
        <f>IF(RES_hh_fech!G17=0,0,RES_hh_fech!G17/RES_summary!G$19)</f>
        <v>9.999304117187199</v>
      </c>
      <c r="H17" s="69">
        <f>IF(RES_hh_fech!H17=0,0,RES_hh_fech!H17/RES_summary!H$19)</f>
        <v>11.222166868294872</v>
      </c>
      <c r="I17" s="69">
        <f>IF(RES_hh_fech!I17=0,0,RES_hh_fech!I17/RES_summary!I$19)</f>
        <v>10.511465927383618</v>
      </c>
      <c r="J17" s="69">
        <f>IF(RES_hh_fech!J17=0,0,RES_hh_fech!J17/RES_summary!J$19)</f>
        <v>11.236472864162</v>
      </c>
      <c r="K17" s="69">
        <f>IF(RES_hh_fech!K17=0,0,RES_hh_fech!K17/RES_summary!K$19)</f>
        <v>11.427313542832039</v>
      </c>
      <c r="L17" s="69">
        <f>IF(RES_hh_fech!L17=0,0,RES_hh_fech!L17/RES_summary!L$19)</f>
        <v>10.608037108136632</v>
      </c>
      <c r="M17" s="69">
        <f>IF(RES_hh_fech!M17=0,0,RES_hh_fech!M17/RES_summary!M$19)</f>
        <v>11.147933608506767</v>
      </c>
      <c r="N17" s="69">
        <f>IF(RES_hh_fech!N17=0,0,RES_hh_fech!N17/RES_summary!N$19)</f>
        <v>11.347262701382222</v>
      </c>
      <c r="O17" s="69">
        <f>IF(RES_hh_fech!O17=0,0,RES_hh_fech!O17/RES_summary!O$19)</f>
        <v>10.401904972271991</v>
      </c>
      <c r="P17" s="69">
        <f>IF(RES_hh_fech!P17=0,0,RES_hh_fech!P17/RES_summary!P$19)</f>
        <v>10.713514749383117</v>
      </c>
      <c r="Q17" s="69">
        <f>IF(RES_hh_fech!Q17=0,0,RES_hh_fech!Q17/RES_summary!Q$19)</f>
        <v>10.346712726853934</v>
      </c>
      <c r="R17" s="69">
        <f>IF(RES_hh_fech!R17=0,0,RES_hh_fech!R17/RES_summary!R$19)</f>
        <v>10.742181277078236</v>
      </c>
      <c r="S17" s="69">
        <f>IF(RES_hh_fech!S17=0,0,RES_hh_fech!S17/RES_summary!S$19)</f>
        <v>10.648838617219541</v>
      </c>
      <c r="T17" s="69">
        <f>IF(RES_hh_fech!T17=0,0,RES_hh_fech!T17/RES_summary!T$19)</f>
        <v>10.426018139808985</v>
      </c>
      <c r="U17" s="69">
        <f>IF(RES_hh_fech!U17=0,0,RES_hh_fech!U17/RES_summary!U$19)</f>
        <v>9.679863250713332</v>
      </c>
      <c r="V17" s="69">
        <f>IF(RES_hh_fech!V17=0,0,RES_hh_fech!V17/RES_summary!V$19)</f>
        <v>9.2742193127957755</v>
      </c>
      <c r="W17" s="69">
        <f>IF(RES_hh_fech!W17=0,0,RES_hh_fech!W17/RES_summary!W$19)</f>
        <v>14.194107350250869</v>
      </c>
      <c r="X17" s="69">
        <f>IF(RES_hh_fech!X17=0,0,RES_hh_fech!X17/RES_summary!X$19)</f>
        <v>12.5976297537843</v>
      </c>
      <c r="Y17" s="69">
        <f>IF(RES_hh_fech!Y17=0,0,RES_hh_fech!Y17/RES_summary!Y$19)</f>
        <v>8.909246415016133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8.3464610615683767</v>
      </c>
      <c r="C18" s="72">
        <f>IF(RES_hh_fech!C18=0,0,RES_hh_fech!C18/RES_summary!C$19)</f>
        <v>7.778097867124476</v>
      </c>
      <c r="D18" s="72">
        <f>IF(RES_hh_fech!D18=0,0,RES_hh_fech!D18/RES_summary!D$19)</f>
        <v>8.5031221894157607</v>
      </c>
      <c r="E18" s="72">
        <f>IF(RES_hh_fech!E18=0,0,RES_hh_fech!E18/RES_summary!E$19)</f>
        <v>9.8088782678434061</v>
      </c>
      <c r="F18" s="72">
        <f>IF(RES_hh_fech!F18=0,0,RES_hh_fech!F18/RES_summary!F$19)</f>
        <v>9.3064341541877873</v>
      </c>
      <c r="G18" s="72">
        <f>IF(RES_hh_fech!G18=0,0,RES_hh_fech!G18/RES_summary!G$19)</f>
        <v>10.037855044816254</v>
      </c>
      <c r="H18" s="72">
        <f>IF(RES_hh_fech!H18=0,0,RES_hh_fech!H18/RES_summary!H$19)</f>
        <v>11.661155225795707</v>
      </c>
      <c r="I18" s="72">
        <f>IF(RES_hh_fech!I18=0,0,RES_hh_fech!I18/RES_summary!I$19)</f>
        <v>11.973545722374576</v>
      </c>
      <c r="J18" s="72">
        <f>IF(RES_hh_fech!J18=0,0,RES_hh_fech!J18/RES_summary!J$19)</f>
        <v>11.840295485691442</v>
      </c>
      <c r="K18" s="72">
        <f>IF(RES_hh_fech!K18=0,0,RES_hh_fech!K18/RES_summary!K$19)</f>
        <v>10.557566838171979</v>
      </c>
      <c r="L18" s="72">
        <f>IF(RES_hh_fech!L18=0,0,RES_hh_fech!L18/RES_summary!L$19)</f>
        <v>12.940185208215693</v>
      </c>
      <c r="M18" s="72">
        <f>IF(RES_hh_fech!M18=0,0,RES_hh_fech!M18/RES_summary!M$19)</f>
        <v>14.123419300189209</v>
      </c>
      <c r="N18" s="72">
        <f>IF(RES_hh_fech!N18=0,0,RES_hh_fech!N18/RES_summary!N$19)</f>
        <v>13.523907622953582</v>
      </c>
      <c r="O18" s="72">
        <f>IF(RES_hh_fech!O18=0,0,RES_hh_fech!O18/RES_summary!O$19)</f>
        <v>14.093709971214547</v>
      </c>
      <c r="P18" s="72">
        <f>IF(RES_hh_fech!P18=0,0,RES_hh_fech!P18/RES_summary!P$19)</f>
        <v>12.679596506617436</v>
      </c>
      <c r="Q18" s="72">
        <f>IF(RES_hh_fech!Q18=0,0,RES_hh_fech!Q18/RES_summary!Q$19)</f>
        <v>10.733837193499026</v>
      </c>
      <c r="R18" s="72">
        <f>IF(RES_hh_fech!R18=0,0,RES_hh_fech!R18/RES_summary!R$19)</f>
        <v>11.764053139479314</v>
      </c>
      <c r="S18" s="72">
        <f>IF(RES_hh_fech!S18=0,0,RES_hh_fech!S18/RES_summary!S$19)</f>
        <v>13.011529966240595</v>
      </c>
      <c r="T18" s="72">
        <f>IF(RES_hh_fech!T18=0,0,RES_hh_fech!T18/RES_summary!T$19)</f>
        <v>12.649075115950248</v>
      </c>
      <c r="U18" s="72">
        <f>IF(RES_hh_fech!U18=0,0,RES_hh_fech!U18/RES_summary!U$19)</f>
        <v>11.291276759779407</v>
      </c>
      <c r="V18" s="72">
        <f>IF(RES_hh_fech!V18=0,0,RES_hh_fech!V18/RES_summary!V$19)</f>
        <v>9.5413612148585241</v>
      </c>
      <c r="W18" s="72">
        <f>IF(RES_hh_fech!W18=0,0,RES_hh_fech!W18/RES_summary!W$19)</f>
        <v>16.444338753755794</v>
      </c>
      <c r="X18" s="72">
        <f>IF(RES_hh_fech!X18=0,0,RES_hh_fech!X18/RES_summary!X$19)</f>
        <v>16.066292975623771</v>
      </c>
      <c r="Y18" s="72">
        <f>IF(RES_hh_fech!Y18=0,0,RES_hh_fech!Y18/RES_summary!Y$19)</f>
        <v>8.1660979812790533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8.956549450840475</v>
      </c>
      <c r="C19" s="72">
        <f>IF(RES_hh_fech!C19=0,0,RES_hh_fech!C19/RES_summary!C$19)</f>
        <v>9.0623661257687722</v>
      </c>
      <c r="D19" s="72">
        <f>IF(RES_hh_fech!D19=0,0,RES_hh_fech!D19/RES_summary!D$19)</f>
        <v>9.248948119690132</v>
      </c>
      <c r="E19" s="72">
        <f>IF(RES_hh_fech!E19=0,0,RES_hh_fech!E19/RES_summary!E$19)</f>
        <v>10.033008251531843</v>
      </c>
      <c r="F19" s="72">
        <f>IF(RES_hh_fech!F19=0,0,RES_hh_fech!F19/RES_summary!F$19)</f>
        <v>10.370302718009361</v>
      </c>
      <c r="G19" s="72">
        <f>IF(RES_hh_fech!G19=0,0,RES_hh_fech!G19/RES_summary!G$19)</f>
        <v>11.89821241201409</v>
      </c>
      <c r="H19" s="72">
        <f>IF(RES_hh_fech!H19=0,0,RES_hh_fech!H19/RES_summary!H$19)</f>
        <v>12.509828121676543</v>
      </c>
      <c r="I19" s="72">
        <f>IF(RES_hh_fech!I19=0,0,RES_hh_fech!I19/RES_summary!I$19)</f>
        <v>11.263887016536435</v>
      </c>
      <c r="J19" s="72">
        <f>IF(RES_hh_fech!J19=0,0,RES_hh_fech!J19/RES_summary!J$19)</f>
        <v>11.651892094019269</v>
      </c>
      <c r="K19" s="72">
        <f>IF(RES_hh_fech!K19=0,0,RES_hh_fech!K19/RES_summary!K$19)</f>
        <v>12.180297318230407</v>
      </c>
      <c r="L19" s="72">
        <f>IF(RES_hh_fech!L19=0,0,RES_hh_fech!L19/RES_summary!L$19)</f>
        <v>12.738117583236319</v>
      </c>
      <c r="M19" s="72">
        <f>IF(RES_hh_fech!M19=0,0,RES_hh_fech!M19/RES_summary!M$19)</f>
        <v>13.596670063662483</v>
      </c>
      <c r="N19" s="72">
        <f>IF(RES_hh_fech!N19=0,0,RES_hh_fech!N19/RES_summary!N$19)</f>
        <v>13.763071525633258</v>
      </c>
      <c r="O19" s="72">
        <f>IF(RES_hh_fech!O19=0,0,RES_hh_fech!O19/RES_summary!O$19)</f>
        <v>12.519055504764939</v>
      </c>
      <c r="P19" s="72">
        <f>IF(RES_hh_fech!P19=0,0,RES_hh_fech!P19/RES_summary!P$19)</f>
        <v>12.241292139340686</v>
      </c>
      <c r="Q19" s="72">
        <f>IF(RES_hh_fech!Q19=0,0,RES_hh_fech!Q19/RES_summary!Q$19)</f>
        <v>11.239023144354055</v>
      </c>
      <c r="R19" s="72">
        <f>IF(RES_hh_fech!R19=0,0,RES_hh_fech!R19/RES_summary!R$19)</f>
        <v>11.41338127305284</v>
      </c>
      <c r="S19" s="72">
        <f>IF(RES_hh_fech!S19=0,0,RES_hh_fech!S19/RES_summary!S$19)</f>
        <v>10.986122200583319</v>
      </c>
      <c r="T19" s="72">
        <f>IF(RES_hh_fech!T19=0,0,RES_hh_fech!T19/RES_summary!T$19)</f>
        <v>10.024242233019901</v>
      </c>
      <c r="U19" s="72">
        <f>IF(RES_hh_fech!U19=0,0,RES_hh_fech!U19/RES_summary!U$19)</f>
        <v>8.919493180945123</v>
      </c>
      <c r="V19" s="72">
        <f>IF(RES_hh_fech!V19=0,0,RES_hh_fech!V19/RES_summary!V$19)</f>
        <v>7.3524755250396465</v>
      </c>
      <c r="W19" s="72">
        <f>IF(RES_hh_fech!W19=0,0,RES_hh_fech!W19/RES_summary!W$19)</f>
        <v>8.9620887401405334</v>
      </c>
      <c r="X19" s="72">
        <f>IF(RES_hh_fech!X19=0,0,RES_hh_fech!X19/RES_summary!X$19)</f>
        <v>8.7233014453277367</v>
      </c>
      <c r="Y19" s="72">
        <f>IF(RES_hh_fech!Y19=0,0,RES_hh_fech!Y19/RES_summary!Y$19)</f>
        <v>10.586965637205227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15.622101323445106</v>
      </c>
      <c r="H20" s="72">
        <f>IF(RES_hh_fech!H20=0,0,RES_hh_fech!H20/RES_summary!H$19)</f>
        <v>11.687719104698116</v>
      </c>
      <c r="I20" s="72">
        <f>IF(RES_hh_fech!I20=0,0,RES_hh_fech!I20/RES_summary!I$19)</f>
        <v>8.1513816070802179</v>
      </c>
      <c r="J20" s="72">
        <f>IF(RES_hh_fech!J20=0,0,RES_hh_fech!J20/RES_summary!J$19)</f>
        <v>10.429781467000197</v>
      </c>
      <c r="K20" s="72">
        <f>IF(RES_hh_fech!K20=0,0,RES_hh_fech!K20/RES_summary!K$19)</f>
        <v>9.6710800367637617</v>
      </c>
      <c r="L20" s="72">
        <f>IF(RES_hh_fech!L20=0,0,RES_hh_fech!L20/RES_summary!L$19)</f>
        <v>12.752681514577516</v>
      </c>
      <c r="M20" s="72">
        <f>IF(RES_hh_fech!M20=0,0,RES_hh_fech!M20/RES_summary!M$19)</f>
        <v>12.228179782269775</v>
      </c>
      <c r="N20" s="72">
        <f>IF(RES_hh_fech!N20=0,0,RES_hh_fech!N20/RES_summary!N$19)</f>
        <v>15.798576355441265</v>
      </c>
      <c r="O20" s="72">
        <f>IF(RES_hh_fech!O20=0,0,RES_hh_fech!O20/RES_summary!O$19)</f>
        <v>11.598506485186565</v>
      </c>
      <c r="P20" s="72">
        <f>IF(RES_hh_fech!P20=0,0,RES_hh_fech!P20/RES_summary!P$19)</f>
        <v>12.762718006648807</v>
      </c>
      <c r="Q20" s="72">
        <f>IF(RES_hh_fech!Q20=0,0,RES_hh_fech!Q20/RES_summary!Q$19)</f>
        <v>9.6045945588046102</v>
      </c>
      <c r="R20" s="72">
        <f>IF(RES_hh_fech!R20=0,0,RES_hh_fech!R20/RES_summary!R$19)</f>
        <v>11.818956313097646</v>
      </c>
      <c r="S20" s="72">
        <f>IF(RES_hh_fech!S20=0,0,RES_hh_fech!S20/RES_summary!S$19)</f>
        <v>12.458386564085826</v>
      </c>
      <c r="T20" s="72">
        <f>IF(RES_hh_fech!T20=0,0,RES_hh_fech!T20/RES_summary!T$19)</f>
        <v>12.014063128092795</v>
      </c>
      <c r="U20" s="72">
        <f>IF(RES_hh_fech!U20=0,0,RES_hh_fech!U20/RES_summary!U$19)</f>
        <v>10.599402736608802</v>
      </c>
      <c r="V20" s="72">
        <f>IF(RES_hh_fech!V20=0,0,RES_hh_fech!V20/RES_summary!V$19)</f>
        <v>9.9085528251711263</v>
      </c>
      <c r="W20" s="72">
        <f>IF(RES_hh_fech!W20=0,0,RES_hh_fech!W20/RES_summary!W$19)</f>
        <v>14.487076040632694</v>
      </c>
      <c r="X20" s="72">
        <f>IF(RES_hh_fech!X20=0,0,RES_hh_fech!X20/RES_summary!X$19)</f>
        <v>14.393705495824832</v>
      </c>
      <c r="Y20" s="72">
        <f>IF(RES_hh_fech!Y20=0,0,RES_hh_fech!Y20/RES_summary!Y$19)</f>
        <v>9.700991466242634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9.4487331297222212</v>
      </c>
      <c r="C21" s="72">
        <f>IF(RES_hh_fech!C21=0,0,RES_hh_fech!C21/RES_summary!C$19)</f>
        <v>9.9443845395604704</v>
      </c>
      <c r="D21" s="72">
        <f>IF(RES_hh_fech!D21=0,0,RES_hh_fech!D21/RES_summary!D$19)</f>
        <v>9.0874408430568501</v>
      </c>
      <c r="E21" s="72">
        <f>IF(RES_hh_fech!E21=0,0,RES_hh_fech!E21/RES_summary!E$19)</f>
        <v>9.9272986389694147</v>
      </c>
      <c r="F21" s="72">
        <f>IF(RES_hh_fech!F21=0,0,RES_hh_fech!F21/RES_summary!F$19)</f>
        <v>11.900853330369893</v>
      </c>
      <c r="G21" s="72">
        <f>IF(RES_hh_fech!G21=0,0,RES_hh_fech!G21/RES_summary!G$19)</f>
        <v>12.179575887427154</v>
      </c>
      <c r="H21" s="72">
        <f>IF(RES_hh_fech!H21=0,0,RES_hh_fech!H21/RES_summary!H$19)</f>
        <v>12.997680830713252</v>
      </c>
      <c r="I21" s="72">
        <f>IF(RES_hh_fech!I21=0,0,RES_hh_fech!I21/RES_summary!I$19)</f>
        <v>12.784524529891108</v>
      </c>
      <c r="J21" s="72">
        <f>IF(RES_hh_fech!J21=0,0,RES_hh_fech!J21/RES_summary!J$19)</f>
        <v>13.371041956604671</v>
      </c>
      <c r="K21" s="72">
        <f>IF(RES_hh_fech!K21=0,0,RES_hh_fech!K21/RES_summary!K$19)</f>
        <v>13.191020070697633</v>
      </c>
      <c r="L21" s="72">
        <f>IF(RES_hh_fech!L21=0,0,RES_hh_fech!L21/RES_summary!L$19)</f>
        <v>13.23165811628064</v>
      </c>
      <c r="M21" s="72">
        <f>IF(RES_hh_fech!M21=0,0,RES_hh_fech!M21/RES_summary!M$19)</f>
        <v>13.497678830596211</v>
      </c>
      <c r="N21" s="72">
        <f>IF(RES_hh_fech!N21=0,0,RES_hh_fech!N21/RES_summary!N$19)</f>
        <v>13.222668083379066</v>
      </c>
      <c r="O21" s="72">
        <f>IF(RES_hh_fech!O21=0,0,RES_hh_fech!O21/RES_summary!O$19)</f>
        <v>11.925200307492783</v>
      </c>
      <c r="P21" s="72">
        <f>IF(RES_hh_fech!P21=0,0,RES_hh_fech!P21/RES_summary!P$19)</f>
        <v>12.156820332120454</v>
      </c>
      <c r="Q21" s="72">
        <f>IF(RES_hh_fech!Q21=0,0,RES_hh_fech!Q21/RES_summary!Q$19)</f>
        <v>11.642158649155787</v>
      </c>
      <c r="R21" s="72">
        <f>IF(RES_hh_fech!R21=0,0,RES_hh_fech!R21/RES_summary!R$19)</f>
        <v>12.401787297737796</v>
      </c>
      <c r="S21" s="72">
        <f>IF(RES_hh_fech!S21=0,0,RES_hh_fech!S21/RES_summary!S$19)</f>
        <v>11.812649810342201</v>
      </c>
      <c r="T21" s="72">
        <f>IF(RES_hh_fech!T21=0,0,RES_hh_fech!T21/RES_summary!T$19)</f>
        <v>11.156044394635444</v>
      </c>
      <c r="U21" s="72">
        <f>IF(RES_hh_fech!U21=0,0,RES_hh_fech!U21/RES_summary!U$19)</f>
        <v>9.9197697171357913</v>
      </c>
      <c r="V21" s="72">
        <f>IF(RES_hh_fech!V21=0,0,RES_hh_fech!V21/RES_summary!V$19)</f>
        <v>9.629441108781414</v>
      </c>
      <c r="W21" s="72">
        <f>IF(RES_hh_fech!W21=0,0,RES_hh_fech!W21/RES_summary!W$19)</f>
        <v>15.613039917088152</v>
      </c>
      <c r="X21" s="72">
        <f>IF(RES_hh_fech!X21=0,0,RES_hh_fech!X21/RES_summary!X$19)</f>
        <v>13.023926369223691</v>
      </c>
      <c r="Y21" s="72">
        <f>IF(RES_hh_fech!Y21=0,0,RES_hh_fech!Y21/RES_summary!Y$19)</f>
        <v>9.0680728026544539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10.950069155789269</v>
      </c>
      <c r="C22" s="72">
        <f>IF(RES_hh_fech!C22=0,0,RES_hh_fech!C22/RES_summary!C$19)</f>
        <v>11.113822526764315</v>
      </c>
      <c r="D22" s="72">
        <f>IF(RES_hh_fech!D22=0,0,RES_hh_fech!D22/RES_summary!D$19)</f>
        <v>10.82604021842047</v>
      </c>
      <c r="E22" s="72">
        <f>IF(RES_hh_fech!E22=0,0,RES_hh_fech!E22/RES_summary!E$19)</f>
        <v>11.73028547659395</v>
      </c>
      <c r="F22" s="72">
        <f>IF(RES_hh_fech!F22=0,0,RES_hh_fech!F22/RES_summary!F$19)</f>
        <v>12.928022031098262</v>
      </c>
      <c r="G22" s="72">
        <f>IF(RES_hh_fech!G22=0,0,RES_hh_fech!G22/RES_summary!G$19)</f>
        <v>13.643174342252509</v>
      </c>
      <c r="H22" s="72">
        <f>IF(RES_hh_fech!H22=0,0,RES_hh_fech!H22/RES_summary!H$19)</f>
        <v>14.077629509927609</v>
      </c>
      <c r="I22" s="72">
        <f>IF(RES_hh_fech!I22=0,0,RES_hh_fech!I22/RES_summary!I$19)</f>
        <v>13.786071197672888</v>
      </c>
      <c r="J22" s="72">
        <f>IF(RES_hh_fech!J22=0,0,RES_hh_fech!J22/RES_summary!J$19)</f>
        <v>13.803725792910624</v>
      </c>
      <c r="K22" s="72">
        <f>IF(RES_hh_fech!K22=0,0,RES_hh_fech!K22/RES_summary!K$19)</f>
        <v>13.481209342980732</v>
      </c>
      <c r="L22" s="72">
        <f>IF(RES_hh_fech!L22=0,0,RES_hh_fech!L22/RES_summary!L$19)</f>
        <v>12.509642313143035</v>
      </c>
      <c r="M22" s="72">
        <f>IF(RES_hh_fech!M22=0,0,RES_hh_fech!M22/RES_summary!M$19)</f>
        <v>12.47072081545191</v>
      </c>
      <c r="N22" s="72">
        <f>IF(RES_hh_fech!N22=0,0,RES_hh_fech!N22/RES_summary!N$19)</f>
        <v>12.153755248097669</v>
      </c>
      <c r="O22" s="72">
        <f>IF(RES_hh_fech!O22=0,0,RES_hh_fech!O22/RES_summary!O$19)</f>
        <v>11.418816141723212</v>
      </c>
      <c r="P22" s="72">
        <f>IF(RES_hh_fech!P22=0,0,RES_hh_fech!P22/RES_summary!P$19)</f>
        <v>11.364700148193272</v>
      </c>
      <c r="Q22" s="72">
        <f>IF(RES_hh_fech!Q22=0,0,RES_hh_fech!Q22/RES_summary!Q$19)</f>
        <v>11.3508141648364</v>
      </c>
      <c r="R22" s="72">
        <f>IF(RES_hh_fech!R22=0,0,RES_hh_fech!R22/RES_summary!R$19)</f>
        <v>11.418719288047432</v>
      </c>
      <c r="S22" s="72">
        <f>IF(RES_hh_fech!S22=0,0,RES_hh_fech!S22/RES_summary!S$19)</f>
        <v>11.263650988002174</v>
      </c>
      <c r="T22" s="72">
        <f>IF(RES_hh_fech!T22=0,0,RES_hh_fech!T22/RES_summary!T$19)</f>
        <v>11.039378256980189</v>
      </c>
      <c r="U22" s="72">
        <f>IF(RES_hh_fech!U22=0,0,RES_hh_fech!U22/RES_summary!U$19)</f>
        <v>10.501034229339382</v>
      </c>
      <c r="V22" s="72">
        <f>IF(RES_hh_fech!V22=0,0,RES_hh_fech!V22/RES_summary!V$19)</f>
        <v>10.059361497421673</v>
      </c>
      <c r="W22" s="72">
        <f>IF(RES_hh_fech!W22=0,0,RES_hh_fech!W22/RES_summary!W$19)</f>
        <v>14.336018785530248</v>
      </c>
      <c r="X22" s="72">
        <f>IF(RES_hh_fech!X22=0,0,RES_hh_fech!X22/RES_summary!X$19)</f>
        <v>13.502147086522827</v>
      </c>
      <c r="Y22" s="72">
        <f>IF(RES_hh_fech!Y22=0,0,RES_hh_fech!Y22/RES_summary!Y$19)</f>
        <v>9.6741169390560131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6.069949400503865</v>
      </c>
      <c r="C24" s="72">
        <f>IF(RES_hh_fech!C24=0,0,RES_hh_fech!C24/RES_summary!C$19)</f>
        <v>6.4932885610521858</v>
      </c>
      <c r="D24" s="72">
        <f>IF(RES_hh_fech!D24=0,0,RES_hh_fech!D24/RES_summary!D$19)</f>
        <v>6.2133032538232635</v>
      </c>
      <c r="E24" s="72">
        <f>IF(RES_hh_fech!E24=0,0,RES_hh_fech!E24/RES_summary!E$19)</f>
        <v>6.7040016910216869</v>
      </c>
      <c r="F24" s="72">
        <f>IF(RES_hh_fech!F24=0,0,RES_hh_fech!F24/RES_summary!F$19)</f>
        <v>7.816596577252982</v>
      </c>
      <c r="G24" s="72">
        <f>IF(RES_hh_fech!G24=0,0,RES_hh_fech!G24/RES_summary!G$19)</f>
        <v>8.0563710448878822</v>
      </c>
      <c r="H24" s="72">
        <f>IF(RES_hh_fech!H24=0,0,RES_hh_fech!H24/RES_summary!H$19)</f>
        <v>9.3237471154928286</v>
      </c>
      <c r="I24" s="72">
        <f>IF(RES_hh_fech!I24=0,0,RES_hh_fech!I24/RES_summary!I$19)</f>
        <v>8.657886043879417</v>
      </c>
      <c r="J24" s="72">
        <f>IF(RES_hh_fech!J24=0,0,RES_hh_fech!J24/RES_summary!J$19)</f>
        <v>9.2198216364355368</v>
      </c>
      <c r="K24" s="72">
        <f>IF(RES_hh_fech!K24=0,0,RES_hh_fech!K24/RES_summary!K$19)</f>
        <v>9.5695141085359801</v>
      </c>
      <c r="L24" s="72">
        <f>IF(RES_hh_fech!L24=0,0,RES_hh_fech!L24/RES_summary!L$19)</f>
        <v>9.0048609528924235</v>
      </c>
      <c r="M24" s="72">
        <f>IF(RES_hh_fech!M24=0,0,RES_hh_fech!M24/RES_summary!M$19)</f>
        <v>9.4478123478711247</v>
      </c>
      <c r="N24" s="72">
        <f>IF(RES_hh_fech!N24=0,0,RES_hh_fech!N24/RES_summary!N$19)</f>
        <v>9.8434473569181602</v>
      </c>
      <c r="O24" s="72">
        <f>IF(RES_hh_fech!O24=0,0,RES_hh_fech!O24/RES_summary!O$19)</f>
        <v>9.0048950666722209</v>
      </c>
      <c r="P24" s="72">
        <f>IF(RES_hh_fech!P24=0,0,RES_hh_fech!P24/RES_summary!P$19)</f>
        <v>9.3583120275388012</v>
      </c>
      <c r="Q24" s="72">
        <f>IF(RES_hh_fech!Q24=0,0,RES_hh_fech!Q24/RES_summary!Q$19)</f>
        <v>9.0365986920453611</v>
      </c>
      <c r="R24" s="72">
        <f>IF(RES_hh_fech!R24=0,0,RES_hh_fech!R24/RES_summary!R$19)</f>
        <v>9.5184000858560598</v>
      </c>
      <c r="S24" s="72">
        <f>IF(RES_hh_fech!S24=0,0,RES_hh_fech!S24/RES_summary!S$19)</f>
        <v>9.4494442990616232</v>
      </c>
      <c r="T24" s="72">
        <f>IF(RES_hh_fech!T24=0,0,RES_hh_fech!T24/RES_summary!T$19)</f>
        <v>9.2940437609164661</v>
      </c>
      <c r="U24" s="72">
        <f>IF(RES_hh_fech!U24=0,0,RES_hh_fech!U24/RES_summary!U$19)</f>
        <v>8.7729541590640405</v>
      </c>
      <c r="V24" s="72">
        <f>IF(RES_hh_fech!V24=0,0,RES_hh_fech!V24/RES_summary!V$19)</f>
        <v>8.3611762374806968</v>
      </c>
      <c r="W24" s="72">
        <f>IF(RES_hh_fech!W24=0,0,RES_hh_fech!W24/RES_summary!W$19)</f>
        <v>13.205765928814939</v>
      </c>
      <c r="X24" s="72">
        <f>IF(RES_hh_fech!X24=0,0,RES_hh_fech!X24/RES_summary!X$19)</f>
        <v>11.348454946055158</v>
      </c>
      <c r="Y24" s="72">
        <f>IF(RES_hh_fech!Y24=0,0,RES_hh_fech!Y24/RES_summary!Y$19)</f>
        <v>8.1203195307860945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7.6035035756269895</v>
      </c>
      <c r="C25" s="74">
        <f>IF(RES_hh_fech!C25=0,0,RES_hh_fech!C25/RES_summary!C$19)</f>
        <v>8.9109000793063817</v>
      </c>
      <c r="D25" s="74">
        <f>IF(RES_hh_fech!D25=0,0,RES_hh_fech!D25/RES_summary!D$19)</f>
        <v>6.7175466346528543</v>
      </c>
      <c r="E25" s="74">
        <f>IF(RES_hh_fech!E25=0,0,RES_hh_fech!E25/RES_summary!E$19)</f>
        <v>7.4225424571788103</v>
      </c>
      <c r="F25" s="74">
        <f>IF(RES_hh_fech!F25=0,0,RES_hh_fech!F25/RES_summary!F$19)</f>
        <v>10.467487431386543</v>
      </c>
      <c r="G25" s="74">
        <f>IF(RES_hh_fech!G25=0,0,RES_hh_fech!G25/RES_summary!G$19)</f>
        <v>10.322837308779734</v>
      </c>
      <c r="H25" s="74">
        <f>IF(RES_hh_fech!H25=0,0,RES_hh_fech!H25/RES_summary!H$19)</f>
        <v>12.244698671799103</v>
      </c>
      <c r="I25" s="74">
        <f>IF(RES_hh_fech!I25=0,0,RES_hh_fech!I25/RES_summary!I$19)</f>
        <v>10.095477014751523</v>
      </c>
      <c r="J25" s="74">
        <f>IF(RES_hh_fech!J25=0,0,RES_hh_fech!J25/RES_summary!J$19)</f>
        <v>12.260020728564838</v>
      </c>
      <c r="K25" s="74">
        <f>IF(RES_hh_fech!K25=0,0,RES_hh_fech!K25/RES_summary!K$19)</f>
        <v>12.949712205016521</v>
      </c>
      <c r="L25" s="74">
        <f>IF(RES_hh_fech!L25=0,0,RES_hh_fech!L25/RES_summary!L$19)</f>
        <v>10.253258154228964</v>
      </c>
      <c r="M25" s="74">
        <f>IF(RES_hh_fech!M25=0,0,RES_hh_fech!M25/RES_summary!M$19)</f>
        <v>11.743829510335772</v>
      </c>
      <c r="N25" s="74">
        <f>IF(RES_hh_fech!N25=0,0,RES_hh_fech!N25/RES_summary!N$19)</f>
        <v>12.404804555077204</v>
      </c>
      <c r="O25" s="74">
        <f>IF(RES_hh_fech!O25=0,0,RES_hh_fech!O25/RES_summary!O$19)</f>
        <v>10.785371070552625</v>
      </c>
      <c r="P25" s="74">
        <f>IF(RES_hh_fech!P25=0,0,RES_hh_fech!P25/RES_summary!P$19)</f>
        <v>11.933349156668797</v>
      </c>
      <c r="Q25" s="74">
        <f>IF(RES_hh_fech!Q25=0,0,RES_hh_fech!Q25/RES_summary!Q$19)</f>
        <v>11.413503288584597</v>
      </c>
      <c r="R25" s="74">
        <f>IF(RES_hh_fech!R25=0,0,RES_hh_fech!R25/RES_summary!R$19)</f>
        <v>11.6803962154102</v>
      </c>
      <c r="S25" s="74">
        <f>IF(RES_hh_fech!S25=0,0,RES_hh_fech!S25/RES_summary!S$19)</f>
        <v>11.504368071972079</v>
      </c>
      <c r="T25" s="74">
        <f>IF(RES_hh_fech!T25=0,0,RES_hh_fech!T25/RES_summary!T$19)</f>
        <v>11.28792896844209</v>
      </c>
      <c r="U25" s="74">
        <f>IF(RES_hh_fech!U25=0,0,RES_hh_fech!U25/RES_summary!U$19)</f>
        <v>10.130646383211284</v>
      </c>
      <c r="V25" s="74">
        <f>IF(RES_hh_fech!V25=0,0,RES_hh_fech!V25/RES_summary!V$19)</f>
        <v>9.8601454353687572</v>
      </c>
      <c r="W25" s="74">
        <f>IF(RES_hh_fech!W25=0,0,RES_hh_fech!W25/RES_summary!W$19)</f>
        <v>14.896670547804547</v>
      </c>
      <c r="X25" s="74">
        <f>IF(RES_hh_fech!X25=0,0,RES_hh_fech!X25/RES_summary!X$19)</f>
        <v>13.206817960295233</v>
      </c>
      <c r="Y25" s="74">
        <f>IF(RES_hh_fech!Y25=0,0,RES_hh_fech!Y25/RES_summary!Y$19)</f>
        <v>9.2567429758357829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X26" s="77">
        <f>IF(RES_hh_fech!X26=0,0,RES_hh_fech!X26/RES_summary!X$19)</f>
        <v>0</v>
      </c>
      <c r="Y26" s="77">
        <f>IF(RES_hh_fech!Y26=0,0,RES_hh_fech!Y26/RES_summary!Y$19)</f>
        <v>0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12.98330979160124</v>
      </c>
      <c r="C27" s="69">
        <f>IF(RES_hh_fech!C27=0,0,RES_hh_fech!C27/RES_summary!C$19)</f>
        <v>12.906058656153684</v>
      </c>
      <c r="D27" s="69">
        <f>IF(RES_hh_fech!D27=0,0,RES_hh_fech!D27/RES_summary!D$19)</f>
        <v>12.342691549925915</v>
      </c>
      <c r="E27" s="69">
        <f>IF(RES_hh_fech!E27=0,0,RES_hh_fech!E27/RES_summary!E$19)</f>
        <v>12.6155481582446</v>
      </c>
      <c r="F27" s="69">
        <f>IF(RES_hh_fech!F27=0,0,RES_hh_fech!F27/RES_summary!F$19)</f>
        <v>12.577727971503188</v>
      </c>
      <c r="G27" s="69">
        <f>IF(RES_hh_fech!G27=0,0,RES_hh_fech!G27/RES_summary!G$19)</f>
        <v>12.555761713046609</v>
      </c>
      <c r="H27" s="69">
        <f>IF(RES_hh_fech!H27=0,0,RES_hh_fech!H27/RES_summary!H$19)</f>
        <v>13.413725244911195</v>
      </c>
      <c r="I27" s="69">
        <f>IF(RES_hh_fech!I27=0,0,RES_hh_fech!I27/RES_summary!I$19)</f>
        <v>12.665182525443194</v>
      </c>
      <c r="J27" s="69">
        <f>IF(RES_hh_fech!J27=0,0,RES_hh_fech!J27/RES_summary!J$19)</f>
        <v>13.349257164817317</v>
      </c>
      <c r="K27" s="69">
        <f>IF(RES_hh_fech!K27=0,0,RES_hh_fech!K27/RES_summary!K$19)</f>
        <v>12.799896635200991</v>
      </c>
      <c r="L27" s="69">
        <f>IF(RES_hh_fech!L27=0,0,RES_hh_fech!L27/RES_summary!L$19)</f>
        <v>11.24215400718175</v>
      </c>
      <c r="M27" s="69">
        <f>IF(RES_hh_fech!M27=0,0,RES_hh_fech!M27/RES_summary!M$19)</f>
        <v>12.486495071954867</v>
      </c>
      <c r="N27" s="69">
        <f>IF(RES_hh_fech!N27=0,0,RES_hh_fech!N27/RES_summary!N$19)</f>
        <v>12.525669213926431</v>
      </c>
      <c r="O27" s="69">
        <f>IF(RES_hh_fech!O27=0,0,RES_hh_fech!O27/RES_summary!O$19)</f>
        <v>10.752155996788396</v>
      </c>
      <c r="P27" s="69">
        <f>IF(RES_hh_fech!P27=0,0,RES_hh_fech!P27/RES_summary!P$19)</f>
        <v>10.125220694793972</v>
      </c>
      <c r="Q27" s="69">
        <f>IF(RES_hh_fech!Q27=0,0,RES_hh_fech!Q27/RES_summary!Q$19)</f>
        <v>8.143849627450729</v>
      </c>
      <c r="R27" s="69">
        <f>IF(RES_hh_fech!R27=0,0,RES_hh_fech!R27/RES_summary!R$19)</f>
        <v>8.2863752956208909</v>
      </c>
      <c r="S27" s="69">
        <f>IF(RES_hh_fech!S27=0,0,RES_hh_fech!S27/RES_summary!S$19)</f>
        <v>7.8335546868347343</v>
      </c>
      <c r="T27" s="69">
        <f>IF(RES_hh_fech!T27=0,0,RES_hh_fech!T27/RES_summary!T$19)</f>
        <v>9.0759026091526209</v>
      </c>
      <c r="U27" s="69">
        <f>IF(RES_hh_fech!U27=0,0,RES_hh_fech!U27/RES_summary!U$19)</f>
        <v>9.3315055296777096</v>
      </c>
      <c r="V27" s="69">
        <f>IF(RES_hh_fech!V27=0,0,RES_hh_fech!V27/RES_summary!V$19)</f>
        <v>8.5431637556675852</v>
      </c>
      <c r="W27" s="69">
        <f>IF(RES_hh_fech!W27=0,0,RES_hh_fech!W27/RES_summary!W$19)</f>
        <v>8.6412201806988289</v>
      </c>
      <c r="X27" s="69">
        <f>IF(RES_hh_fech!X27=0,0,RES_hh_fech!X27/RES_summary!X$19)</f>
        <v>8.6666833781301023</v>
      </c>
      <c r="Y27" s="69">
        <f>IF(RES_hh_fech!Y27=0,0,RES_hh_fech!Y27/RES_summary!Y$19)</f>
        <v>10.101944044654386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13.0998589645155</v>
      </c>
      <c r="C28" s="72">
        <f>IF(RES_hh_fech!C28=0,0,RES_hh_fech!C28/RES_summary!C$19)</f>
        <v>11.868609387236907</v>
      </c>
      <c r="D28" s="72">
        <f>IF(RES_hh_fech!D28=0,0,RES_hh_fech!D28/RES_summary!D$19)</f>
        <v>12.744425502780871</v>
      </c>
      <c r="E28" s="72">
        <f>IF(RES_hh_fech!E28=0,0,RES_hh_fech!E28/RES_summary!E$19)</f>
        <v>13.742203887646731</v>
      </c>
      <c r="F28" s="72">
        <f>IF(RES_hh_fech!F28=0,0,RES_hh_fech!F28/RES_summary!F$19)</f>
        <v>12.144513128846562</v>
      </c>
      <c r="G28" s="72">
        <f>IF(RES_hh_fech!G28=0,0,RES_hh_fech!G28/RES_summary!G$19)</f>
        <v>12.596465146224913</v>
      </c>
      <c r="H28" s="72">
        <f>IF(RES_hh_fech!H28=0,0,RES_hh_fech!H28/RES_summary!H$19)</f>
        <v>14.676926034192636</v>
      </c>
      <c r="I28" s="72">
        <f>IF(RES_hh_fech!I28=0,0,RES_hh_fech!I28/RES_summary!I$19)</f>
        <v>14.406395152843411</v>
      </c>
      <c r="J28" s="72">
        <f>IF(RES_hh_fech!J28=0,0,RES_hh_fech!J28/RES_summary!J$19)</f>
        <v>14.565809916752464</v>
      </c>
      <c r="K28" s="72">
        <f>IF(RES_hh_fech!K28=0,0,RES_hh_fech!K28/RES_summary!K$19)</f>
        <v>12.237086950960746</v>
      </c>
      <c r="L28" s="72">
        <f>IF(RES_hh_fech!L28=0,0,RES_hh_fech!L28/RES_summary!L$19)</f>
        <v>13.456081244914881</v>
      </c>
      <c r="M28" s="72">
        <f>IF(RES_hh_fech!M28=0,0,RES_hh_fech!M28/RES_summary!M$19)</f>
        <v>13.860366043642811</v>
      </c>
      <c r="N28" s="72">
        <f>IF(RES_hh_fech!N28=0,0,RES_hh_fech!N28/RES_summary!N$19)</f>
        <v>12.982771651004127</v>
      </c>
      <c r="O28" s="72">
        <f>IF(RES_hh_fech!O28=0,0,RES_hh_fech!O28/RES_summary!O$19)</f>
        <v>12.424726809337068</v>
      </c>
      <c r="P28" s="72">
        <f>IF(RES_hh_fech!P28=0,0,RES_hh_fech!P28/RES_summary!P$19)</f>
        <v>10.860871167431265</v>
      </c>
      <c r="Q28" s="72">
        <f>IF(RES_hh_fech!Q28=0,0,RES_hh_fech!Q28/RES_summary!Q$19)</f>
        <v>8.842569057989099</v>
      </c>
      <c r="R28" s="72">
        <f>IF(RES_hh_fech!R28=0,0,RES_hh_fech!R28/RES_summary!R$19)</f>
        <v>9.4989988344163478</v>
      </c>
      <c r="S28" s="72">
        <f>IF(RES_hh_fech!S28=0,0,RES_hh_fech!S28/RES_summary!S$19)</f>
        <v>10.560227326037849</v>
      </c>
      <c r="T28" s="72">
        <f>IF(RES_hh_fech!T28=0,0,RES_hh_fech!T28/RES_summary!T$19)</f>
        <v>10.968344764127227</v>
      </c>
      <c r="U28" s="72">
        <f>IF(RES_hh_fech!U28=0,0,RES_hh_fech!U28/RES_summary!U$19)</f>
        <v>9.5423325938510324</v>
      </c>
      <c r="V28" s="72">
        <f>IF(RES_hh_fech!V28=0,0,RES_hh_fech!V28/RES_summary!V$19)</f>
        <v>7.4903538891721748</v>
      </c>
      <c r="W28" s="72">
        <f>IF(RES_hh_fech!W28=0,0,RES_hh_fech!W28/RES_summary!W$19)</f>
        <v>10.375676595603373</v>
      </c>
      <c r="X28" s="72">
        <f>IF(RES_hh_fech!X28=0,0,RES_hh_fech!X28/RES_summary!X$19)</f>
        <v>11.756191184149378</v>
      </c>
      <c r="Y28" s="72">
        <f>IF(RES_hh_fech!Y28=0,0,RES_hh_fech!Y28/RES_summary!Y$19)</f>
        <v>9.2131138989340435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13.165934239226996</v>
      </c>
      <c r="C29" s="72">
        <f>IF(RES_hh_fech!C29=0,0,RES_hh_fech!C29/RES_summary!C$19)</f>
        <v>12.972292759614067</v>
      </c>
      <c r="D29" s="72">
        <f>IF(RES_hh_fech!D29=0,0,RES_hh_fech!D29/RES_summary!D$19)</f>
        <v>12.925257296242439</v>
      </c>
      <c r="E29" s="72">
        <f>IF(RES_hh_fech!E29=0,0,RES_hh_fech!E29/RES_summary!E$19)</f>
        <v>13.207053932122516</v>
      </c>
      <c r="F29" s="72">
        <f>IF(RES_hh_fech!F29=0,0,RES_hh_fech!F29/RES_summary!F$19)</f>
        <v>12.704441562969574</v>
      </c>
      <c r="G29" s="72">
        <f>IF(RES_hh_fech!G29=0,0,RES_hh_fech!G29/RES_summary!G$19)</f>
        <v>13.827032291420053</v>
      </c>
      <c r="H29" s="72">
        <f>IF(RES_hh_fech!H29=0,0,RES_hh_fech!H29/RES_summary!H$19)</f>
        <v>14.894280042189077</v>
      </c>
      <c r="I29" s="72">
        <f>IF(RES_hh_fech!I29=0,0,RES_hh_fech!I29/RES_summary!I$19)</f>
        <v>12.566298297159523</v>
      </c>
      <c r="J29" s="72">
        <f>IF(RES_hh_fech!J29=0,0,RES_hh_fech!J29/RES_summary!J$19)</f>
        <v>13.414431676816427</v>
      </c>
      <c r="K29" s="72">
        <f>IF(RES_hh_fech!K29=0,0,RES_hh_fech!K29/RES_summary!K$19)</f>
        <v>13.29862062246664</v>
      </c>
      <c r="L29" s="72">
        <f>IF(RES_hh_fech!L29=0,0,RES_hh_fech!L29/RES_summary!L$19)</f>
        <v>13.084980186003049</v>
      </c>
      <c r="M29" s="72">
        <f>IF(RES_hh_fech!M29=0,0,RES_hh_fech!M29/RES_summary!M$19)</f>
        <v>14.13078065672963</v>
      </c>
      <c r="N29" s="72">
        <f>IF(RES_hh_fech!N29=0,0,RES_hh_fech!N29/RES_summary!N$19)</f>
        <v>14.154453391690961</v>
      </c>
      <c r="O29" s="72">
        <f>IF(RES_hh_fech!O29=0,0,RES_hh_fech!O29/RES_summary!O$19)</f>
        <v>11.701753483800484</v>
      </c>
      <c r="P29" s="72">
        <f>IF(RES_hh_fech!P29=0,0,RES_hh_fech!P29/RES_summary!P$19)</f>
        <v>10.743536486696575</v>
      </c>
      <c r="Q29" s="72">
        <f>IF(RES_hh_fech!Q29=0,0,RES_hh_fech!Q29/RES_summary!Q$19)</f>
        <v>8.664629791778097</v>
      </c>
      <c r="R29" s="72">
        <f>IF(RES_hh_fech!R29=0,0,RES_hh_fech!R29/RES_summary!R$19)</f>
        <v>9.1881144264084647</v>
      </c>
      <c r="S29" s="72">
        <f>IF(RES_hh_fech!S29=0,0,RES_hh_fech!S29/RES_summary!S$19)</f>
        <v>9.8444201280310804</v>
      </c>
      <c r="T29" s="72">
        <f>IF(RES_hh_fech!T29=0,0,RES_hh_fech!T29/RES_summary!T$19)</f>
        <v>9.3352502901124321</v>
      </c>
      <c r="U29" s="72">
        <f>IF(RES_hh_fech!U29=0,0,RES_hh_fech!U29/RES_summary!U$19)</f>
        <v>10.658650110369948</v>
      </c>
      <c r="V29" s="72">
        <f>IF(RES_hh_fech!V29=0,0,RES_hh_fech!V29/RES_summary!V$19)</f>
        <v>10.018590216756188</v>
      </c>
      <c r="W29" s="72">
        <f>IF(RES_hh_fech!W29=0,0,RES_hh_fech!W29/RES_summary!W$19)</f>
        <v>8.1792781123371139</v>
      </c>
      <c r="X29" s="72">
        <f>IF(RES_hh_fech!X29=0,0,RES_hh_fech!X29/RES_summary!X$19)</f>
        <v>8.9300825962508608</v>
      </c>
      <c r="Y29" s="72">
        <f>IF(RES_hh_fech!Y29=0,0,RES_hh_fech!Y29/RES_summary!Y$19)</f>
        <v>12.030167966840057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13.217467979776888</v>
      </c>
      <c r="C30" s="72">
        <f>IF(RES_hh_fech!C30=0,0,RES_hh_fech!C30/RES_summary!C$19)</f>
        <v>13.054928634572009</v>
      </c>
      <c r="D30" s="72">
        <f>IF(RES_hh_fech!D30=0,0,RES_hh_fech!D30/RES_summary!D$19)</f>
        <v>12.164250337412362</v>
      </c>
      <c r="E30" s="72">
        <f>IF(RES_hh_fech!E30=0,0,RES_hh_fech!E30/RES_summary!E$19)</f>
        <v>12.734415704850104</v>
      </c>
      <c r="F30" s="72">
        <f>IF(RES_hh_fech!F30=0,0,RES_hh_fech!F30/RES_summary!F$19)</f>
        <v>13.378223338877937</v>
      </c>
      <c r="G30" s="72">
        <f>IF(RES_hh_fech!G30=0,0,RES_hh_fech!G30/RES_summary!G$19)</f>
        <v>13.372954976687723</v>
      </c>
      <c r="H30" s="72">
        <f>IF(RES_hh_fech!H30=0,0,RES_hh_fech!H30/RES_summary!H$19)</f>
        <v>14.011956082055129</v>
      </c>
      <c r="I30" s="72">
        <f>IF(RES_hh_fech!I30=0,0,RES_hh_fech!I30/RES_summary!I$19)</f>
        <v>14.581397899931115</v>
      </c>
      <c r="J30" s="72">
        <f>IF(RES_hh_fech!J30=0,0,RES_hh_fech!J30/RES_summary!J$19)</f>
        <v>15.191339259173564</v>
      </c>
      <c r="K30" s="72">
        <f>IF(RES_hh_fech!K30=0,0,RES_hh_fech!K30/RES_summary!K$19)</f>
        <v>14.026032479429915</v>
      </c>
      <c r="L30" s="72">
        <f>IF(RES_hh_fech!L30=0,0,RES_hh_fech!L30/RES_summary!L$19)</f>
        <v>12.96761963688709</v>
      </c>
      <c r="M30" s="72">
        <f>IF(RES_hh_fech!M30=0,0,RES_hh_fech!M30/RES_summary!M$19)</f>
        <v>13.917046133732551</v>
      </c>
      <c r="N30" s="72">
        <f>IF(RES_hh_fech!N30=0,0,RES_hh_fech!N30/RES_summary!N$19)</f>
        <v>13.392021721461131</v>
      </c>
      <c r="O30" s="72">
        <f>IF(RES_hh_fech!O30=0,0,RES_hh_fech!O30/RES_summary!O$19)</f>
        <v>11.381086711499341</v>
      </c>
      <c r="P30" s="72">
        <f>IF(RES_hh_fech!P30=0,0,RES_hh_fech!P30/RES_summary!P$19)</f>
        <v>10.745068351697077</v>
      </c>
      <c r="Q30" s="72">
        <f>IF(RES_hh_fech!Q30=0,0,RES_hh_fech!Q30/RES_summary!Q$19)</f>
        <v>8.6006472014879396</v>
      </c>
      <c r="R30" s="72">
        <f>IF(RES_hh_fech!R30=0,0,RES_hh_fech!R30/RES_summary!R$19)</f>
        <v>9.0967480243165291</v>
      </c>
      <c r="S30" s="72">
        <f>IF(RES_hh_fech!S30=0,0,RES_hh_fech!S30/RES_summary!S$19)</f>
        <v>8.2626417883990619</v>
      </c>
      <c r="T30" s="72">
        <f>IF(RES_hh_fech!T30=0,0,RES_hh_fech!T30/RES_summary!T$19)</f>
        <v>9.785939436598408</v>
      </c>
      <c r="U30" s="72">
        <f>IF(RES_hh_fech!U30=0,0,RES_hh_fech!U30/RES_summary!U$19)</f>
        <v>9.769913024271025</v>
      </c>
      <c r="V30" s="72">
        <f>IF(RES_hh_fech!V30=0,0,RES_hh_fech!V30/RES_summary!V$19)</f>
        <v>9.3163005972056592</v>
      </c>
      <c r="W30" s="72">
        <f>IF(RES_hh_fech!W30=0,0,RES_hh_fech!W30/RES_summary!W$19)</f>
        <v>10.362235969098638</v>
      </c>
      <c r="X30" s="72">
        <f>IF(RES_hh_fech!X30=0,0,RES_hh_fech!X30/RES_summary!X$19)</f>
        <v>9.6563954858645111</v>
      </c>
      <c r="Y30" s="72">
        <f>IF(RES_hh_fech!Y30=0,0,RES_hh_fech!Y30/RES_summary!Y$19)</f>
        <v>10.475078512783465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13.131915718090095</v>
      </c>
      <c r="C31" s="72">
        <f>IF(RES_hh_fech!C31=0,0,RES_hh_fech!C31/RES_summary!C$19)</f>
        <v>13.040472609441766</v>
      </c>
      <c r="D31" s="72">
        <f>IF(RES_hh_fech!D31=0,0,RES_hh_fech!D31/RES_summary!D$19)</f>
        <v>12.449402666875944</v>
      </c>
      <c r="E31" s="72">
        <f>IF(RES_hh_fech!E31=0,0,RES_hh_fech!E31/RES_summary!E$19)</f>
        <v>12.782523595024761</v>
      </c>
      <c r="F31" s="72">
        <f>IF(RES_hh_fech!F31=0,0,RES_hh_fech!F31/RES_summary!F$19)</f>
        <v>13.190461279950153</v>
      </c>
      <c r="G31" s="72">
        <f>IF(RES_hh_fech!G31=0,0,RES_hh_fech!G31/RES_summary!G$19)</f>
        <v>13.469507816039862</v>
      </c>
      <c r="H31" s="72">
        <f>IF(RES_hh_fech!H31=0,0,RES_hh_fech!H31/RES_summary!H$19)</f>
        <v>14.166958769266476</v>
      </c>
      <c r="I31" s="72">
        <f>IF(RES_hh_fech!I31=0,0,RES_hh_fech!I31/RES_summary!I$19)</f>
        <v>13.68193757063902</v>
      </c>
      <c r="J31" s="72">
        <f>IF(RES_hh_fech!J31=0,0,RES_hh_fech!J31/RES_summary!J$19)</f>
        <v>14.686906104559423</v>
      </c>
      <c r="K31" s="72">
        <f>IF(RES_hh_fech!K31=0,0,RES_hh_fech!K31/RES_summary!K$19)</f>
        <v>14.204666027930749</v>
      </c>
      <c r="L31" s="72">
        <f>IF(RES_hh_fech!L31=0,0,RES_hh_fech!L31/RES_summary!L$19)</f>
        <v>12.944006472932726</v>
      </c>
      <c r="M31" s="72">
        <f>IF(RES_hh_fech!M31=0,0,RES_hh_fech!M31/RES_summary!M$19)</f>
        <v>13.494867241688077</v>
      </c>
      <c r="N31" s="72">
        <f>IF(RES_hh_fech!N31=0,0,RES_hh_fech!N31/RES_summary!N$19)</f>
        <v>13.268226196983035</v>
      </c>
      <c r="O31" s="72">
        <f>IF(RES_hh_fech!O31=0,0,RES_hh_fech!O31/RES_summary!O$19)</f>
        <v>11.649134143043135</v>
      </c>
      <c r="P31" s="72">
        <f>IF(RES_hh_fech!P31=0,0,RES_hh_fech!P31/RES_summary!P$19)</f>
        <v>10.697065019114721</v>
      </c>
      <c r="Q31" s="72">
        <f>IF(RES_hh_fech!Q31=0,0,RES_hh_fech!Q31/RES_summary!Q$19)</f>
        <v>9.4634898470833217</v>
      </c>
      <c r="R31" s="72">
        <f>IF(RES_hh_fech!R31=0,0,RES_hh_fech!R31/RES_summary!R$19)</f>
        <v>9.093022703326163</v>
      </c>
      <c r="S31" s="72">
        <f>IF(RES_hh_fech!S31=0,0,RES_hh_fech!S31/RES_summary!S$19)</f>
        <v>8.9891504252811707</v>
      </c>
      <c r="T31" s="72">
        <f>IF(RES_hh_fech!T31=0,0,RES_hh_fech!T31/RES_summary!T$19)</f>
        <v>9.4837932502603817</v>
      </c>
      <c r="U31" s="72">
        <f>IF(RES_hh_fech!U31=0,0,RES_hh_fech!U31/RES_summary!U$19)</f>
        <v>9.7302711980040115</v>
      </c>
      <c r="V31" s="72">
        <f>IF(RES_hh_fech!V31=0,0,RES_hh_fech!V31/RES_summary!V$19)</f>
        <v>9.3873773923566279</v>
      </c>
      <c r="W31" s="72">
        <f>IF(RES_hh_fech!W31=0,0,RES_hh_fech!W31/RES_summary!W$19)</f>
        <v>9.8278974911834673</v>
      </c>
      <c r="X31" s="72">
        <f>IF(RES_hh_fech!X31=0,0,RES_hh_fech!X31/RES_summary!X$19)</f>
        <v>10.43920809241158</v>
      </c>
      <c r="Y31" s="72">
        <f>IF(RES_hh_fech!Y31=0,0,RES_hh_fech!Y31/RES_summary!Y$19)</f>
        <v>10.616299111355312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9.5765162606119763</v>
      </c>
      <c r="C32" s="77">
        <f>IF(RES_hh_fech!C32=0,0,RES_hh_fech!C32/RES_summary!C$19)</f>
        <v>11.463284809941792</v>
      </c>
      <c r="D32" s="77">
        <f>IF(RES_hh_fech!D32=0,0,RES_hh_fech!D32/RES_summary!D$19)</f>
        <v>5.7480426087538792</v>
      </c>
      <c r="E32" s="77">
        <f>IF(RES_hh_fech!E32=0,0,RES_hh_fech!E32/RES_summary!E$19)</f>
        <v>8.1320718839436115</v>
      </c>
      <c r="F32" s="77">
        <f>IF(RES_hh_fech!F32=0,0,RES_hh_fech!F32/RES_summary!F$19)</f>
        <v>11.301859482847119</v>
      </c>
      <c r="G32" s="77">
        <f>IF(RES_hh_fech!G32=0,0,RES_hh_fech!G32/RES_summary!G$19)</f>
        <v>8.4897223440878999</v>
      </c>
      <c r="H32" s="77">
        <f>IF(RES_hh_fech!H32=0,0,RES_hh_fech!H32/RES_summary!H$19)</f>
        <v>10.753415005142639</v>
      </c>
      <c r="I32" s="77">
        <f>IF(RES_hh_fech!I32=0,0,RES_hh_fech!I32/RES_summary!I$19)</f>
        <v>12.095534274074105</v>
      </c>
      <c r="J32" s="77">
        <f>IF(RES_hh_fech!J32=0,0,RES_hh_fech!J32/RES_summary!J$19)</f>
        <v>12.688885964286881</v>
      </c>
      <c r="K32" s="77">
        <f>IF(RES_hh_fech!K32=0,0,RES_hh_fech!K32/RES_summary!K$19)</f>
        <v>11.890075680123454</v>
      </c>
      <c r="L32" s="77">
        <f>IF(RES_hh_fech!L32=0,0,RES_hh_fech!L32/RES_summary!L$19)</f>
        <v>8.7554220368196454</v>
      </c>
      <c r="M32" s="77">
        <f>IF(RES_hh_fech!M32=0,0,RES_hh_fech!M32/RES_summary!M$19)</f>
        <v>10.130460620713347</v>
      </c>
      <c r="N32" s="77">
        <f>IF(RES_hh_fech!N32=0,0,RES_hh_fech!N32/RES_summary!N$19)</f>
        <v>10.291567547262046</v>
      </c>
      <c r="O32" s="77">
        <f>IF(RES_hh_fech!O32=0,0,RES_hh_fech!O32/RES_summary!O$19)</f>
        <v>9.2146744531968121</v>
      </c>
      <c r="P32" s="77">
        <f>IF(RES_hh_fech!P32=0,0,RES_hh_fech!P32/RES_summary!P$19)</f>
        <v>9.0307634727627004</v>
      </c>
      <c r="Q32" s="77">
        <f>IF(RES_hh_fech!Q32=0,0,RES_hh_fech!Q32/RES_summary!Q$19)</f>
        <v>6.6873483119486545</v>
      </c>
      <c r="R32" s="77">
        <f>IF(RES_hh_fech!R32=0,0,RES_hh_fech!R32/RES_summary!R$19)</f>
        <v>6.2066363586814024</v>
      </c>
      <c r="S32" s="77">
        <f>IF(RES_hh_fech!S32=0,0,RES_hh_fech!S32/RES_summary!S$19)</f>
        <v>3.9371896705519087</v>
      </c>
      <c r="T32" s="77">
        <f>IF(RES_hh_fech!T32=0,0,RES_hh_fech!T32/RES_summary!T$19)</f>
        <v>8.1493510527102977</v>
      </c>
      <c r="U32" s="77">
        <f>IF(RES_hh_fech!U32=0,0,RES_hh_fech!U32/RES_summary!U$19)</f>
        <v>7.1319483876387677</v>
      </c>
      <c r="V32" s="77">
        <f>IF(RES_hh_fech!V32=0,0,RES_hh_fech!V32/RES_summary!V$19)</f>
        <v>6.3495898317952664</v>
      </c>
      <c r="W32" s="77">
        <f>IF(RES_hh_fech!W32=0,0,RES_hh_fech!W32/RES_summary!W$19)</f>
        <v>8.1063510724034415</v>
      </c>
      <c r="X32" s="77">
        <f>IF(RES_hh_fech!X32=0,0,RES_hh_fech!X32/RES_summary!X$19)</f>
        <v>7.3676166634662437</v>
      </c>
      <c r="Y32" s="77">
        <f>IF(RES_hh_fech!Y32=0,0,RES_hh_fech!Y32/RES_summary!Y$19)</f>
        <v>6.2876057248586843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94.915883161692804</v>
      </c>
      <c r="C3" s="65">
        <f>IF(RES_hh_tesh!C3=0,0,RES_hh_tesh!C3/RES_summary!C$19)</f>
        <v>100.15010093353312</v>
      </c>
      <c r="D3" s="65">
        <f>IF(RES_hh_tesh!D3=0,0,RES_hh_tesh!D3/RES_summary!D$19)</f>
        <v>103.73908219825765</v>
      </c>
      <c r="E3" s="65">
        <f>IF(RES_hh_tesh!E3=0,0,RES_hh_tesh!E3/RES_summary!E$19)</f>
        <v>106.34315932532873</v>
      </c>
      <c r="F3" s="65">
        <f>IF(RES_hh_tesh!F3=0,0,RES_hh_tesh!F3/RES_summary!F$19)</f>
        <v>108.2336761347111</v>
      </c>
      <c r="G3" s="65">
        <f>IF(RES_hh_tesh!G3=0,0,RES_hh_tesh!G3/RES_summary!G$19)</f>
        <v>111.36336624103843</v>
      </c>
      <c r="H3" s="65">
        <f>IF(RES_hh_tesh!H3=0,0,RES_hh_tesh!H3/RES_summary!H$19)</f>
        <v>120.70001702084387</v>
      </c>
      <c r="I3" s="65">
        <f>IF(RES_hh_tesh!I3=0,0,RES_hh_tesh!I3/RES_summary!I$19)</f>
        <v>117.39385987889716</v>
      </c>
      <c r="J3" s="65">
        <f>IF(RES_hh_tesh!J3=0,0,RES_hh_tesh!J3/RES_summary!J$19)</f>
        <v>118.8323483962878</v>
      </c>
      <c r="K3" s="65">
        <f>IF(RES_hh_tesh!K3=0,0,RES_hh_tesh!K3/RES_summary!K$19)</f>
        <v>122.62334526700491</v>
      </c>
      <c r="L3" s="65">
        <f>IF(RES_hh_tesh!L3=0,0,RES_hh_tesh!L3/RES_summary!L$19)</f>
        <v>124.8333438524531</v>
      </c>
      <c r="M3" s="65">
        <f>IF(RES_hh_tesh!M3=0,0,RES_hh_tesh!M3/RES_summary!M$19)</f>
        <v>122.66600156668024</v>
      </c>
      <c r="N3" s="65">
        <f>IF(RES_hh_tesh!N3=0,0,RES_hh_tesh!N3/RES_summary!N$19)</f>
        <v>125.49996707626232</v>
      </c>
      <c r="O3" s="65">
        <f>IF(RES_hh_tesh!O3=0,0,RES_hh_tesh!O3/RES_summary!O$19)</f>
        <v>118.68688079199029</v>
      </c>
      <c r="P3" s="65">
        <f>IF(RES_hh_tesh!P3=0,0,RES_hh_tesh!P3/RES_summary!P$19)</f>
        <v>112.63411060123268</v>
      </c>
      <c r="Q3" s="65">
        <f>IF(RES_hh_tesh!Q3=0,0,RES_hh_tesh!Q3/RES_summary!Q$19)</f>
        <v>107.52966382017318</v>
      </c>
      <c r="R3" s="65">
        <f>IF(RES_hh_tesh!R3=0,0,RES_hh_tesh!R3/RES_summary!R$19)</f>
        <v>113.30247543721192</v>
      </c>
      <c r="S3" s="65">
        <f>IF(RES_hh_tesh!S3=0,0,RES_hh_tesh!S3/RES_summary!S$19)</f>
        <v>116.23717013307416</v>
      </c>
      <c r="T3" s="65">
        <f>IF(RES_hh_tesh!T3=0,0,RES_hh_tesh!T3/RES_summary!T$19)</f>
        <v>121.15875337116873</v>
      </c>
      <c r="U3" s="65">
        <f>IF(RES_hh_tesh!U3=0,0,RES_hh_tesh!U3/RES_summary!U$19)</f>
        <v>116.2671550755183</v>
      </c>
      <c r="V3" s="65">
        <f>IF(RES_hh_tesh!V3=0,0,RES_hh_tesh!V3/RES_summary!V$19)</f>
        <v>116.34072782393594</v>
      </c>
      <c r="W3" s="65">
        <f>IF(RES_hh_tesh!W3=0,0,RES_hh_tesh!W3/RES_summary!W$19)</f>
        <v>132.79174049881485</v>
      </c>
      <c r="X3" s="65">
        <f>IF(RES_hh_tesh!X3=0,0,RES_hh_tesh!X3/RES_summary!X$19)</f>
        <v>125.69654394948401</v>
      </c>
      <c r="Y3" s="65">
        <f>IF(RES_hh_tesh!Y3=0,0,RES_hh_tesh!Y3/RES_summary!Y$19)</f>
        <v>123.40985151168023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82.905876206579066</v>
      </c>
      <c r="C4" s="69">
        <f>IF(RES_hh_tesh!C4=0,0,RES_hh_tesh!C4/RES_summary!C$19)</f>
        <v>87.840071197530875</v>
      </c>
      <c r="D4" s="69">
        <f>IF(RES_hh_tesh!D4=0,0,RES_hh_tesh!D4/RES_summary!D$19)</f>
        <v>92.042540224800064</v>
      </c>
      <c r="E4" s="69">
        <f>IF(RES_hh_tesh!E4=0,0,RES_hh_tesh!E4/RES_summary!E$19)</f>
        <v>93.98096844269736</v>
      </c>
      <c r="F4" s="69">
        <f>IF(RES_hh_tesh!F4=0,0,RES_hh_tesh!F4/RES_summary!F$19)</f>
        <v>94.794774025194627</v>
      </c>
      <c r="G4" s="69">
        <f>IF(RES_hh_tesh!G4=0,0,RES_hh_tesh!G4/RES_summary!G$19)</f>
        <v>97.672712276151742</v>
      </c>
      <c r="H4" s="69">
        <f>IF(RES_hh_tesh!H4=0,0,RES_hh_tesh!H4/RES_summary!H$19)</f>
        <v>105.36654887572267</v>
      </c>
      <c r="I4" s="69">
        <f>IF(RES_hh_tesh!I4=0,0,RES_hh_tesh!I4/RES_summary!I$19)</f>
        <v>102.67468057148479</v>
      </c>
      <c r="J4" s="69">
        <f>IF(RES_hh_tesh!J4=0,0,RES_hh_tesh!J4/RES_summary!J$19)</f>
        <v>102.92623232726119</v>
      </c>
      <c r="K4" s="69">
        <f>IF(RES_hh_tesh!K4=0,0,RES_hh_tesh!K4/RES_summary!K$19)</f>
        <v>106.84892329689023</v>
      </c>
      <c r="L4" s="69">
        <f>IF(RES_hh_tesh!L4=0,0,RES_hh_tesh!L4/RES_summary!L$19)</f>
        <v>110.56764112955032</v>
      </c>
      <c r="M4" s="69">
        <f>IF(RES_hh_tesh!M4=0,0,RES_hh_tesh!M4/RES_summary!M$19)</f>
        <v>107.21329008765908</v>
      </c>
      <c r="N4" s="69">
        <f>IF(RES_hh_tesh!N4=0,0,RES_hh_tesh!N4/RES_summary!N$19)</f>
        <v>109.67411002291361</v>
      </c>
      <c r="O4" s="69">
        <f>IF(RES_hh_tesh!O4=0,0,RES_hh_tesh!O4/RES_summary!O$19)</f>
        <v>104.4743233190519</v>
      </c>
      <c r="P4" s="69">
        <f>IF(RES_hh_tesh!P4=0,0,RES_hh_tesh!P4/RES_summary!P$19)</f>
        <v>98.507176667702637</v>
      </c>
      <c r="Q4" s="69">
        <f>IF(RES_hh_tesh!Q4=0,0,RES_hh_tesh!Q4/RES_summary!Q$19)</f>
        <v>94.946700799589919</v>
      </c>
      <c r="R4" s="69">
        <f>IF(RES_hh_tesh!R4=0,0,RES_hh_tesh!R4/RES_summary!R$19)</f>
        <v>100.28786156721945</v>
      </c>
      <c r="S4" s="69">
        <f>IF(RES_hh_tesh!S4=0,0,RES_hh_tesh!S4/RES_summary!S$19)</f>
        <v>103.55805452364898</v>
      </c>
      <c r="T4" s="69">
        <f>IF(RES_hh_tesh!T4=0,0,RES_hh_tesh!T4/RES_summary!T$19)</f>
        <v>107.52989786388756</v>
      </c>
      <c r="U4" s="69">
        <f>IF(RES_hh_tesh!U4=0,0,RES_hh_tesh!U4/RES_summary!U$19)</f>
        <v>102.89431749765502</v>
      </c>
      <c r="V4" s="69">
        <f>IF(RES_hh_tesh!V4=0,0,RES_hh_tesh!V4/RES_summary!V$19)</f>
        <v>103.58338886981508</v>
      </c>
      <c r="W4" s="69">
        <f>IF(RES_hh_tesh!W4=0,0,RES_hh_tesh!W4/RES_summary!W$19)</f>
        <v>115.64877078596422</v>
      </c>
      <c r="X4" s="69">
        <f>IF(RES_hh_tesh!X4=0,0,RES_hh_tesh!X4/RES_summary!X$19)</f>
        <v>109.71765455023034</v>
      </c>
      <c r="Y4" s="69">
        <f>IF(RES_hh_tesh!Y4=0,0,RES_hh_tesh!Y4/RES_summary!Y$19)</f>
        <v>109.57425975834684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83.572698911306233</v>
      </c>
      <c r="C5" s="72">
        <f>IF(RES_hh_tesh!C5=0,0,RES_hh_tesh!C5/RES_summary!C$19)</f>
        <v>80.704590626952935</v>
      </c>
      <c r="D5" s="72">
        <f>IF(RES_hh_tesh!D5=0,0,RES_hh_tesh!D5/RES_summary!D$19)</f>
        <v>92.936312177256497</v>
      </c>
      <c r="E5" s="72">
        <f>IF(RES_hh_tesh!E5=0,0,RES_hh_tesh!E5/RES_summary!E$19)</f>
        <v>100.31740072994084</v>
      </c>
      <c r="F5" s="72">
        <f>IF(RES_hh_tesh!F5=0,0,RES_hh_tesh!F5/RES_summary!F$19)</f>
        <v>87.941557904865078</v>
      </c>
      <c r="G5" s="72">
        <f>IF(RES_hh_tesh!G5=0,0,RES_hh_tesh!G5/RES_summary!G$19)</f>
        <v>92.253862448134043</v>
      </c>
      <c r="H5" s="72">
        <f>IF(RES_hh_tesh!H5=0,0,RES_hh_tesh!H5/RES_summary!H$19)</f>
        <v>107.45867216142805</v>
      </c>
      <c r="I5" s="72">
        <f>IF(RES_hh_tesh!I5=0,0,RES_hh_tesh!I5/RES_summary!I$19)</f>
        <v>106.38276818694526</v>
      </c>
      <c r="J5" s="72">
        <f>IF(RES_hh_tesh!J5=0,0,RES_hh_tesh!J5/RES_summary!J$19)</f>
        <v>104.48935568029631</v>
      </c>
      <c r="K5" s="72">
        <f>IF(RES_hh_tesh!K5=0,0,RES_hh_tesh!K5/RES_summary!K$19)</f>
        <v>94.076509089403302</v>
      </c>
      <c r="L5" s="72">
        <f>IF(RES_hh_tesh!L5=0,0,RES_hh_tesh!L5/RES_summary!L$19)</f>
        <v>114.52511410554477</v>
      </c>
      <c r="M5" s="72">
        <f>IF(RES_hh_tesh!M5=0,0,RES_hh_tesh!M5/RES_summary!M$19)</f>
        <v>111.21441782440044</v>
      </c>
      <c r="N5" s="72">
        <f>IF(RES_hh_tesh!N5=0,0,RES_hh_tesh!N5/RES_summary!N$19)</f>
        <v>107.24573889948968</v>
      </c>
      <c r="O5" s="72">
        <f>IF(RES_hh_tesh!O5=0,0,RES_hh_tesh!O5/RES_summary!O$19)</f>
        <v>111.24817534447813</v>
      </c>
      <c r="P5" s="72">
        <f>IF(RES_hh_tesh!P5=0,0,RES_hh_tesh!P5/RES_summary!P$19)</f>
        <v>99.715110293426164</v>
      </c>
      <c r="Q5" s="72">
        <f>IF(RES_hh_tesh!Q5=0,0,RES_hh_tesh!Q5/RES_summary!Q$19)</f>
        <v>86.029933527526609</v>
      </c>
      <c r="R5" s="72">
        <f>IF(RES_hh_tesh!R5=0,0,RES_hh_tesh!R5/RES_summary!R$19)</f>
        <v>95.489713031170041</v>
      </c>
      <c r="S5" s="72">
        <f>IF(RES_hh_tesh!S5=0,0,RES_hh_tesh!S5/RES_summary!S$19)</f>
        <v>107.96404468479662</v>
      </c>
      <c r="T5" s="72">
        <f>IF(RES_hh_tesh!T5=0,0,RES_hh_tesh!T5/RES_summary!T$19)</f>
        <v>116.70417396138711</v>
      </c>
      <c r="U5" s="72">
        <f>IF(RES_hh_tesh!U5=0,0,RES_hh_tesh!U5/RES_summary!U$19)</f>
        <v>101.88289083641997</v>
      </c>
      <c r="V5" s="72">
        <f>IF(RES_hh_tesh!V5=0,0,RES_hh_tesh!V5/RES_summary!V$19)</f>
        <v>89.301094174902062</v>
      </c>
      <c r="W5" s="72">
        <f>IF(RES_hh_tesh!W5=0,0,RES_hh_tesh!W5/RES_summary!W$19)</f>
        <v>119.12484815980839</v>
      </c>
      <c r="X5" s="72">
        <f>IF(RES_hh_tesh!X5=0,0,RES_hh_tesh!X5/RES_summary!X$19)</f>
        <v>122.98568819394379</v>
      </c>
      <c r="Y5" s="72">
        <f>IF(RES_hh_tesh!Y5=0,0,RES_hh_tesh!Y5/RES_summary!Y$19)</f>
        <v>85.362907851250299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81.869864666273187</v>
      </c>
      <c r="C6" s="72">
        <f>IF(RES_hh_tesh!C6=0,0,RES_hh_tesh!C6/RES_summary!C$19)</f>
        <v>85.873163517773492</v>
      </c>
      <c r="D6" s="72">
        <f>IF(RES_hh_tesh!D6=0,0,RES_hh_tesh!D6/RES_summary!D$19)</f>
        <v>91.405110173397631</v>
      </c>
      <c r="E6" s="72">
        <f>IF(RES_hh_tesh!E6=0,0,RES_hh_tesh!E6/RES_summary!E$19)</f>
        <v>93.966894845508477</v>
      </c>
      <c r="F6" s="72">
        <f>IF(RES_hh_tesh!F6=0,0,RES_hh_tesh!F6/RES_summary!F$19)</f>
        <v>90.479764883934479</v>
      </c>
      <c r="G6" s="72">
        <f>IF(RES_hh_tesh!G6=0,0,RES_hh_tesh!G6/RES_summary!G$19)</f>
        <v>100.68848095296471</v>
      </c>
      <c r="H6" s="72">
        <f>IF(RES_hh_tesh!H6=0,0,RES_hh_tesh!H6/RES_summary!H$19)</f>
        <v>103.06820163933273</v>
      </c>
      <c r="I6" s="72">
        <f>IF(RES_hh_tesh!I6=0,0,RES_hh_tesh!I6/RES_summary!I$19)</f>
        <v>85.773233539523545</v>
      </c>
      <c r="J6" s="72">
        <f>IF(RES_hh_tesh!J6=0,0,RES_hh_tesh!J6/RES_summary!J$19)</f>
        <v>80.115946640485475</v>
      </c>
      <c r="K6" s="72">
        <f>IF(RES_hh_tesh!K6=0,0,RES_hh_tesh!K6/RES_summary!K$19)</f>
        <v>84.758856997092238</v>
      </c>
      <c r="L6" s="72">
        <f>IF(RES_hh_tesh!L6=0,0,RES_hh_tesh!L6/RES_summary!L$19)</f>
        <v>99.825798048625003</v>
      </c>
      <c r="M6" s="72">
        <f>IF(RES_hh_tesh!M6=0,0,RES_hh_tesh!M6/RES_summary!M$19)</f>
        <v>109.61205185459724</v>
      </c>
      <c r="N6" s="72">
        <f>IF(RES_hh_tesh!N6=0,0,RES_hh_tesh!N6/RES_summary!N$19)</f>
        <v>113.11837725015566</v>
      </c>
      <c r="O6" s="72">
        <f>IF(RES_hh_tesh!O6=0,0,RES_hh_tesh!O6/RES_summary!O$19)</f>
        <v>104.54971694248954</v>
      </c>
      <c r="P6" s="72">
        <f>IF(RES_hh_tesh!P6=0,0,RES_hh_tesh!P6/RES_summary!P$19)</f>
        <v>96.297264574905483</v>
      </c>
      <c r="Q6" s="72">
        <f>IF(RES_hh_tesh!Q6=0,0,RES_hh_tesh!Q6/RES_summary!Q$19)</f>
        <v>87.02882469065942</v>
      </c>
      <c r="R6" s="72">
        <f>IF(RES_hh_tesh!R6=0,0,RES_hh_tesh!R6/RES_summary!R$19)</f>
        <v>100.00059482342515</v>
      </c>
      <c r="S6" s="72">
        <f>IF(RES_hh_tesh!S6=0,0,RES_hh_tesh!S6/RES_summary!S$19)</f>
        <v>111.56711672125824</v>
      </c>
      <c r="T6" s="72">
        <f>IF(RES_hh_tesh!T6=0,0,RES_hh_tesh!T6/RES_summary!T$19)</f>
        <v>92.214645300947524</v>
      </c>
      <c r="U6" s="72">
        <f>IF(RES_hh_tesh!U6=0,0,RES_hh_tesh!U6/RES_summary!U$19)</f>
        <v>102.95091715344898</v>
      </c>
      <c r="V6" s="72">
        <f>IF(RES_hh_tesh!V6=0,0,RES_hh_tesh!V6/RES_summary!V$19)</f>
        <v>104.79855810662285</v>
      </c>
      <c r="W6" s="72">
        <f>IF(RES_hh_tesh!W6=0,0,RES_hh_tesh!W6/RES_summary!W$19)</f>
        <v>103.60285280336477</v>
      </c>
      <c r="X6" s="72">
        <f>IF(RES_hh_tesh!X6=0,0,RES_hh_tesh!X6/RES_summary!X$19)</f>
        <v>83.717240358985435</v>
      </c>
      <c r="Y6" s="72">
        <f>IF(RES_hh_tesh!Y6=0,0,RES_hh_tesh!Y6/RES_summary!Y$19)</f>
        <v>129.62039344933766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140.71388018849879</v>
      </c>
      <c r="H7" s="72">
        <f>IF(RES_hh_tesh!H7=0,0,RES_hh_tesh!H7/RES_summary!H$19)</f>
        <v>100.14774644365778</v>
      </c>
      <c r="I7" s="72">
        <f>IF(RES_hh_tesh!I7=0,0,RES_hh_tesh!I7/RES_summary!I$19)</f>
        <v>72.728318165867066</v>
      </c>
      <c r="J7" s="72">
        <f>IF(RES_hh_tesh!J7=0,0,RES_hh_tesh!J7/RES_summary!J$19)</f>
        <v>86.07561600646261</v>
      </c>
      <c r="K7" s="72">
        <f>IF(RES_hh_tesh!K7=0,0,RES_hh_tesh!K7/RES_summary!K$19)</f>
        <v>80.599095389670907</v>
      </c>
      <c r="L7" s="72">
        <f>IF(RES_hh_tesh!L7=0,0,RES_hh_tesh!L7/RES_summary!L$19)</f>
        <v>116.99762751705438</v>
      </c>
      <c r="M7" s="72">
        <f>IF(RES_hh_tesh!M7=0,0,RES_hh_tesh!M7/RES_summary!M$19)</f>
        <v>102.36018396995081</v>
      </c>
      <c r="N7" s="72">
        <f>IF(RES_hh_tesh!N7=0,0,RES_hh_tesh!N7/RES_summary!N$19)</f>
        <v>130.74536581545613</v>
      </c>
      <c r="O7" s="72">
        <f>IF(RES_hh_tesh!O7=0,0,RES_hh_tesh!O7/RES_summary!O$19)</f>
        <v>98.697153459843861</v>
      </c>
      <c r="P7" s="72">
        <f>IF(RES_hh_tesh!P7=0,0,RES_hh_tesh!P7/RES_summary!P$19)</f>
        <v>99.934114838317143</v>
      </c>
      <c r="Q7" s="72">
        <f>IF(RES_hh_tesh!Q7=0,0,RES_hh_tesh!Q7/RES_summary!Q$19)</f>
        <v>75.377587109572943</v>
      </c>
      <c r="R7" s="72">
        <f>IF(RES_hh_tesh!R7=0,0,RES_hh_tesh!R7/RES_summary!R$19)</f>
        <v>96.341668892832871</v>
      </c>
      <c r="S7" s="72">
        <f>IF(RES_hh_tesh!S7=0,0,RES_hh_tesh!S7/RES_summary!S$19)</f>
        <v>107.63316201121718</v>
      </c>
      <c r="T7" s="72">
        <f>IF(RES_hh_tesh!T7=0,0,RES_hh_tesh!T7/RES_summary!T$19)</f>
        <v>111.30129224239613</v>
      </c>
      <c r="U7" s="72">
        <f>IF(RES_hh_tesh!U7=0,0,RES_hh_tesh!U7/RES_summary!U$19)</f>
        <v>101.11703751568012</v>
      </c>
      <c r="V7" s="72">
        <f>IF(RES_hh_tesh!V7=0,0,RES_hh_tesh!V7/RES_summary!V$19)</f>
        <v>99.547527762518044</v>
      </c>
      <c r="W7" s="72">
        <f>IF(RES_hh_tesh!W7=0,0,RES_hh_tesh!W7/RES_summary!W$19)</f>
        <v>106.1518605627811</v>
      </c>
      <c r="X7" s="72">
        <f>IF(RES_hh_tesh!X7=0,0,RES_hh_tesh!X7/RES_summary!X$19)</f>
        <v>113.79169751655559</v>
      </c>
      <c r="Y7" s="72">
        <f>IF(RES_hh_tesh!Y7=0,0,RES_hh_tesh!Y7/RES_summary!Y$19)</f>
        <v>107.84771426516589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81.466333167383269</v>
      </c>
      <c r="C8" s="72">
        <f>IF(RES_hh_tesh!C8=0,0,RES_hh_tesh!C8/RES_summary!C$19)</f>
        <v>85.613318409331129</v>
      </c>
      <c r="D8" s="72">
        <f>IF(RES_hh_tesh!D8=0,0,RES_hh_tesh!D8/RES_summary!D$19)</f>
        <v>87.812089493505212</v>
      </c>
      <c r="E8" s="72">
        <f>IF(RES_hh_tesh!E8=0,0,RES_hh_tesh!E8/RES_summary!E$19)</f>
        <v>90.991096032495292</v>
      </c>
      <c r="F8" s="72">
        <f>IF(RES_hh_tesh!F8=0,0,RES_hh_tesh!F8/RES_summary!F$19)</f>
        <v>94.565872293087651</v>
      </c>
      <c r="G8" s="72">
        <f>IF(RES_hh_tesh!G8=0,0,RES_hh_tesh!G8/RES_summary!G$19)</f>
        <v>97.402872654658637</v>
      </c>
      <c r="H8" s="72">
        <f>IF(RES_hh_tesh!H8=0,0,RES_hh_tesh!H8/RES_summary!H$19)</f>
        <v>99.985246153206376</v>
      </c>
      <c r="I8" s="72">
        <f>IF(RES_hh_tesh!I8=0,0,RES_hh_tesh!I8/RES_summary!I$19)</f>
        <v>103.6606454699231</v>
      </c>
      <c r="J8" s="72">
        <f>IF(RES_hh_tesh!J8=0,0,RES_hh_tesh!J8/RES_summary!J$19)</f>
        <v>101.20038275238024</v>
      </c>
      <c r="K8" s="72">
        <f>IF(RES_hh_tesh!K8=0,0,RES_hh_tesh!K8/RES_summary!K$19)</f>
        <v>101.73394172165224</v>
      </c>
      <c r="L8" s="72">
        <f>IF(RES_hh_tesh!L8=0,0,RES_hh_tesh!L8/RES_summary!L$19)</f>
        <v>113.59785418090148</v>
      </c>
      <c r="M8" s="72">
        <f>IF(RES_hh_tesh!M8=0,0,RES_hh_tesh!M8/RES_summary!M$19)</f>
        <v>106.9115148416081</v>
      </c>
      <c r="N8" s="72">
        <f>IF(RES_hh_tesh!N8=0,0,RES_hh_tesh!N8/RES_summary!N$19)</f>
        <v>105.03671658448796</v>
      </c>
      <c r="O8" s="72">
        <f>IF(RES_hh_tesh!O8=0,0,RES_hh_tesh!O8/RES_summary!O$19)</f>
        <v>98.724081746286586</v>
      </c>
      <c r="P8" s="72">
        <f>IF(RES_hh_tesh!P8=0,0,RES_hh_tesh!P8/RES_summary!P$19)</f>
        <v>93.258706509457369</v>
      </c>
      <c r="Q8" s="72">
        <f>IF(RES_hh_tesh!Q8=0,0,RES_hh_tesh!Q8/RES_summary!Q$19)</f>
        <v>90.988160466774886</v>
      </c>
      <c r="R8" s="72">
        <f>IF(RES_hh_tesh!R8=0,0,RES_hh_tesh!R8/RES_summary!R$19)</f>
        <v>100.96379965290383</v>
      </c>
      <c r="S8" s="72">
        <f>IF(RES_hh_tesh!S8=0,0,RES_hh_tesh!S8/RES_summary!S$19)</f>
        <v>102.58392251805911</v>
      </c>
      <c r="T8" s="72">
        <f>IF(RES_hh_tesh!T8=0,0,RES_hh_tesh!T8/RES_summary!T$19)</f>
        <v>105.11959347277609</v>
      </c>
      <c r="U8" s="72">
        <f>IF(RES_hh_tesh!U8=0,0,RES_hh_tesh!U8/RES_summary!U$19)</f>
        <v>98.063242127563882</v>
      </c>
      <c r="V8" s="72">
        <f>IF(RES_hh_tesh!V8=0,0,RES_hh_tesh!V8/RES_summary!V$19)</f>
        <v>101.68499259995885</v>
      </c>
      <c r="W8" s="72">
        <f>IF(RES_hh_tesh!W8=0,0,RES_hh_tesh!W8/RES_summary!W$19)</f>
        <v>120.92720380452826</v>
      </c>
      <c r="X8" s="72">
        <f>IF(RES_hh_tesh!X8=0,0,RES_hh_tesh!X8/RES_summary!X$19)</f>
        <v>108.33343664749179</v>
      </c>
      <c r="Y8" s="72">
        <f>IF(RES_hh_tesh!Y8=0,0,RES_hh_tesh!Y8/RES_summary!Y$19)</f>
        <v>105.64911115759519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82.747949510824199</v>
      </c>
      <c r="C9" s="72">
        <f>IF(RES_hh_tesh!C9=0,0,RES_hh_tesh!C9/RES_summary!C$19)</f>
        <v>87.628484485641337</v>
      </c>
      <c r="D9" s="72">
        <f>IF(RES_hh_tesh!D9=0,0,RES_hh_tesh!D9/RES_summary!D$19)</f>
        <v>89.244949255664338</v>
      </c>
      <c r="E9" s="72">
        <f>IF(RES_hh_tesh!E9=0,0,RES_hh_tesh!E9/RES_summary!E$19)</f>
        <v>91.906153149110182</v>
      </c>
      <c r="F9" s="72">
        <f>IF(RES_hh_tesh!F9=0,0,RES_hh_tesh!F9/RES_summary!F$19)</f>
        <v>94.610033842707224</v>
      </c>
      <c r="G9" s="72">
        <f>IF(RES_hh_tesh!G9=0,0,RES_hh_tesh!G9/RES_summary!G$19)</f>
        <v>98.08229751800333</v>
      </c>
      <c r="H9" s="72">
        <f>IF(RES_hh_tesh!H9=0,0,RES_hh_tesh!H9/RES_summary!H$19)</f>
        <v>103.06050306115924</v>
      </c>
      <c r="I9" s="72">
        <f>IF(RES_hh_tesh!I9=0,0,RES_hh_tesh!I9/RES_summary!I$19)</f>
        <v>101.03161262052299</v>
      </c>
      <c r="J9" s="72">
        <f>IF(RES_hh_tesh!J9=0,0,RES_hh_tesh!J9/RES_summary!J$19)</f>
        <v>102.99687087167975</v>
      </c>
      <c r="K9" s="72">
        <f>IF(RES_hh_tesh!K9=0,0,RES_hh_tesh!K9/RES_summary!K$19)</f>
        <v>107.20211106307643</v>
      </c>
      <c r="L9" s="72">
        <f>IF(RES_hh_tesh!L9=0,0,RES_hh_tesh!L9/RES_summary!L$19)</f>
        <v>106.2099961290312</v>
      </c>
      <c r="M9" s="72">
        <f>IF(RES_hh_tesh!M9=0,0,RES_hh_tesh!M9/RES_summary!M$19)</f>
        <v>106.48146909909759</v>
      </c>
      <c r="N9" s="72">
        <f>IF(RES_hh_tesh!N9=0,0,RES_hh_tesh!N9/RES_summary!N$19)</f>
        <v>108.70894906963862</v>
      </c>
      <c r="O9" s="72">
        <f>IF(RES_hh_tesh!O9=0,0,RES_hh_tesh!O9/RES_summary!O$19)</f>
        <v>105.35426236528538</v>
      </c>
      <c r="P9" s="72">
        <f>IF(RES_hh_tesh!P9=0,0,RES_hh_tesh!P9/RES_summary!P$19)</f>
        <v>98.669218467484001</v>
      </c>
      <c r="Q9" s="72">
        <f>IF(RES_hh_tesh!Q9=0,0,RES_hh_tesh!Q9/RES_summary!Q$19)</f>
        <v>95.978487628881211</v>
      </c>
      <c r="R9" s="72">
        <f>IF(RES_hh_tesh!R9=0,0,RES_hh_tesh!R9/RES_summary!R$19)</f>
        <v>98.030044685950827</v>
      </c>
      <c r="S9" s="72">
        <f>IF(RES_hh_tesh!S9=0,0,RES_hh_tesh!S9/RES_summary!S$19)</f>
        <v>99.273138599456672</v>
      </c>
      <c r="T9" s="72">
        <f>IF(RES_hh_tesh!T9=0,0,RES_hh_tesh!T9/RES_summary!T$19)</f>
        <v>104.77030522740372</v>
      </c>
      <c r="U9" s="72">
        <f>IF(RES_hh_tesh!U9=0,0,RES_hh_tesh!U9/RES_summary!U$19)</f>
        <v>103.52808677505082</v>
      </c>
      <c r="V9" s="72">
        <f>IF(RES_hh_tesh!V9=0,0,RES_hh_tesh!V9/RES_summary!V$19)</f>
        <v>108.99094085519404</v>
      </c>
      <c r="W9" s="72">
        <f>IF(RES_hh_tesh!W9=0,0,RES_hh_tesh!W9/RES_summary!W$19)</f>
        <v>109.85064089871298</v>
      </c>
      <c r="X9" s="72">
        <f>IF(RES_hh_tesh!X9=0,0,RES_hh_tesh!X9/RES_summary!X$19)</f>
        <v>109.66010132612676</v>
      </c>
      <c r="Y9" s="72">
        <f>IF(RES_hh_tesh!Y9=0,0,RES_hh_tesh!Y9/RES_summary!Y$19)</f>
        <v>108.28552035165345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82.0323911514092</v>
      </c>
      <c r="C11" s="72">
        <f>IF(RES_hh_tesh!C11=0,0,RES_hh_tesh!C11/RES_summary!C$19)</f>
        <v>87.360174104052305</v>
      </c>
      <c r="D11" s="72">
        <f>IF(RES_hh_tesh!D11=0,0,RES_hh_tesh!D11/RES_summary!D$19)</f>
        <v>93.059800805511273</v>
      </c>
      <c r="E11" s="72">
        <f>IF(RES_hh_tesh!E11=0,0,RES_hh_tesh!E11/RES_summary!E$19)</f>
        <v>94.157161106684214</v>
      </c>
      <c r="F11" s="72">
        <f>IF(RES_hh_tesh!F11=0,0,RES_hh_tesh!F11/RES_summary!F$19)</f>
        <v>94.14492015601958</v>
      </c>
      <c r="G11" s="72">
        <f>IF(RES_hh_tesh!G11=0,0,RES_hh_tesh!G11/RES_summary!G$19)</f>
        <v>96.447668017125181</v>
      </c>
      <c r="H11" s="72">
        <f>IF(RES_hh_tesh!H11=0,0,RES_hh_tesh!H11/RES_summary!H$19)</f>
        <v>106.34127662028257</v>
      </c>
      <c r="I11" s="72">
        <f>IF(RES_hh_tesh!I11=0,0,RES_hh_tesh!I11/RES_summary!I$19)</f>
        <v>102.07383968069674</v>
      </c>
      <c r="J11" s="72">
        <f>IF(RES_hh_tesh!J11=0,0,RES_hh_tesh!J11/RES_summary!J$19)</f>
        <v>101.55928004166165</v>
      </c>
      <c r="K11" s="72">
        <f>IF(RES_hh_tesh!K11=0,0,RES_hh_tesh!K11/RES_summary!K$19)</f>
        <v>107.2806431192745</v>
      </c>
      <c r="L11" s="72">
        <f>IF(RES_hh_tesh!L11=0,0,RES_hh_tesh!L11/RES_summary!L$19)</f>
        <v>111.68054903806942</v>
      </c>
      <c r="M11" s="72">
        <f>IF(RES_hh_tesh!M11=0,0,RES_hh_tesh!M11/RES_summary!M$19)</f>
        <v>105.85936611095599</v>
      </c>
      <c r="N11" s="72">
        <f>IF(RES_hh_tesh!N11=0,0,RES_hh_tesh!N11/RES_summary!N$19)</f>
        <v>109.37182801558892</v>
      </c>
      <c r="O11" s="72">
        <f>IF(RES_hh_tesh!O11=0,0,RES_hh_tesh!O11/RES_summary!O$19)</f>
        <v>103.33015975193679</v>
      </c>
      <c r="P11" s="72">
        <f>IF(RES_hh_tesh!P11=0,0,RES_hh_tesh!P11/RES_summary!P$19)</f>
        <v>98.09998912490444</v>
      </c>
      <c r="Q11" s="72">
        <f>IF(RES_hh_tesh!Q11=0,0,RES_hh_tesh!Q11/RES_summary!Q$19)</f>
        <v>94.266256585403852</v>
      </c>
      <c r="R11" s="72">
        <f>IF(RES_hh_tesh!R11=0,0,RES_hh_tesh!R11/RES_summary!R$19)</f>
        <v>100.53928887437444</v>
      </c>
      <c r="S11" s="72">
        <f>IF(RES_hh_tesh!S11=0,0,RES_hh_tesh!S11/RES_summary!S$19)</f>
        <v>103.49205320540383</v>
      </c>
      <c r="T11" s="72">
        <f>IF(RES_hh_tesh!T11=0,0,RES_hh_tesh!T11/RES_summary!T$19)</f>
        <v>107.37490079501029</v>
      </c>
      <c r="U11" s="72">
        <f>IF(RES_hh_tesh!U11=0,0,RES_hh_tesh!U11/RES_summary!U$19)</f>
        <v>103.72602013832856</v>
      </c>
      <c r="V11" s="72">
        <f>IF(RES_hh_tesh!V11=0,0,RES_hh_tesh!V11/RES_summary!V$19)</f>
        <v>101.80355587870793</v>
      </c>
      <c r="W11" s="72">
        <f>IF(RES_hh_tesh!W11=0,0,RES_hh_tesh!W11/RES_summary!W$19)</f>
        <v>117.67414612930747</v>
      </c>
      <c r="X11" s="72">
        <f>IF(RES_hh_tesh!X11=0,0,RES_hh_tesh!X11/RES_summary!X$19)</f>
        <v>107.86735978134634</v>
      </c>
      <c r="Y11" s="72">
        <f>IF(RES_hh_tesh!Y11=0,0,RES_hh_tesh!Y11/RES_summary!Y$19)</f>
        <v>108.2148057601068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98.82955212834834</v>
      </c>
      <c r="P12" s="72">
        <f>IF(RES_hh_tesh!P12=0,0,RES_hh_tesh!P12/RES_summary!P$19)</f>
        <v>83.226853910802873</v>
      </c>
      <c r="Q12" s="72">
        <f>IF(RES_hh_tesh!Q12=0,0,RES_hh_tesh!Q12/RES_summary!Q$19)</f>
        <v>78.089033746683484</v>
      </c>
      <c r="R12" s="72">
        <f>IF(RES_hh_tesh!R12=0,0,RES_hh_tesh!R12/RES_summary!R$19)</f>
        <v>84.408882718111272</v>
      </c>
      <c r="S12" s="72">
        <f>IF(RES_hh_tesh!S12=0,0,RES_hh_tesh!S12/RES_summary!S$19)</f>
        <v>106.95462400530224</v>
      </c>
      <c r="T12" s="72">
        <f>IF(RES_hh_tesh!T12=0,0,RES_hh_tesh!T12/RES_summary!T$19)</f>
        <v>116.63680939060202</v>
      </c>
      <c r="U12" s="72">
        <f>IF(RES_hh_tesh!U12=0,0,RES_hh_tesh!U12/RES_summary!U$19)</f>
        <v>93.701688170206083</v>
      </c>
      <c r="V12" s="72">
        <f>IF(RES_hh_tesh!V12=0,0,RES_hh_tesh!V12/RES_summary!V$19)</f>
        <v>81.245149469143911</v>
      </c>
      <c r="W12" s="72">
        <f>IF(RES_hh_tesh!W12=0,0,RES_hh_tesh!W12/RES_summary!W$19)</f>
        <v>114.0623146506551</v>
      </c>
      <c r="X12" s="72">
        <f>IF(RES_hh_tesh!X12=0,0,RES_hh_tesh!X12/RES_summary!X$19)</f>
        <v>109.53148778144366</v>
      </c>
      <c r="Y12" s="72">
        <f>IF(RES_hh_tesh!Y12=0,0,RES_hh_tesh!Y12/RES_summary!Y$19)</f>
        <v>118.42699815677064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82.281070507760688</v>
      </c>
      <c r="C13" s="74">
        <f>IF(RES_hh_tesh!C13=0,0,RES_hh_tesh!C13/RES_summary!C$19)</f>
        <v>87.478365287352361</v>
      </c>
      <c r="D13" s="74">
        <f>IF(RES_hh_tesh!D13=0,0,RES_hh_tesh!D13/RES_summary!D$19)</f>
        <v>90.264184862001727</v>
      </c>
      <c r="E13" s="74">
        <f>IF(RES_hh_tesh!E13=0,0,RES_hh_tesh!E13/RES_summary!E$19)</f>
        <v>85.863884154346138</v>
      </c>
      <c r="F13" s="74">
        <f>IF(RES_hh_tesh!F13=0,0,RES_hh_tesh!F13/RES_summary!F$19)</f>
        <v>71.663659799586014</v>
      </c>
      <c r="G13" s="74">
        <f>IF(RES_hh_tesh!G13=0,0,RES_hh_tesh!G13/RES_summary!G$19)</f>
        <v>82.708362723483489</v>
      </c>
      <c r="H13" s="74">
        <f>IF(RES_hh_tesh!H13=0,0,RES_hh_tesh!H13/RES_summary!H$19)</f>
        <v>103.42405853343881</v>
      </c>
      <c r="I13" s="74">
        <f>IF(RES_hh_tesh!I13=0,0,RES_hh_tesh!I13/RES_summary!I$19)</f>
        <v>102.84520428721345</v>
      </c>
      <c r="J13" s="74">
        <f>IF(RES_hh_tesh!J13=0,0,RES_hh_tesh!J13/RES_summary!J$19)</f>
        <v>112.67987499803212</v>
      </c>
      <c r="K13" s="74">
        <f>IF(RES_hh_tesh!K13=0,0,RES_hh_tesh!K13/RES_summary!K$19)</f>
        <v>110.97381824091313</v>
      </c>
      <c r="L13" s="74">
        <f>IF(RES_hh_tesh!L13=0,0,RES_hh_tesh!L13/RES_summary!L$19)</f>
        <v>104.01160989357803</v>
      </c>
      <c r="M13" s="74">
        <f>IF(RES_hh_tesh!M13=0,0,RES_hh_tesh!M13/RES_summary!M$19)</f>
        <v>107.77817536166751</v>
      </c>
      <c r="N13" s="74">
        <f>IF(RES_hh_tesh!N13=0,0,RES_hh_tesh!N13/RES_summary!N$19)</f>
        <v>120.45946205284893</v>
      </c>
      <c r="O13" s="74">
        <f>IF(RES_hh_tesh!O13=0,0,RES_hh_tesh!O13/RES_summary!O$19)</f>
        <v>78.192816647452375</v>
      </c>
      <c r="P13" s="74">
        <f>IF(RES_hh_tesh!P13=0,0,RES_hh_tesh!P13/RES_summary!P$19)</f>
        <v>93.895301478030404</v>
      </c>
      <c r="Q13" s="74">
        <f>IF(RES_hh_tesh!Q13=0,0,RES_hh_tesh!Q13/RES_summary!Q$19)</f>
        <v>118.85523390134797</v>
      </c>
      <c r="R13" s="74">
        <f>IF(RES_hh_tesh!R13=0,0,RES_hh_tesh!R13/RES_summary!R$19)</f>
        <v>133.41816359400585</v>
      </c>
      <c r="S13" s="74">
        <f>IF(RES_hh_tesh!S13=0,0,RES_hh_tesh!S13/RES_summary!S$19)</f>
        <v>145.31760547531755</v>
      </c>
      <c r="T13" s="74">
        <f>IF(RES_hh_tesh!T13=0,0,RES_hh_tesh!T13/RES_summary!T$19)</f>
        <v>99.368535890987573</v>
      </c>
      <c r="U13" s="74">
        <f>IF(RES_hh_tesh!U13=0,0,RES_hh_tesh!U13/RES_summary!U$19)</f>
        <v>92.498602784204635</v>
      </c>
      <c r="V13" s="74">
        <f>IF(RES_hh_tesh!V13=0,0,RES_hh_tesh!V13/RES_summary!V$19)</f>
        <v>131.96229823749934</v>
      </c>
      <c r="W13" s="74">
        <f>IF(RES_hh_tesh!W13=0,0,RES_hh_tesh!W13/RES_summary!W$19)</f>
        <v>97.76654589902347</v>
      </c>
      <c r="X13" s="74">
        <f>IF(RES_hh_tesh!X13=0,0,RES_hh_tesh!X13/RES_summary!X$19)</f>
        <v>96.459526437759891</v>
      </c>
      <c r="Y13" s="74">
        <f>IF(RES_hh_tesh!Y13=0,0,RES_hh_tesh!Y13/RES_summary!Y$19)</f>
        <v>108.42292447657512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0.63688806699847389</v>
      </c>
      <c r="C14" s="76">
        <f>IF(RES_hh_tesh!C14=0,0,RES_hh_tesh!C14/RES_summary!C$19)</f>
        <v>0.65785682154370673</v>
      </c>
      <c r="D14" s="76">
        <f>IF(RES_hh_tesh!D14=0,0,RES_hh_tesh!D14/RES_summary!D$19)</f>
        <v>0.67132949759503224</v>
      </c>
      <c r="E14" s="76">
        <f>IF(RES_hh_tesh!E14=0,0,RES_hh_tesh!E14/RES_summary!E$19)</f>
        <v>0.68062569660390282</v>
      </c>
      <c r="F14" s="76">
        <f>IF(RES_hh_tesh!F14=0,0,RES_hh_tesh!F14/RES_summary!F$19)</f>
        <v>0.68863549720537232</v>
      </c>
      <c r="G14" s="76">
        <f>IF(RES_hh_tesh!G14=0,0,RES_hh_tesh!G14/RES_summary!G$19)</f>
        <v>0.71080752753856735</v>
      </c>
      <c r="H14" s="76">
        <f>IF(RES_hh_tesh!H14=0,0,RES_hh_tesh!H14/RES_summary!H$19)</f>
        <v>0.76242009677668587</v>
      </c>
      <c r="I14" s="76">
        <f>IF(RES_hh_tesh!I14=0,0,RES_hh_tesh!I14/RES_summary!I$19)</f>
        <v>0.74809540574042521</v>
      </c>
      <c r="J14" s="76">
        <f>IF(RES_hh_tesh!J14=0,0,RES_hh_tesh!J14/RES_summary!J$19)</f>
        <v>0.74127210420926437</v>
      </c>
      <c r="K14" s="76">
        <f>IF(RES_hh_tesh!K14=0,0,RES_hh_tesh!K14/RES_summary!K$19)</f>
        <v>0.75932608036682758</v>
      </c>
      <c r="L14" s="76">
        <f>IF(RES_hh_tesh!L14=0,0,RES_hh_tesh!L14/RES_summary!L$19)</f>
        <v>0.78560588210886273</v>
      </c>
      <c r="M14" s="76">
        <f>IF(RES_hh_tesh!M14=0,0,RES_hh_tesh!M14/RES_summary!M$19)</f>
        <v>0.7568006443943015</v>
      </c>
      <c r="N14" s="76">
        <f>IF(RES_hh_tesh!N14=0,0,RES_hh_tesh!N14/RES_summary!N$19)</f>
        <v>0.76377918007849466</v>
      </c>
      <c r="O14" s="76">
        <f>IF(RES_hh_tesh!O14=0,0,RES_hh_tesh!O14/RES_summary!O$19)</f>
        <v>0.72091548236023617</v>
      </c>
      <c r="P14" s="76">
        <f>IF(RES_hh_tesh!P14=0,0,RES_hh_tesh!P14/RES_summary!P$19)</f>
        <v>0.67311530733224822</v>
      </c>
      <c r="Q14" s="76">
        <f>IF(RES_hh_tesh!Q14=0,0,RES_hh_tesh!Q14/RES_summary!Q$19)</f>
        <v>0.64065755006660619</v>
      </c>
      <c r="R14" s="76">
        <f>IF(RES_hh_tesh!R14=0,0,RES_hh_tesh!R14/RES_summary!R$19)</f>
        <v>0.67999867697591643</v>
      </c>
      <c r="S14" s="76">
        <f>IF(RES_hh_tesh!S14=0,0,RES_hh_tesh!S14/RES_summary!S$19)</f>
        <v>0.70137128229873769</v>
      </c>
      <c r="T14" s="76">
        <f>IF(RES_hh_tesh!T14=0,0,RES_hh_tesh!T14/RES_summary!T$19)</f>
        <v>0.7461400855389938</v>
      </c>
      <c r="U14" s="76">
        <f>IF(RES_hh_tesh!U14=0,0,RES_hh_tesh!U14/RES_summary!U$19)</f>
        <v>0.72644591864088792</v>
      </c>
      <c r="V14" s="76">
        <f>IF(RES_hh_tesh!V14=0,0,RES_hh_tesh!V14/RES_summary!V$19)</f>
        <v>0.74995505640262583</v>
      </c>
      <c r="W14" s="76">
        <f>IF(RES_hh_tesh!W14=0,0,RES_hh_tesh!W14/RES_summary!W$19)</f>
        <v>0.83824592194086245</v>
      </c>
      <c r="X14" s="76">
        <f>IF(RES_hh_tesh!X14=0,0,RES_hh_tesh!X14/RES_summary!X$19)</f>
        <v>0.79370053148418984</v>
      </c>
      <c r="Y14" s="76">
        <f>IF(RES_hh_tesh!Y14=0,0,RES_hh_tesh!Y14/RES_summary!Y$19)</f>
        <v>0.75765146175725362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3.1655052809533501E-4</v>
      </c>
      <c r="C15" s="69">
        <f>IF(RES_hh_tesh!C15=0,0,RES_hh_tesh!C15/RES_summary!C$19)</f>
        <v>3.9499187603337532E-4</v>
      </c>
      <c r="D15" s="69">
        <f>IF(RES_hh_tesh!D15=0,0,RES_hh_tesh!D15/RES_summary!D$19)</f>
        <v>5.7150506517417718E-4</v>
      </c>
      <c r="E15" s="69">
        <f>IF(RES_hh_tesh!E15=0,0,RES_hh_tesh!E15/RES_summary!E$19)</f>
        <v>1.2081957266491066E-3</v>
      </c>
      <c r="F15" s="69">
        <f>IF(RES_hh_tesh!F15=0,0,RES_hh_tesh!F15/RES_summary!F$19)</f>
        <v>2.322524863408418E-3</v>
      </c>
      <c r="G15" s="69">
        <f>IF(RES_hh_tesh!G15=0,0,RES_hh_tesh!G15/RES_summary!G$19)</f>
        <v>4.4273431232099876E-3</v>
      </c>
      <c r="H15" s="69">
        <f>IF(RES_hh_tesh!H15=0,0,RES_hh_tesh!H15/RES_summary!H$19)</f>
        <v>1.5082420145708202E-2</v>
      </c>
      <c r="I15" s="69">
        <f>IF(RES_hh_tesh!I15=0,0,RES_hh_tesh!I15/RES_summary!I$19)</f>
        <v>8.6975730078193512E-3</v>
      </c>
      <c r="J15" s="69">
        <f>IF(RES_hh_tesh!J15=0,0,RES_hh_tesh!J15/RES_summary!J$19)</f>
        <v>8.5596985181963375E-3</v>
      </c>
      <c r="K15" s="69">
        <f>IF(RES_hh_tesh!K15=0,0,RES_hh_tesh!K15/RES_summary!K$19)</f>
        <v>1.1181838430689831E-2</v>
      </c>
      <c r="L15" s="69">
        <f>IF(RES_hh_tesh!L15=0,0,RES_hh_tesh!L15/RES_summary!L$19)</f>
        <v>9.6582210413378819E-2</v>
      </c>
      <c r="M15" s="69">
        <f>IF(RES_hh_tesh!M15=0,0,RES_hh_tesh!M15/RES_summary!M$19)</f>
        <v>1.2877198868435663E-2</v>
      </c>
      <c r="N15" s="69">
        <f>IF(RES_hh_tesh!N15=0,0,RES_hh_tesh!N15/RES_summary!N$19)</f>
        <v>3.9929860454804338E-2</v>
      </c>
      <c r="O15" s="69">
        <f>IF(RES_hh_tesh!O15=0,0,RES_hh_tesh!O15/RES_summary!O$19)</f>
        <v>2.213915080326247E-2</v>
      </c>
      <c r="P15" s="69">
        <f>IF(RES_hh_tesh!P15=0,0,RES_hh_tesh!P15/RES_summary!P$19)</f>
        <v>5.4741000654934611E-2</v>
      </c>
      <c r="Q15" s="69">
        <f>IF(RES_hh_tesh!Q15=0,0,RES_hh_tesh!Q15/RES_summary!Q$19)</f>
        <v>3.92467896046984E-2</v>
      </c>
      <c r="R15" s="69">
        <f>IF(RES_hh_tesh!R15=0,0,RES_hh_tesh!R15/RES_summary!R$19)</f>
        <v>2.8668549096620397E-2</v>
      </c>
      <c r="S15" s="69">
        <f>IF(RES_hh_tesh!S15=0,0,RES_hh_tesh!S15/RES_summary!S$19)</f>
        <v>2.6894597827893611E-2</v>
      </c>
      <c r="T15" s="69">
        <f>IF(RES_hh_tesh!T15=0,0,RES_hh_tesh!T15/RES_summary!T$19)</f>
        <v>4.6271455960875563E-2</v>
      </c>
      <c r="U15" s="69">
        <f>IF(RES_hh_tesh!U15=0,0,RES_hh_tesh!U15/RES_summary!U$19)</f>
        <v>3.8209958863538979E-2</v>
      </c>
      <c r="V15" s="69">
        <f>IF(RES_hh_tesh!V15=0,0,RES_hh_tesh!V15/RES_summary!V$19)</f>
        <v>2.5208806218184058E-2</v>
      </c>
      <c r="W15" s="69">
        <f>IF(RES_hh_tesh!W15=0,0,RES_hh_tesh!W15/RES_summary!W$19)</f>
        <v>8.3724469942812171E-2</v>
      </c>
      <c r="X15" s="69">
        <f>IF(RES_hh_tesh!X15=0,0,RES_hh_tesh!X15/RES_summary!X$19)</f>
        <v>5.9711254809073862E-2</v>
      </c>
      <c r="Y15" s="69">
        <f>IF(RES_hh_tesh!Y15=0,0,RES_hh_tesh!Y15/RES_summary!Y$19)</f>
        <v>5.1374057229867112E-2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3.1655052809533501E-4</v>
      </c>
      <c r="C16" s="72">
        <f>IF(RES_hh_tesh!C16=0,0,RES_hh_tesh!C16/RES_summary!C$19)</f>
        <v>3.9499187603337532E-4</v>
      </c>
      <c r="D16" s="72">
        <f>IF(RES_hh_tesh!D16=0,0,RES_hh_tesh!D16/RES_summary!D$19)</f>
        <v>5.7150506517417718E-4</v>
      </c>
      <c r="E16" s="72">
        <f>IF(RES_hh_tesh!E16=0,0,RES_hh_tesh!E16/RES_summary!E$19)</f>
        <v>1.2081957266491066E-3</v>
      </c>
      <c r="F16" s="72">
        <f>IF(RES_hh_tesh!F16=0,0,RES_hh_tesh!F16/RES_summary!F$19)</f>
        <v>2.322524863408418E-3</v>
      </c>
      <c r="G16" s="72">
        <f>IF(RES_hh_tesh!G16=0,0,RES_hh_tesh!G16/RES_summary!G$19)</f>
        <v>4.4273431232099876E-3</v>
      </c>
      <c r="H16" s="72">
        <f>IF(RES_hh_tesh!H16=0,0,RES_hh_tesh!H16/RES_summary!H$19)</f>
        <v>1.5082420145708202E-2</v>
      </c>
      <c r="I16" s="72">
        <f>IF(RES_hh_tesh!I16=0,0,RES_hh_tesh!I16/RES_summary!I$19)</f>
        <v>8.6975730078193512E-3</v>
      </c>
      <c r="J16" s="72">
        <f>IF(RES_hh_tesh!J16=0,0,RES_hh_tesh!J16/RES_summary!J$19)</f>
        <v>8.5596985181963375E-3</v>
      </c>
      <c r="K16" s="72">
        <f>IF(RES_hh_tesh!K16=0,0,RES_hh_tesh!K16/RES_summary!K$19)</f>
        <v>1.1181838430689831E-2</v>
      </c>
      <c r="L16" s="72">
        <f>IF(RES_hh_tesh!L16=0,0,RES_hh_tesh!L16/RES_summary!L$19)</f>
        <v>9.6582210413378819E-2</v>
      </c>
      <c r="M16" s="72">
        <f>IF(RES_hh_tesh!M16=0,0,RES_hh_tesh!M16/RES_summary!M$19)</f>
        <v>1.2877198868435663E-2</v>
      </c>
      <c r="N16" s="72">
        <f>IF(RES_hh_tesh!N16=0,0,RES_hh_tesh!N16/RES_summary!N$19)</f>
        <v>3.9929860454804338E-2</v>
      </c>
      <c r="O16" s="72">
        <f>IF(RES_hh_tesh!O16=0,0,RES_hh_tesh!O16/RES_summary!O$19)</f>
        <v>2.213915080326247E-2</v>
      </c>
      <c r="P16" s="72">
        <f>IF(RES_hh_tesh!P16=0,0,RES_hh_tesh!P16/RES_summary!P$19)</f>
        <v>5.4741000654934611E-2</v>
      </c>
      <c r="Q16" s="72">
        <f>IF(RES_hh_tesh!Q16=0,0,RES_hh_tesh!Q16/RES_summary!Q$19)</f>
        <v>3.92467896046984E-2</v>
      </c>
      <c r="R16" s="72">
        <f>IF(RES_hh_tesh!R16=0,0,RES_hh_tesh!R16/RES_summary!R$19)</f>
        <v>2.8668549096620397E-2</v>
      </c>
      <c r="S16" s="72">
        <f>IF(RES_hh_tesh!S16=0,0,RES_hh_tesh!S16/RES_summary!S$19)</f>
        <v>2.6894597827893611E-2</v>
      </c>
      <c r="T16" s="72">
        <f>IF(RES_hh_tesh!T16=0,0,RES_hh_tesh!T16/RES_summary!T$19)</f>
        <v>4.6271455960875563E-2</v>
      </c>
      <c r="U16" s="72">
        <f>IF(RES_hh_tesh!U16=0,0,RES_hh_tesh!U16/RES_summary!U$19)</f>
        <v>3.8209958863538979E-2</v>
      </c>
      <c r="V16" s="72">
        <f>IF(RES_hh_tesh!V16=0,0,RES_hh_tesh!V16/RES_summary!V$19)</f>
        <v>2.5208806218184058E-2</v>
      </c>
      <c r="W16" s="72">
        <f>IF(RES_hh_tesh!W16=0,0,RES_hh_tesh!W16/RES_summary!W$19)</f>
        <v>8.3724469942812171E-2</v>
      </c>
      <c r="X16" s="72">
        <f>IF(RES_hh_tesh!X16=0,0,RES_hh_tesh!X16/RES_summary!X$19)</f>
        <v>5.9711254809073862E-2</v>
      </c>
      <c r="Y16" s="72">
        <f>IF(RES_hh_tesh!Y16=0,0,RES_hh_tesh!Y16/RES_summary!Y$19)</f>
        <v>5.1374057229867112E-2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4.5875014963562677</v>
      </c>
      <c r="C17" s="69">
        <f>IF(RES_hh_tesh!C17=0,0,RES_hh_tesh!C17/RES_summary!C$19)</f>
        <v>4.9034085164296721</v>
      </c>
      <c r="D17" s="69">
        <f>IF(RES_hh_tesh!D17=0,0,RES_hh_tesh!D17/RES_summary!D$19)</f>
        <v>4.6279021666181546</v>
      </c>
      <c r="E17" s="69">
        <f>IF(RES_hh_tesh!E17=0,0,RES_hh_tesh!E17/RES_summary!E$19)</f>
        <v>5.048611180492653</v>
      </c>
      <c r="F17" s="69">
        <f>IF(RES_hh_tesh!F17=0,0,RES_hh_tesh!F17/RES_summary!F$19)</f>
        <v>5.9599358488685876</v>
      </c>
      <c r="G17" s="69">
        <f>IF(RES_hh_tesh!G17=0,0,RES_hh_tesh!G17/RES_summary!G$19)</f>
        <v>6.1894828235972437</v>
      </c>
      <c r="H17" s="69">
        <f>IF(RES_hh_tesh!H17=0,0,RES_hh_tesh!H17/RES_summary!H$19)</f>
        <v>7.037759442348567</v>
      </c>
      <c r="I17" s="69">
        <f>IF(RES_hh_tesh!I17=0,0,RES_hh_tesh!I17/RES_summary!I$19)</f>
        <v>6.6029866894052844</v>
      </c>
      <c r="J17" s="69">
        <f>IF(RES_hh_tesh!J17=0,0,RES_hh_tesh!J17/RES_summary!J$19)</f>
        <v>7.2056598235266769</v>
      </c>
      <c r="K17" s="69">
        <f>IF(RES_hh_tesh!K17=0,0,RES_hh_tesh!K17/RES_summary!K$19)</f>
        <v>7.4642833560825395</v>
      </c>
      <c r="L17" s="69">
        <f>IF(RES_hh_tesh!L17=0,0,RES_hh_tesh!L17/RES_summary!L$19)</f>
        <v>7.0596549319535233</v>
      </c>
      <c r="M17" s="69">
        <f>IF(RES_hh_tesh!M17=0,0,RES_hh_tesh!M17/RES_summary!M$19)</f>
        <v>7.5572098799580321</v>
      </c>
      <c r="N17" s="69">
        <f>IF(RES_hh_tesh!N17=0,0,RES_hh_tesh!N17/RES_summary!N$19)</f>
        <v>7.8740705261648589</v>
      </c>
      <c r="O17" s="69">
        <f>IF(RES_hh_tesh!O17=0,0,RES_hh_tesh!O17/RES_summary!O$19)</f>
        <v>7.3697631762354634</v>
      </c>
      <c r="P17" s="69">
        <f>IF(RES_hh_tesh!P17=0,0,RES_hh_tesh!P17/RES_summary!P$19)</f>
        <v>7.6349385775426457</v>
      </c>
      <c r="Q17" s="69">
        <f>IF(RES_hh_tesh!Q17=0,0,RES_hh_tesh!Q17/RES_summary!Q$19)</f>
        <v>7.4467954723967056</v>
      </c>
      <c r="R17" s="69">
        <f>IF(RES_hh_tesh!R17=0,0,RES_hh_tesh!R17/RES_summary!R$19)</f>
        <v>7.8392104618516871</v>
      </c>
      <c r="S17" s="69">
        <f>IF(RES_hh_tesh!S17=0,0,RES_hh_tesh!S17/RES_summary!S$19)</f>
        <v>7.8770930724398092</v>
      </c>
      <c r="T17" s="69">
        <f>IF(RES_hh_tesh!T17=0,0,RES_hh_tesh!T17/RES_summary!T$19)</f>
        <v>7.8108734450320432</v>
      </c>
      <c r="U17" s="69">
        <f>IF(RES_hh_tesh!U17=0,0,RES_hh_tesh!U17/RES_summary!U$19)</f>
        <v>7.373884920517078</v>
      </c>
      <c r="V17" s="69">
        <f>IF(RES_hh_tesh!V17=0,0,RES_hh_tesh!V17/RES_summary!V$19)</f>
        <v>7.1679485154244444</v>
      </c>
      <c r="W17" s="69">
        <f>IF(RES_hh_tesh!W17=0,0,RES_hh_tesh!W17/RES_summary!W$19)</f>
        <v>11.199531787249922</v>
      </c>
      <c r="X17" s="69">
        <f>IF(RES_hh_tesh!X17=0,0,RES_hh_tesh!X17/RES_summary!X$19)</f>
        <v>10.094494079479864</v>
      </c>
      <c r="Y17" s="69">
        <f>IF(RES_hh_tesh!Y17=0,0,RES_hh_tesh!Y17/RES_summary!Y$19)</f>
        <v>7.2759243035376473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4.7175024182079737</v>
      </c>
      <c r="C18" s="72">
        <f>IF(RES_hh_tesh!C18=0,0,RES_hh_tesh!C18/RES_summary!C$19)</f>
        <v>4.4249439497269831</v>
      </c>
      <c r="D18" s="72">
        <f>IF(RES_hh_tesh!D18=0,0,RES_hh_tesh!D18/RES_summary!D$19)</f>
        <v>4.8916177106940646</v>
      </c>
      <c r="E18" s="72">
        <f>IF(RES_hh_tesh!E18=0,0,RES_hh_tesh!E18/RES_summary!E$19)</f>
        <v>5.6839721333413236</v>
      </c>
      <c r="F18" s="72">
        <f>IF(RES_hh_tesh!F18=0,0,RES_hh_tesh!F18/RES_summary!F$19)</f>
        <v>5.4145303062098566</v>
      </c>
      <c r="G18" s="72">
        <f>IF(RES_hh_tesh!G18=0,0,RES_hh_tesh!G18/RES_summary!G$19)</f>
        <v>5.8827504214596091</v>
      </c>
      <c r="H18" s="72">
        <f>IF(RES_hh_tesh!H18=0,0,RES_hh_tesh!H18/RES_summary!H$19)</f>
        <v>6.8953441439096022</v>
      </c>
      <c r="I18" s="72">
        <f>IF(RES_hh_tesh!I18=0,0,RES_hh_tesh!I18/RES_summary!I$19)</f>
        <v>7.1504842212174964</v>
      </c>
      <c r="J18" s="72">
        <f>IF(RES_hh_tesh!J18=0,0,RES_hh_tesh!J18/RES_summary!J$19)</f>
        <v>7.1338230116039796</v>
      </c>
      <c r="K18" s="72">
        <f>IF(RES_hh_tesh!K18=0,0,RES_hh_tesh!K18/RES_summary!K$19)</f>
        <v>6.4221948667846895</v>
      </c>
      <c r="L18" s="72">
        <f>IF(RES_hh_tesh!L18=0,0,RES_hh_tesh!L18/RES_summary!L$19)</f>
        <v>7.9565714422603939</v>
      </c>
      <c r="M18" s="72">
        <f>IF(RES_hh_tesh!M18=0,0,RES_hh_tesh!M18/RES_summary!M$19)</f>
        <v>8.7563665905989652</v>
      </c>
      <c r="N18" s="72">
        <f>IF(RES_hh_tesh!N18=0,0,RES_hh_tesh!N18/RES_summary!N$19)</f>
        <v>8.465883508881328</v>
      </c>
      <c r="O18" s="72">
        <f>IF(RES_hh_tesh!O18=0,0,RES_hh_tesh!O18/RES_summary!O$19)</f>
        <v>8.886066481171186</v>
      </c>
      <c r="P18" s="72">
        <f>IF(RES_hh_tesh!P18=0,0,RES_hh_tesh!P18/RES_summary!P$19)</f>
        <v>8.0258577472652846</v>
      </c>
      <c r="Q18" s="72">
        <f>IF(RES_hh_tesh!Q18=0,0,RES_hh_tesh!Q18/RES_summary!Q$19)</f>
        <v>6.8255505552732885</v>
      </c>
      <c r="R18" s="72">
        <f>IF(RES_hh_tesh!R18=0,0,RES_hh_tesh!R18/RES_summary!R$19)</f>
        <v>7.5153017607749693</v>
      </c>
      <c r="S18" s="72">
        <f>IF(RES_hh_tesh!S18=0,0,RES_hh_tesh!S18/RES_summary!S$19)</f>
        <v>8.4241186368247636</v>
      </c>
      <c r="T18" s="72">
        <f>IF(RES_hh_tesh!T18=0,0,RES_hh_tesh!T18/RES_summary!T$19)</f>
        <v>8.2801156057961478</v>
      </c>
      <c r="U18" s="72">
        <f>IF(RES_hh_tesh!U18=0,0,RES_hh_tesh!U18/RES_summary!U$19)</f>
        <v>7.4885923598770123</v>
      </c>
      <c r="V18" s="72">
        <f>IF(RES_hh_tesh!V18=0,0,RES_hh_tesh!V18/RES_summary!V$19)</f>
        <v>6.4477653177637713</v>
      </c>
      <c r="W18" s="72">
        <f>IF(RES_hh_tesh!W18=0,0,RES_hh_tesh!W18/RES_summary!W$19)</f>
        <v>11.313318842781637</v>
      </c>
      <c r="X18" s="72">
        <f>IF(RES_hh_tesh!X18=0,0,RES_hh_tesh!X18/RES_summary!X$19)</f>
        <v>11.272963333493873</v>
      </c>
      <c r="Y18" s="72">
        <f>IF(RES_hh_tesh!Y18=0,0,RES_hh_tesh!Y18/RES_summary!Y$19)</f>
        <v>5.8646830014419846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4.6839901657245857</v>
      </c>
      <c r="C19" s="72">
        <f>IF(RES_hh_tesh!C19=0,0,RES_hh_tesh!C19/RES_summary!C$19)</f>
        <v>4.7666196746045122</v>
      </c>
      <c r="D19" s="72">
        <f>IF(RES_hh_tesh!D19=0,0,RES_hh_tesh!D19/RES_summary!D$19)</f>
        <v>4.8943997799956707</v>
      </c>
      <c r="E19" s="72">
        <f>IF(RES_hh_tesh!E19=0,0,RES_hh_tesh!E19/RES_summary!E$19)</f>
        <v>5.3404896711272585</v>
      </c>
      <c r="F19" s="72">
        <f>IF(RES_hh_tesh!F19=0,0,RES_hh_tesh!F19/RES_summary!F$19)</f>
        <v>5.5522986516638317</v>
      </c>
      <c r="G19" s="72">
        <f>IF(RES_hh_tesh!G19=0,0,RES_hh_tesh!G19/RES_summary!G$19)</f>
        <v>6.4340080976828862</v>
      </c>
      <c r="H19" s="72">
        <f>IF(RES_hh_tesh!H19=0,0,RES_hh_tesh!H19/RES_summary!H$19)</f>
        <v>6.8689407727741747</v>
      </c>
      <c r="I19" s="72">
        <f>IF(RES_hh_tesh!I19=0,0,RES_hh_tesh!I19/RES_summary!I$19)</f>
        <v>6.2436399778168958</v>
      </c>
      <c r="J19" s="72">
        <f>IF(RES_hh_tesh!J19=0,0,RES_hh_tesh!J19/RES_summary!J$19)</f>
        <v>6.4843657001328809</v>
      </c>
      <c r="K19" s="72">
        <f>IF(RES_hh_tesh!K19=0,0,RES_hh_tesh!K19/RES_summary!K$19)</f>
        <v>6.8880808788306922</v>
      </c>
      <c r="L19" s="72">
        <f>IF(RES_hh_tesh!L19=0,0,RES_hh_tesh!L19/RES_summary!L$19)</f>
        <v>7.3257695166293235</v>
      </c>
      <c r="M19" s="72">
        <f>IF(RES_hh_tesh!M19=0,0,RES_hh_tesh!M19/RES_summary!M$19)</f>
        <v>7.9404364778822805</v>
      </c>
      <c r="N19" s="72">
        <f>IF(RES_hh_tesh!N19=0,0,RES_hh_tesh!N19/RES_summary!N$19)</f>
        <v>8.1523146576163796</v>
      </c>
      <c r="O19" s="72">
        <f>IF(RES_hh_tesh!O19=0,0,RES_hh_tesh!O19/RES_summary!O$19)</f>
        <v>7.5428949180829044</v>
      </c>
      <c r="P19" s="72">
        <f>IF(RES_hh_tesh!P19=0,0,RES_hh_tesh!P19/RES_summary!P$19)</f>
        <v>7.5061524545390093</v>
      </c>
      <c r="Q19" s="72">
        <f>IF(RES_hh_tesh!Q19=0,0,RES_hh_tesh!Q19/RES_summary!Q$19)</f>
        <v>7.0873213852369652</v>
      </c>
      <c r="R19" s="72">
        <f>IF(RES_hh_tesh!R19=0,0,RES_hh_tesh!R19/RES_summary!R$19)</f>
        <v>7.6383790475847162</v>
      </c>
      <c r="S19" s="72">
        <f>IF(RES_hh_tesh!S19=0,0,RES_hh_tesh!S19/RES_summary!S$19)</f>
        <v>7.9705104147327326</v>
      </c>
      <c r="T19" s="72">
        <f>IF(RES_hh_tesh!T19=0,0,RES_hh_tesh!T19/RES_summary!T$19)</f>
        <v>7.8099280874330699</v>
      </c>
      <c r="U19" s="72">
        <f>IF(RES_hh_tesh!U19=0,0,RES_hh_tesh!U19/RES_summary!U$19)</f>
        <v>7.2968702987237428</v>
      </c>
      <c r="V19" s="72">
        <f>IF(RES_hh_tesh!V19=0,0,RES_hh_tesh!V19/RES_summary!V$19)</f>
        <v>6.2206840378702246</v>
      </c>
      <c r="W19" s="72">
        <f>IF(RES_hh_tesh!W19=0,0,RES_hh_tesh!W19/RES_summary!W$19)</f>
        <v>7.8404610227342717</v>
      </c>
      <c r="X19" s="72">
        <f>IF(RES_hh_tesh!X19=0,0,RES_hh_tesh!X19/RES_summary!X$19)</f>
        <v>7.7933452698819172</v>
      </c>
      <c r="Y19" s="72">
        <f>IF(RES_hh_tesh!Y19=0,0,RES_hh_tesh!Y19/RES_summary!Y$19)</f>
        <v>9.5469221107833846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9.1152989381514669</v>
      </c>
      <c r="H20" s="72">
        <f>IF(RES_hh_tesh!H20=0,0,RES_hh_tesh!H20/RES_summary!H$19)</f>
        <v>6.8298528924624007</v>
      </c>
      <c r="I20" s="72">
        <f>IF(RES_hh_tesh!I20=0,0,RES_hh_tesh!I20/RES_summary!I$19)</f>
        <v>4.7762161212881509</v>
      </c>
      <c r="J20" s="72">
        <f>IF(RES_hh_tesh!J20=0,0,RES_hh_tesh!J20/RES_summary!J$19)</f>
        <v>6.1450235528390484</v>
      </c>
      <c r="K20" s="72">
        <f>IF(RES_hh_tesh!K20=0,0,RES_hh_tesh!K20/RES_summary!K$19)</f>
        <v>5.732854264662941</v>
      </c>
      <c r="L20" s="72">
        <f>IF(RES_hh_tesh!L20=0,0,RES_hh_tesh!L20/RES_summary!L$19)</f>
        <v>7.6160093214903055</v>
      </c>
      <c r="M20" s="72">
        <f>IF(RES_hh_tesh!M20=0,0,RES_hh_tesh!M20/RES_summary!M$19)</f>
        <v>7.3557668823374849</v>
      </c>
      <c r="N20" s="72">
        <f>IF(RES_hh_tesh!N20=0,0,RES_hh_tesh!N20/RES_summary!N$19)</f>
        <v>9.5806536313574675</v>
      </c>
      <c r="O20" s="72">
        <f>IF(RES_hh_tesh!O20=0,0,RES_hh_tesh!O20/RES_summary!O$19)</f>
        <v>7.0926117818025514</v>
      </c>
      <c r="P20" s="72">
        <f>IF(RES_hh_tesh!P20=0,0,RES_hh_tesh!P20/RES_summary!P$19)</f>
        <v>7.8881636818042047</v>
      </c>
      <c r="Q20" s="72">
        <f>IF(RES_hh_tesh!Q20=0,0,RES_hh_tesh!Q20/RES_summary!Q$19)</f>
        <v>6.0191924362272173</v>
      </c>
      <c r="R20" s="72">
        <f>IF(RES_hh_tesh!R20=0,0,RES_hh_tesh!R20/RES_summary!R$19)</f>
        <v>7.669804958630853</v>
      </c>
      <c r="S20" s="72">
        <f>IF(RES_hh_tesh!S20=0,0,RES_hh_tesh!S20/RES_summary!S$19)</f>
        <v>8.3380838220489188</v>
      </c>
      <c r="T20" s="72">
        <f>IF(RES_hh_tesh!T20=0,0,RES_hh_tesh!T20/RES_summary!T$19)</f>
        <v>8.230480303502663</v>
      </c>
      <c r="U20" s="72">
        <f>IF(RES_hh_tesh!U20=0,0,RES_hh_tesh!U20/RES_summary!U$19)</f>
        <v>7.374796239534172</v>
      </c>
      <c r="V20" s="72">
        <f>IF(RES_hh_tesh!V20=0,0,RES_hh_tesh!V20/RES_summary!V$19)</f>
        <v>7.0155068124219779</v>
      </c>
      <c r="W20" s="72">
        <f>IF(RES_hh_tesh!W20=0,0,RES_hh_tesh!W20/RES_summary!W$19)</f>
        <v>10.459339709570324</v>
      </c>
      <c r="X20" s="72">
        <f>IF(RES_hh_tesh!X20=0,0,RES_hh_tesh!X20/RES_summary!X$19)</f>
        <v>10.634244747402942</v>
      </c>
      <c r="Y20" s="72">
        <f>IF(RES_hh_tesh!Y20=0,0,RES_hh_tesh!Y20/RES_summary!Y$19)</f>
        <v>7.2914667378599507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4.6113811356943675</v>
      </c>
      <c r="C21" s="72">
        <f>IF(RES_hh_tesh!C21=0,0,RES_hh_tesh!C21/RES_summary!C$19)</f>
        <v>4.8869161540931811</v>
      </c>
      <c r="D21" s="72">
        <f>IF(RES_hh_tesh!D21=0,0,RES_hh_tesh!D21/RES_summary!D$19)</f>
        <v>4.512710016730165</v>
      </c>
      <c r="E21" s="72">
        <f>IF(RES_hh_tesh!E21=0,0,RES_hh_tesh!E21/RES_summary!E$19)</f>
        <v>4.9941733518162961</v>
      </c>
      <c r="F21" s="72">
        <f>IF(RES_hh_tesh!F21=0,0,RES_hh_tesh!F21/RES_summary!F$19)</f>
        <v>6.0723276976843641</v>
      </c>
      <c r="G21" s="72">
        <f>IF(RES_hh_tesh!G21=0,0,RES_hh_tesh!G21/RES_summary!G$19)</f>
        <v>6.3029790761628242</v>
      </c>
      <c r="H21" s="72">
        <f>IF(RES_hh_tesh!H21=0,0,RES_hh_tesh!H21/RES_summary!H$19)</f>
        <v>6.8152586093403871</v>
      </c>
      <c r="I21" s="72">
        <f>IF(RES_hh_tesh!I21=0,0,RES_hh_tesh!I21/RES_summary!I$19)</f>
        <v>6.805881459528675</v>
      </c>
      <c r="J21" s="72">
        <f>IF(RES_hh_tesh!J21=0,0,RES_hh_tesh!J21/RES_summary!J$19)</f>
        <v>7.2264483952912641</v>
      </c>
      <c r="K21" s="72">
        <f>IF(RES_hh_tesh!K21=0,0,RES_hh_tesh!K21/RES_summary!K$19)</f>
        <v>7.2453005700472426</v>
      </c>
      <c r="L21" s="72">
        <f>IF(RES_hh_tesh!L21=0,0,RES_hh_tesh!L21/RES_summary!L$19)</f>
        <v>7.4010575114973722</v>
      </c>
      <c r="M21" s="72">
        <f>IF(RES_hh_tesh!M21=0,0,RES_hh_tesh!M21/RES_summary!M$19)</f>
        <v>7.6828099922150841</v>
      </c>
      <c r="N21" s="72">
        <f>IF(RES_hh_tesh!N21=0,0,RES_hh_tesh!N21/RES_summary!N$19)</f>
        <v>7.6845850421845698</v>
      </c>
      <c r="O21" s="72">
        <f>IF(RES_hh_tesh!O21=0,0,RES_hh_tesh!O21/RES_summary!O$19)</f>
        <v>7.0953458459392396</v>
      </c>
      <c r="P21" s="72">
        <f>IF(RES_hh_tesh!P21=0,0,RES_hh_tesh!P21/RES_summary!P$19)</f>
        <v>7.3595337858997958</v>
      </c>
      <c r="Q21" s="72">
        <f>IF(RES_hh_tesh!Q21=0,0,RES_hh_tesh!Q21/RES_summary!Q$19)</f>
        <v>7.2650589586149632</v>
      </c>
      <c r="R21" s="72">
        <f>IF(RES_hh_tesh!R21=0,0,RES_hh_tesh!R21/RES_summary!R$19)</f>
        <v>8.0367710697067842</v>
      </c>
      <c r="S21" s="72">
        <f>IF(RES_hh_tesh!S21=0,0,RES_hh_tesh!S21/RES_summary!S$19)</f>
        <v>7.944406567887552</v>
      </c>
      <c r="T21" s="72">
        <f>IF(RES_hh_tesh!T21=0,0,RES_hh_tesh!T21/RES_summary!T$19)</f>
        <v>7.7734390408024678</v>
      </c>
      <c r="U21" s="72">
        <f>IF(RES_hh_tesh!U21=0,0,RES_hh_tesh!U21/RES_summary!U$19)</f>
        <v>7.1519770445370154</v>
      </c>
      <c r="V21" s="72">
        <f>IF(RES_hh_tesh!V21=0,0,RES_hh_tesh!V21/RES_summary!V$19)</f>
        <v>7.1655376427164912</v>
      </c>
      <c r="W21" s="72">
        <f>IF(RES_hh_tesh!W21=0,0,RES_hh_tesh!W21/RES_summary!W$19)</f>
        <v>11.916521136100819</v>
      </c>
      <c r="X21" s="72">
        <f>IF(RES_hh_tesh!X21=0,0,RES_hh_tesh!X21/RES_summary!X$19)</f>
        <v>10.125188100415926</v>
      </c>
      <c r="Y21" s="72">
        <f>IF(RES_hh_tesh!Y21=0,0,RES_hh_tesh!Y21/RES_summary!Y$19)</f>
        <v>7.1431110551038923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4.6700947234246746</v>
      </c>
      <c r="C22" s="72">
        <f>IF(RES_hh_tesh!C22=0,0,RES_hh_tesh!C22/RES_summary!C$19)</f>
        <v>4.8050329496483091</v>
      </c>
      <c r="D22" s="72">
        <f>IF(RES_hh_tesh!D22=0,0,RES_hh_tesh!D22/RES_summary!D$19)</f>
        <v>4.7501003945492544</v>
      </c>
      <c r="E22" s="72">
        <f>IF(RES_hh_tesh!E22=0,0,RES_hh_tesh!E22/RES_summary!E$19)</f>
        <v>5.2080157966330809</v>
      </c>
      <c r="F22" s="72">
        <f>IF(RES_hh_tesh!F22=0,0,RES_hh_tesh!F22/RES_summary!F$19)</f>
        <v>5.7817768377957446</v>
      </c>
      <c r="G22" s="72">
        <f>IF(RES_hh_tesh!G22=0,0,RES_hh_tesh!G22/RES_summary!G$19)</f>
        <v>6.197225881490529</v>
      </c>
      <c r="H22" s="72">
        <f>IF(RES_hh_tesh!H22=0,0,RES_hh_tesh!H22/RES_summary!H$19)</f>
        <v>6.5362403071306376</v>
      </c>
      <c r="I22" s="72">
        <f>IF(RES_hh_tesh!I22=0,0,RES_hh_tesh!I22/RES_summary!I$19)</f>
        <v>6.6876978283825208</v>
      </c>
      <c r="J22" s="72">
        <f>IF(RES_hh_tesh!J22=0,0,RES_hh_tesh!J22/RES_summary!J$19)</f>
        <v>7.0805354101273972</v>
      </c>
      <c r="K22" s="72">
        <f>IF(RES_hh_tesh!K22=0,0,RES_hh_tesh!K22/RES_summary!K$19)</f>
        <v>7.3436658026475152</v>
      </c>
      <c r="L22" s="72">
        <f>IF(RES_hh_tesh!L22=0,0,RES_hh_tesh!L22/RES_summary!L$19)</f>
        <v>7.2228600908180178</v>
      </c>
      <c r="M22" s="72">
        <f>IF(RES_hh_tesh!M22=0,0,RES_hh_tesh!M22/RES_summary!M$19)</f>
        <v>7.6058751057806973</v>
      </c>
      <c r="N22" s="72">
        <f>IF(RES_hh_tesh!N22=0,0,RES_hh_tesh!N22/RES_summary!N$19)</f>
        <v>7.8052557243335157</v>
      </c>
      <c r="O22" s="72">
        <f>IF(RES_hh_tesh!O22=0,0,RES_hh_tesh!O22/RES_summary!O$19)</f>
        <v>7.6131484529150804</v>
      </c>
      <c r="P22" s="72">
        <f>IF(RES_hh_tesh!P22=0,0,RES_hh_tesh!P22/RES_summary!P$19)</f>
        <v>7.6112172992529441</v>
      </c>
      <c r="Q22" s="72">
        <f>IF(RES_hh_tesh!Q22=0,0,RES_hh_tesh!Q22/RES_summary!Q$19)</f>
        <v>7.6461200604225859</v>
      </c>
      <c r="R22" s="72">
        <f>IF(RES_hh_tesh!R22=0,0,RES_hh_tesh!R22/RES_summary!R$19)</f>
        <v>7.7568571782199873</v>
      </c>
      <c r="S22" s="72">
        <f>IF(RES_hh_tesh!S22=0,0,RES_hh_tesh!S22/RES_summary!S$19)</f>
        <v>7.7374034432732888</v>
      </c>
      <c r="T22" s="72">
        <f>IF(RES_hh_tesh!T22=0,0,RES_hh_tesh!T22/RES_summary!T$19)</f>
        <v>7.6744960326988831</v>
      </c>
      <c r="U22" s="72">
        <f>IF(RES_hh_tesh!U22=0,0,RES_hh_tesh!U22/RES_summary!U$19)</f>
        <v>7.4189377432247179</v>
      </c>
      <c r="V22" s="72">
        <f>IF(RES_hh_tesh!V22=0,0,RES_hh_tesh!V22/RES_summary!V$19)</f>
        <v>7.2442369639378672</v>
      </c>
      <c r="W22" s="72">
        <f>IF(RES_hh_tesh!W22=0,0,RES_hh_tesh!W22/RES_summary!W$19)</f>
        <v>10.541084791075821</v>
      </c>
      <c r="X22" s="72">
        <f>IF(RES_hh_tesh!X22=0,0,RES_hh_tesh!X22/RES_summary!X$19)</f>
        <v>10.170610004046399</v>
      </c>
      <c r="Y22" s="72">
        <f>IF(RES_hh_tesh!Y22=0,0,RES_hh_tesh!Y22/RES_summary!Y$19)</f>
        <v>7.4721667257340139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4.5613465917445097</v>
      </c>
      <c r="C24" s="72">
        <f>IF(RES_hh_tesh!C24=0,0,RES_hh_tesh!C24/RES_summary!C$19)</f>
        <v>4.8938823580273194</v>
      </c>
      <c r="D24" s="72">
        <f>IF(RES_hh_tesh!D24=0,0,RES_hh_tesh!D24/RES_summary!D$19)</f>
        <v>4.6970844813697532</v>
      </c>
      <c r="E24" s="72">
        <f>IF(RES_hh_tesh!E24=0,0,RES_hh_tesh!E24/RES_summary!E$19)</f>
        <v>5.0841814100686449</v>
      </c>
      <c r="F24" s="72">
        <f>IF(RES_hh_tesh!F24=0,0,RES_hh_tesh!F24/RES_summary!F$19)</f>
        <v>5.9465039336154577</v>
      </c>
      <c r="G24" s="72">
        <f>IF(RES_hh_tesh!G24=0,0,RES_hh_tesh!G24/RES_summary!G$19)</f>
        <v>6.1483821585430123</v>
      </c>
      <c r="H24" s="72">
        <f>IF(RES_hh_tesh!H24=0,0,RES_hh_tesh!H24/RES_summary!H$19)</f>
        <v>7.1298085980478465</v>
      </c>
      <c r="I24" s="72">
        <f>IF(RES_hh_tesh!I24=0,0,RES_hh_tesh!I24/RES_summary!I$19)</f>
        <v>6.6452419871655364</v>
      </c>
      <c r="J24" s="72">
        <f>IF(RES_hh_tesh!J24=0,0,RES_hh_tesh!J24/RES_summary!J$19)</f>
        <v>7.1348078508924395</v>
      </c>
      <c r="K24" s="72">
        <f>IF(RES_hh_tesh!K24=0,0,RES_hh_tesh!K24/RES_summary!K$19)</f>
        <v>7.4566968024778832</v>
      </c>
      <c r="L24" s="72">
        <f>IF(RES_hh_tesh!L24=0,0,RES_hh_tesh!L24/RES_summary!L$19)</f>
        <v>7.0800231627700594</v>
      </c>
      <c r="M24" s="72">
        <f>IF(RES_hh_tesh!M24=0,0,RES_hh_tesh!M24/RES_summary!M$19)</f>
        <v>7.4939121255131056</v>
      </c>
      <c r="N24" s="72">
        <f>IF(RES_hh_tesh!N24=0,0,RES_hh_tesh!N24/RES_summary!N$19)</f>
        <v>7.8986946485200438</v>
      </c>
      <c r="O24" s="72">
        <f>IF(RES_hh_tesh!O24=0,0,RES_hh_tesh!O24/RES_summary!O$19)</f>
        <v>7.3207750356126979</v>
      </c>
      <c r="P24" s="72">
        <f>IF(RES_hh_tesh!P24=0,0,RES_hh_tesh!P24/RES_summary!P$19)</f>
        <v>7.6319469844050545</v>
      </c>
      <c r="Q24" s="72">
        <f>IF(RES_hh_tesh!Q24=0,0,RES_hh_tesh!Q24/RES_summary!Q$19)</f>
        <v>7.4176788118233254</v>
      </c>
      <c r="R24" s="72">
        <f>IF(RES_hh_tesh!R24=0,0,RES_hh_tesh!R24/RES_summary!R$19)</f>
        <v>7.8836624741869734</v>
      </c>
      <c r="S24" s="72">
        <f>IF(RES_hh_tesh!S24=0,0,RES_hh_tesh!S24/RES_summary!S$19)</f>
        <v>7.9026233566670294</v>
      </c>
      <c r="T24" s="72">
        <f>IF(RES_hh_tesh!T24=0,0,RES_hh_tesh!T24/RES_summary!T$19)</f>
        <v>7.8266715987442996</v>
      </c>
      <c r="U24" s="72">
        <f>IF(RES_hh_tesh!U24=0,0,RES_hh_tesh!U24/RES_summary!U$19)</f>
        <v>7.4527821890990218</v>
      </c>
      <c r="V24" s="72">
        <f>IF(RES_hh_tesh!V24=0,0,RES_hh_tesh!V24/RES_summary!V$19)</f>
        <v>7.1520400510619577</v>
      </c>
      <c r="W24" s="72">
        <f>IF(RES_hh_tesh!W24=0,0,RES_hh_tesh!W24/RES_summary!W$19)</f>
        <v>11.441085163668825</v>
      </c>
      <c r="X24" s="72">
        <f>IF(RES_hh_tesh!X24=0,0,RES_hh_tesh!X24/RES_summary!X$19)</f>
        <v>9.9457314782224326</v>
      </c>
      <c r="Y24" s="72">
        <f>IF(RES_hh_tesh!Y24=0,0,RES_hh_tesh!Y24/RES_summary!Y$19)</f>
        <v>7.2148646042055127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4.4859014024176673</v>
      </c>
      <c r="C25" s="74">
        <f>IF(RES_hh_tesh!C25=0,0,RES_hh_tesh!C25/RES_summary!C$19)</f>
        <v>5.2784649715706067</v>
      </c>
      <c r="D25" s="74">
        <f>IF(RES_hh_tesh!D25=0,0,RES_hh_tesh!D25/RES_summary!D$19)</f>
        <v>3.9980128209999242</v>
      </c>
      <c r="E25" s="74">
        <f>IF(RES_hh_tesh!E25=0,0,RES_hh_tesh!E25/RES_summary!E$19)</f>
        <v>4.452645507834065</v>
      </c>
      <c r="F25" s="74">
        <f>IF(RES_hh_tesh!F25=0,0,RES_hh_tesh!F25/RES_summary!F$19)</f>
        <v>6.3348932484614675</v>
      </c>
      <c r="G25" s="74">
        <f>IF(RES_hh_tesh!G25=0,0,RES_hh_tesh!G25/RES_summary!G$19)</f>
        <v>6.2916204643771652</v>
      </c>
      <c r="H25" s="74">
        <f>IF(RES_hh_tesh!H25=0,0,RES_hh_tesh!H25/RES_summary!H$19)</f>
        <v>7.5116433564238783</v>
      </c>
      <c r="I25" s="74">
        <f>IF(RES_hh_tesh!I25=0,0,RES_hh_tesh!I25/RES_summary!I$19)</f>
        <v>6.2116253126226315</v>
      </c>
      <c r="J25" s="74">
        <f>IF(RES_hh_tesh!J25=0,0,RES_hh_tesh!J25/RES_summary!J$19)</f>
        <v>7.5601052800016273</v>
      </c>
      <c r="K25" s="74">
        <f>IF(RES_hh_tesh!K25=0,0,RES_hh_tesh!K25/RES_summary!K$19)</f>
        <v>7.999399719658121</v>
      </c>
      <c r="L25" s="74">
        <f>IF(RES_hh_tesh!L25=0,0,RES_hh_tesh!L25/RES_summary!L$19)</f>
        <v>6.3576211721316671</v>
      </c>
      <c r="M25" s="74">
        <f>IF(RES_hh_tesh!M25=0,0,RES_hh_tesh!M25/RES_summary!M$19)</f>
        <v>7.3263331625113812</v>
      </c>
      <c r="N25" s="74">
        <f>IF(RES_hh_tesh!N25=0,0,RES_hh_tesh!N25/RES_summary!N$19)</f>
        <v>7.8133936820280905</v>
      </c>
      <c r="O25" s="74">
        <f>IF(RES_hh_tesh!O25=0,0,RES_hh_tesh!O25/RES_summary!O$19)</f>
        <v>6.8794650310422139</v>
      </c>
      <c r="P25" s="74">
        <f>IF(RES_hh_tesh!P25=0,0,RES_hh_tesh!P25/RES_summary!P$19)</f>
        <v>7.7288517940255188</v>
      </c>
      <c r="Q25" s="74">
        <f>IF(RES_hh_tesh!Q25=0,0,RES_hh_tesh!Q25/RES_summary!Q$19)</f>
        <v>7.5007034805398698</v>
      </c>
      <c r="R25" s="74">
        <f>IF(RES_hh_tesh!R25=0,0,RES_hh_tesh!R25/RES_summary!R$19)</f>
        <v>7.8128086852348231</v>
      </c>
      <c r="S25" s="74">
        <f>IF(RES_hh_tesh!S25=0,0,RES_hh_tesh!S25/RES_summary!S$19)</f>
        <v>7.8316934984929807</v>
      </c>
      <c r="T25" s="74">
        <f>IF(RES_hh_tesh!T25=0,0,RES_hh_tesh!T25/RES_summary!T$19)</f>
        <v>7.8750665176698957</v>
      </c>
      <c r="U25" s="74">
        <f>IF(RES_hh_tesh!U25=0,0,RES_hh_tesh!U25/RES_summary!U$19)</f>
        <v>7.2508576088118382</v>
      </c>
      <c r="V25" s="74">
        <f>IF(RES_hh_tesh!V25=0,0,RES_hh_tesh!V25/RES_summary!V$19)</f>
        <v>7.2257349574064298</v>
      </c>
      <c r="W25" s="74">
        <f>IF(RES_hh_tesh!W25=0,0,RES_hh_tesh!W25/RES_summary!W$19)</f>
        <v>11.186589556388876</v>
      </c>
      <c r="X25" s="74">
        <f>IF(RES_hh_tesh!X25=0,0,RES_hh_tesh!X25/RES_summary!X$19)</f>
        <v>10.157311826386799</v>
      </c>
      <c r="Y25" s="74">
        <f>IF(RES_hh_tesh!Y25=0,0,RES_hh_tesh!Y25/RES_summary!Y$19)</f>
        <v>7.2226881438796324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X26" s="77">
        <f>IF(RES_hh_tesh!X26=0,0,RES_hh_tesh!X26/RES_summary!X$19)</f>
        <v>0</v>
      </c>
      <c r="Y26" s="77">
        <f>IF(RES_hh_tesh!Y26=0,0,RES_hh_tesh!Y26/RES_summary!Y$19)</f>
        <v>0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7.4221889082293826</v>
      </c>
      <c r="C27" s="69">
        <f>IF(RES_hh_tesh!C27=0,0,RES_hh_tesh!C27/RES_summary!C$19)</f>
        <v>7.4062262276965081</v>
      </c>
      <c r="D27" s="69">
        <f>IF(RES_hh_tesh!D27=0,0,RES_hh_tesh!D27/RES_summary!D$19)</f>
        <v>7.0680683017742636</v>
      </c>
      <c r="E27" s="69">
        <f>IF(RES_hh_tesh!E27=0,0,RES_hh_tesh!E27/RES_summary!E$19)</f>
        <v>7.3123715064120605</v>
      </c>
      <c r="F27" s="69">
        <f>IF(RES_hh_tesh!F27=0,0,RES_hh_tesh!F27/RES_summary!F$19)</f>
        <v>7.4766437357844842</v>
      </c>
      <c r="G27" s="69">
        <f>IF(RES_hh_tesh!G27=0,0,RES_hh_tesh!G27/RES_summary!G$19)</f>
        <v>7.4967437981662153</v>
      </c>
      <c r="H27" s="69">
        <f>IF(RES_hh_tesh!H27=0,0,RES_hh_tesh!H27/RES_summary!H$19)</f>
        <v>8.2806262826269421</v>
      </c>
      <c r="I27" s="69">
        <f>IF(RES_hh_tesh!I27=0,0,RES_hh_tesh!I27/RES_summary!I$19)</f>
        <v>8.1074950449992702</v>
      </c>
      <c r="J27" s="69">
        <f>IF(RES_hh_tesh!J27=0,0,RES_hh_tesh!J27/RES_summary!J$19)</f>
        <v>8.6918965469817486</v>
      </c>
      <c r="K27" s="69">
        <f>IF(RES_hh_tesh!K27=0,0,RES_hh_tesh!K27/RES_summary!K$19)</f>
        <v>8.2989567756014342</v>
      </c>
      <c r="L27" s="69">
        <f>IF(RES_hh_tesh!L27=0,0,RES_hh_tesh!L27/RES_summary!L$19)</f>
        <v>7.1094655805358569</v>
      </c>
      <c r="M27" s="69">
        <f>IF(RES_hh_tesh!M27=0,0,RES_hh_tesh!M27/RES_summary!M$19)</f>
        <v>7.8826244001947092</v>
      </c>
      <c r="N27" s="69">
        <f>IF(RES_hh_tesh!N27=0,0,RES_hh_tesh!N27/RES_summary!N$19)</f>
        <v>7.9118566667290775</v>
      </c>
      <c r="O27" s="69">
        <f>IF(RES_hh_tesh!O27=0,0,RES_hh_tesh!O27/RES_summary!O$19)</f>
        <v>6.8206551458996723</v>
      </c>
      <c r="P27" s="69">
        <f>IF(RES_hh_tesh!P27=0,0,RES_hh_tesh!P27/RES_summary!P$19)</f>
        <v>6.437254355332457</v>
      </c>
      <c r="Q27" s="69">
        <f>IF(RES_hh_tesh!Q27=0,0,RES_hh_tesh!Q27/RES_summary!Q$19)</f>
        <v>5.0969207585818666</v>
      </c>
      <c r="R27" s="69">
        <f>IF(RES_hh_tesh!R27=0,0,RES_hh_tesh!R27/RES_summary!R$19)</f>
        <v>5.146734859044181</v>
      </c>
      <c r="S27" s="69">
        <f>IF(RES_hh_tesh!S27=0,0,RES_hh_tesh!S27/RES_summary!S$19)</f>
        <v>4.7751279391574775</v>
      </c>
      <c r="T27" s="69">
        <f>IF(RES_hh_tesh!T27=0,0,RES_hh_tesh!T27/RES_summary!T$19)</f>
        <v>5.7717106062882833</v>
      </c>
      <c r="U27" s="69">
        <f>IF(RES_hh_tesh!U27=0,0,RES_hh_tesh!U27/RES_summary!U$19)</f>
        <v>5.9607426984826573</v>
      </c>
      <c r="V27" s="69">
        <f>IF(RES_hh_tesh!V27=0,0,RES_hh_tesh!V27/RES_summary!V$19)</f>
        <v>5.5641816324782409</v>
      </c>
      <c r="W27" s="69">
        <f>IF(RES_hh_tesh!W27=0,0,RES_hh_tesh!W27/RES_summary!W$19)</f>
        <v>5.8597134556578858</v>
      </c>
      <c r="X27" s="69">
        <f>IF(RES_hh_tesh!X27=0,0,RES_hh_tesh!X27/RES_summary!X$19)</f>
        <v>5.8246840649647531</v>
      </c>
      <c r="Y27" s="69">
        <f>IF(RES_hh_tesh!Y27=0,0,RES_hh_tesh!Y27/RES_summary!Y$19)</f>
        <v>6.508293392565859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7.5075599920203793</v>
      </c>
      <c r="C28" s="72">
        <f>IF(RES_hh_tesh!C28=0,0,RES_hh_tesh!C28/RES_summary!C$19)</f>
        <v>6.8165686656850601</v>
      </c>
      <c r="D28" s="72">
        <f>IF(RES_hh_tesh!D28=0,0,RES_hh_tesh!D28/RES_summary!D$19)</f>
        <v>7.3389333180231331</v>
      </c>
      <c r="E28" s="72">
        <f>IF(RES_hh_tesh!E28=0,0,RES_hh_tesh!E28/RES_summary!E$19)</f>
        <v>7.9287100959469594</v>
      </c>
      <c r="F28" s="72">
        <f>IF(RES_hh_tesh!F28=0,0,RES_hh_tesh!F28/RES_summary!F$19)</f>
        <v>7.017899836394724</v>
      </c>
      <c r="G28" s="72">
        <f>IF(RES_hh_tesh!G28=0,0,RES_hh_tesh!G28/RES_summary!G$19)</f>
        <v>7.290844314064497</v>
      </c>
      <c r="H28" s="72">
        <f>IF(RES_hh_tesh!H28=0,0,RES_hh_tesh!H28/RES_summary!H$19)</f>
        <v>8.508338873134516</v>
      </c>
      <c r="I28" s="72">
        <f>IF(RES_hh_tesh!I28=0,0,RES_hh_tesh!I28/RES_summary!I$19)</f>
        <v>8.3578879346036725</v>
      </c>
      <c r="J28" s="72">
        <f>IF(RES_hh_tesh!J28=0,0,RES_hh_tesh!J28/RES_summary!J$19)</f>
        <v>8.4540929017956028</v>
      </c>
      <c r="K28" s="72">
        <f>IF(RES_hh_tesh!K28=0,0,RES_hh_tesh!K28/RES_summary!K$19)</f>
        <v>7.1065016646773422</v>
      </c>
      <c r="L28" s="72">
        <f>IF(RES_hh_tesh!L28=0,0,RES_hh_tesh!L28/RES_summary!L$19)</f>
        <v>7.8196293825025691</v>
      </c>
      <c r="M28" s="72">
        <f>IF(RES_hh_tesh!M28=0,0,RES_hh_tesh!M28/RES_summary!M$19)</f>
        <v>8.0583824947496812</v>
      </c>
      <c r="N28" s="72">
        <f>IF(RES_hh_tesh!N28=0,0,RES_hh_tesh!N28/RES_summary!N$19)</f>
        <v>7.5509804922215489</v>
      </c>
      <c r="O28" s="72">
        <f>IF(RES_hh_tesh!O28=0,0,RES_hh_tesh!O28/RES_summary!O$19)</f>
        <v>7.2287986282078851</v>
      </c>
      <c r="P28" s="72">
        <f>IF(RES_hh_tesh!P28=0,0,RES_hh_tesh!P28/RES_summary!P$19)</f>
        <v>6.3204559081340115</v>
      </c>
      <c r="Q28" s="72">
        <f>IF(RES_hh_tesh!Q28=0,0,RES_hh_tesh!Q28/RES_summary!Q$19)</f>
        <v>5.1479179874599854</v>
      </c>
      <c r="R28" s="72">
        <f>IF(RES_hh_tesh!R28=0,0,RES_hh_tesh!R28/RES_summary!R$19)</f>
        <v>5.5352825285149336</v>
      </c>
      <c r="S28" s="72">
        <f>IF(RES_hh_tesh!S28=0,0,RES_hh_tesh!S28/RES_summary!S$19)</f>
        <v>6.1669779217428564</v>
      </c>
      <c r="T28" s="72">
        <f>IF(RES_hh_tesh!T28=0,0,RES_hh_tesh!T28/RES_summary!T$19)</f>
        <v>6.4240304692936476</v>
      </c>
      <c r="U28" s="72">
        <f>IF(RES_hh_tesh!U28=0,0,RES_hh_tesh!U28/RES_summary!U$19)</f>
        <v>5.6020921530256613</v>
      </c>
      <c r="V28" s="72">
        <f>IF(RES_hh_tesh!V28=0,0,RES_hh_tesh!V28/RES_summary!V$19)</f>
        <v>4.4121137337823049</v>
      </c>
      <c r="W28" s="72">
        <f>IF(RES_hh_tesh!W28=0,0,RES_hh_tesh!W28/RES_summary!W$19)</f>
        <v>6.1297157406125136</v>
      </c>
      <c r="X28" s="72">
        <f>IF(RES_hh_tesh!X28=0,0,RES_hh_tesh!X28/RES_summary!X$19)</f>
        <v>6.970359860370146</v>
      </c>
      <c r="Y28" s="72">
        <f>IF(RES_hh_tesh!Y28=0,0,RES_hh_tesh!Y28/RES_summary!Y$19)</f>
        <v>5.4793723340253875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7.443729553039983</v>
      </c>
      <c r="C29" s="72">
        <f>IF(RES_hh_tesh!C29=0,0,RES_hh_tesh!C29/RES_summary!C$19)</f>
        <v>7.3466221339611266</v>
      </c>
      <c r="D29" s="72">
        <f>IF(RES_hh_tesh!D29=0,0,RES_hh_tesh!D29/RES_summary!D$19)</f>
        <v>7.3318299901517454</v>
      </c>
      <c r="E29" s="72">
        <f>IF(RES_hh_tesh!E29=0,0,RES_hh_tesh!E29/RES_summary!E$19)</f>
        <v>7.5041647062368231</v>
      </c>
      <c r="F29" s="72">
        <f>IF(RES_hh_tesh!F29=0,0,RES_hh_tesh!F29/RES_summary!F$19)</f>
        <v>7.2310303849431268</v>
      </c>
      <c r="G29" s="72">
        <f>IF(RES_hh_tesh!G29=0,0,RES_hh_tesh!G29/RES_summary!G$19)</f>
        <v>7.8872447989426471</v>
      </c>
      <c r="H29" s="72">
        <f>IF(RES_hh_tesh!H29=0,0,RES_hh_tesh!H29/RES_summary!H$19)</f>
        <v>8.5186428695548333</v>
      </c>
      <c r="I29" s="72">
        <f>IF(RES_hh_tesh!I29=0,0,RES_hh_tesh!I29/RES_summary!I$19)</f>
        <v>7.1983110310407286</v>
      </c>
      <c r="J29" s="72">
        <f>IF(RES_hh_tesh!J29=0,0,RES_hh_tesh!J29/RES_summary!J$19)</f>
        <v>7.6886057392220586</v>
      </c>
      <c r="K29" s="72">
        <f>IF(RES_hh_tesh!K29=0,0,RES_hh_tesh!K29/RES_summary!K$19)</f>
        <v>7.6352296404709952</v>
      </c>
      <c r="L29" s="72">
        <f>IF(RES_hh_tesh!L29=0,0,RES_hh_tesh!L29/RES_summary!L$19)</f>
        <v>7.5249596019825722</v>
      </c>
      <c r="M29" s="72">
        <f>IF(RES_hh_tesh!M29=0,0,RES_hh_tesh!M29/RES_summary!M$19)</f>
        <v>8.1355737052435888</v>
      </c>
      <c r="N29" s="72">
        <f>IF(RES_hh_tesh!N29=0,0,RES_hh_tesh!N29/RES_summary!N$19)</f>
        <v>8.1551924170886068</v>
      </c>
      <c r="O29" s="72">
        <f>IF(RES_hh_tesh!O29=0,0,RES_hh_tesh!O29/RES_summary!O$19)</f>
        <v>6.7454899630682528</v>
      </c>
      <c r="P29" s="72">
        <f>IF(RES_hh_tesh!P29=0,0,RES_hh_tesh!P29/RES_summary!P$19)</f>
        <v>6.1946167224270239</v>
      </c>
      <c r="Q29" s="72">
        <f>IF(RES_hh_tesh!Q29=0,0,RES_hh_tesh!Q29/RES_summary!Q$19)</f>
        <v>4.9999932450634352</v>
      </c>
      <c r="R29" s="72">
        <f>IF(RES_hh_tesh!R29=0,0,RES_hh_tesh!R29/RES_summary!R$19)</f>
        <v>5.3131287861906262</v>
      </c>
      <c r="S29" s="72">
        <f>IF(RES_hh_tesh!S29=0,0,RES_hh_tesh!S29/RES_summary!S$19)</f>
        <v>5.7157244878232909</v>
      </c>
      <c r="T29" s="72">
        <f>IF(RES_hh_tesh!T29=0,0,RES_hh_tesh!T29/RES_summary!T$19)</f>
        <v>5.4522005261853757</v>
      </c>
      <c r="U29" s="72">
        <f>IF(RES_hh_tesh!U29=0,0,RES_hh_tesh!U29/RES_summary!U$19)</f>
        <v>6.2543095451026973</v>
      </c>
      <c r="V29" s="72">
        <f>IF(RES_hh_tesh!V29=0,0,RES_hh_tesh!V29/RES_summary!V$19)</f>
        <v>5.8954193550464673</v>
      </c>
      <c r="W29" s="72">
        <f>IF(RES_hh_tesh!W29=0,0,RES_hh_tesh!W29/RES_summary!W$19)</f>
        <v>4.8456085293014652</v>
      </c>
      <c r="X29" s="72">
        <f>IF(RES_hh_tesh!X29=0,0,RES_hh_tesh!X29/RES_summary!X$19)</f>
        <v>5.3282376164346488</v>
      </c>
      <c r="Y29" s="72">
        <f>IF(RES_hh_tesh!Y29=0,0,RES_hh_tesh!Y29/RES_summary!Y$19)</f>
        <v>7.2384146026194323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7.4612344666652639</v>
      </c>
      <c r="C30" s="72">
        <f>IF(RES_hh_tesh!C30=0,0,RES_hh_tesh!C30/RES_summary!C$19)</f>
        <v>7.3818734751162625</v>
      </c>
      <c r="D30" s="72">
        <f>IF(RES_hh_tesh!D30=0,0,RES_hh_tesh!D30/RES_summary!D$19)</f>
        <v>6.8928249385349796</v>
      </c>
      <c r="E30" s="72">
        <f>IF(RES_hh_tesh!E30=0,0,RES_hh_tesh!E30/RES_summary!E$19)</f>
        <v>7.233091847609483</v>
      </c>
      <c r="F30" s="72">
        <f>IF(RES_hh_tesh!F30=0,0,RES_hh_tesh!F30/RES_summary!F$19)</f>
        <v>7.617709509500207</v>
      </c>
      <c r="G30" s="72">
        <f>IF(RES_hh_tesh!G30=0,0,RES_hh_tesh!G30/RES_summary!G$19)</f>
        <v>7.6340388782734516</v>
      </c>
      <c r="H30" s="72">
        <f>IF(RES_hh_tesh!H30=0,0,RES_hh_tesh!H30/RES_summary!H$19)</f>
        <v>8.0198011053193579</v>
      </c>
      <c r="I30" s="72">
        <f>IF(RES_hh_tesh!I30=0,0,RES_hh_tesh!I30/RES_summary!I$19)</f>
        <v>8.3578341817641686</v>
      </c>
      <c r="J30" s="72">
        <f>IF(RES_hh_tesh!J30=0,0,RES_hh_tesh!J30/RES_summary!J$19)</f>
        <v>8.7143385816062882</v>
      </c>
      <c r="K30" s="72">
        <f>IF(RES_hh_tesh!K30=0,0,RES_hh_tesh!K30/RES_summary!K$19)</f>
        <v>8.0549075641950605</v>
      </c>
      <c r="L30" s="72">
        <f>IF(RES_hh_tesh!L30=0,0,RES_hh_tesh!L30/RES_summary!L$19)</f>
        <v>7.4564259312185044</v>
      </c>
      <c r="M30" s="72">
        <f>IF(RES_hh_tesh!M30=0,0,RES_hh_tesh!M30/RES_summary!M$19)</f>
        <v>8.0116816306631904</v>
      </c>
      <c r="N30" s="72">
        <f>IF(RES_hh_tesh!N30=0,0,RES_hh_tesh!N30/RES_summary!N$19)</f>
        <v>7.7181112449830609</v>
      </c>
      <c r="O30" s="72">
        <f>IF(RES_hh_tesh!O30=0,0,RES_hh_tesh!O30/RES_summary!O$19)</f>
        <v>6.5658497035612156</v>
      </c>
      <c r="P30" s="72">
        <f>IF(RES_hh_tesh!P30=0,0,RES_hh_tesh!P30/RES_summary!P$19)</f>
        <v>6.203608027571974</v>
      </c>
      <c r="Q30" s="72">
        <f>IF(RES_hh_tesh!Q30=0,0,RES_hh_tesh!Q30/RES_summary!Q$19)</f>
        <v>4.9725276879855205</v>
      </c>
      <c r="R30" s="72">
        <f>IF(RES_hh_tesh!R30=0,0,RES_hh_tesh!R30/RES_summary!R$19)</f>
        <v>5.2759854142362332</v>
      </c>
      <c r="S30" s="72">
        <f>IF(RES_hh_tesh!S30=0,0,RES_hh_tesh!S30/RES_summary!S$19)</f>
        <v>4.8164161243794092</v>
      </c>
      <c r="T30" s="72">
        <f>IF(RES_hh_tesh!T30=0,0,RES_hh_tesh!T30/RES_summary!T$19)</f>
        <v>5.7430352813825722</v>
      </c>
      <c r="U30" s="72">
        <f>IF(RES_hh_tesh!U30=0,0,RES_hh_tesh!U30/RES_summary!U$19)</f>
        <v>5.7796431924057838</v>
      </c>
      <c r="V30" s="72">
        <f>IF(RES_hh_tesh!V30=0,0,RES_hh_tesh!V30/RES_summary!V$19)</f>
        <v>5.5603076103842257</v>
      </c>
      <c r="W30" s="72">
        <f>IF(RES_hh_tesh!W30=0,0,RES_hh_tesh!W30/RES_summary!W$19)</f>
        <v>6.2354223316319075</v>
      </c>
      <c r="X30" s="72">
        <f>IF(RES_hh_tesh!X30=0,0,RES_hh_tesh!X30/RES_summary!X$19)</f>
        <v>5.8499186615501282</v>
      </c>
      <c r="Y30" s="72">
        <f>IF(RES_hh_tesh!Y30=0,0,RES_hh_tesh!Y30/RES_summary!Y$19)</f>
        <v>6.382123178165747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7.449846538949938</v>
      </c>
      <c r="C31" s="72">
        <f>IF(RES_hh_tesh!C31=0,0,RES_hh_tesh!C31/RES_summary!C$19)</f>
        <v>7.4095972390923937</v>
      </c>
      <c r="D31" s="72">
        <f>IF(RES_hh_tesh!D31=0,0,RES_hh_tesh!D31/RES_summary!D$19)</f>
        <v>7.0852008584634572</v>
      </c>
      <c r="E31" s="72">
        <f>IF(RES_hh_tesh!E31=0,0,RES_hh_tesh!E31/RES_summary!E$19)</f>
        <v>7.2874644399286321</v>
      </c>
      <c r="F31" s="72">
        <f>IF(RES_hh_tesh!F31=0,0,RES_hh_tesh!F31/RES_summary!F$19)</f>
        <v>7.5339839226528662</v>
      </c>
      <c r="G31" s="72">
        <f>IF(RES_hh_tesh!G31=0,0,RES_hh_tesh!G31/RES_summary!G$19)</f>
        <v>7.7087508251142305</v>
      </c>
      <c r="H31" s="72">
        <f>IF(RES_hh_tesh!H31=0,0,RES_hh_tesh!H31/RES_summary!H$19)</f>
        <v>8.1259751828598858</v>
      </c>
      <c r="I31" s="72">
        <f>IF(RES_hh_tesh!I31=0,0,RES_hh_tesh!I31/RES_summary!I$19)</f>
        <v>7.8564953858672189</v>
      </c>
      <c r="J31" s="72">
        <f>IF(RES_hh_tesh!J31=0,0,RES_hh_tesh!J31/RES_summary!J$19)</f>
        <v>8.4370710907911803</v>
      </c>
      <c r="K31" s="72">
        <f>IF(RES_hh_tesh!K31=0,0,RES_hh_tesh!K31/RES_summary!K$19)</f>
        <v>8.1648165535948571</v>
      </c>
      <c r="L31" s="72">
        <f>IF(RES_hh_tesh!L31=0,0,RES_hh_tesh!L31/RES_summary!L$19)</f>
        <v>7.4445552885150619</v>
      </c>
      <c r="M31" s="72">
        <f>IF(RES_hh_tesh!M31=0,0,RES_hh_tesh!M31/RES_summary!M$19)</f>
        <v>7.765381118607003</v>
      </c>
      <c r="N31" s="72">
        <f>IF(RES_hh_tesh!N31=0,0,RES_hh_tesh!N31/RES_summary!N$19)</f>
        <v>7.6386317034956148</v>
      </c>
      <c r="O31" s="72">
        <f>IF(RES_hh_tesh!O31=0,0,RES_hh_tesh!O31/RES_summary!O$19)</f>
        <v>6.7092888993902831</v>
      </c>
      <c r="P31" s="72">
        <f>IF(RES_hh_tesh!P31=0,0,RES_hh_tesh!P31/RES_summary!P$19)</f>
        <v>6.1624778569860732</v>
      </c>
      <c r="Q31" s="72">
        <f>IF(RES_hh_tesh!Q31=0,0,RES_hh_tesh!Q31/RES_summary!Q$19)</f>
        <v>5.4546353419660223</v>
      </c>
      <c r="R31" s="72">
        <f>IF(RES_hh_tesh!R31=0,0,RES_hh_tesh!R31/RES_summary!R$19)</f>
        <v>5.2461033024819956</v>
      </c>
      <c r="S31" s="72">
        <f>IF(RES_hh_tesh!S31=0,0,RES_hh_tesh!S31/RES_summary!S$19)</f>
        <v>5.1943527100011364</v>
      </c>
      <c r="T31" s="72">
        <f>IF(RES_hh_tesh!T31=0,0,RES_hh_tesh!T31/RES_summary!T$19)</f>
        <v>5.4879132261327666</v>
      </c>
      <c r="U31" s="72">
        <f>IF(RES_hh_tesh!U31=0,0,RES_hh_tesh!U31/RES_summary!U$19)</f>
        <v>5.6453004263199293</v>
      </c>
      <c r="V31" s="72">
        <f>IF(RES_hh_tesh!V31=0,0,RES_hh_tesh!V31/RES_summary!V$19)</f>
        <v>5.4694338342283126</v>
      </c>
      <c r="W31" s="72">
        <f>IF(RES_hh_tesh!W31=0,0,RES_hh_tesh!W31/RES_summary!W$19)</f>
        <v>5.7543436733779352</v>
      </c>
      <c r="X31" s="72">
        <f>IF(RES_hh_tesh!X31=0,0,RES_hh_tesh!X31/RES_summary!X$19)</f>
        <v>6.1394506612411677</v>
      </c>
      <c r="Y31" s="72">
        <f>IF(RES_hh_tesh!Y31=0,0,RES_hh_tesh!Y31/RES_summary!Y$19)</f>
        <v>6.2641350174789379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6.9809653897583228</v>
      </c>
      <c r="C32" s="77">
        <f>IF(RES_hh_tesh!C32=0,0,RES_hh_tesh!C32/RES_summary!C$19)</f>
        <v>8.3773026109108688</v>
      </c>
      <c r="D32" s="77">
        <f>IF(RES_hh_tesh!D32=0,0,RES_hh_tesh!D32/RES_summary!D$19)</f>
        <v>4.226744479317766</v>
      </c>
      <c r="E32" s="77">
        <f>IF(RES_hh_tesh!E32=0,0,RES_hh_tesh!E32/RES_summary!E$19)</f>
        <v>6.0144826804018257</v>
      </c>
      <c r="F32" s="77">
        <f>IF(RES_hh_tesh!F32=0,0,RES_hh_tesh!F32/RES_summary!F$19)</f>
        <v>8.3937386515645844</v>
      </c>
      <c r="G32" s="77">
        <f>IF(RES_hh_tesh!G32=0,0,RES_hh_tesh!G32/RES_summary!G$19)</f>
        <v>6.3218901660231044</v>
      </c>
      <c r="H32" s="77">
        <f>IF(RES_hh_tesh!H32=0,0,RES_hh_tesh!H32/RES_summary!H$19)</f>
        <v>8.0265868190638443</v>
      </c>
      <c r="I32" s="77">
        <f>IF(RES_hh_tesh!I32=0,0,RES_hh_tesh!I32/RES_summary!I$19)</f>
        <v>9.0414416321632309</v>
      </c>
      <c r="J32" s="77">
        <f>IF(RES_hh_tesh!J32=0,0,RES_hh_tesh!J32/RES_summary!J$19)</f>
        <v>9.499546555470797</v>
      </c>
      <c r="K32" s="77">
        <f>IF(RES_hh_tesh!K32=0,0,RES_hh_tesh!K32/RES_summary!K$19)</f>
        <v>8.9074909254127093</v>
      </c>
      <c r="L32" s="77">
        <f>IF(RES_hh_tesh!L32=0,0,RES_hh_tesh!L32/RES_summary!L$19)</f>
        <v>6.5658521443590789</v>
      </c>
      <c r="M32" s="77">
        <f>IF(RES_hh_tesh!M32=0,0,RES_hh_tesh!M32/RES_summary!M$19)</f>
        <v>7.6103734717801048</v>
      </c>
      <c r="N32" s="77">
        <f>IF(RES_hh_tesh!N32=0,0,RES_hh_tesh!N32/RES_summary!N$19)</f>
        <v>7.7612639951761038</v>
      </c>
      <c r="O32" s="77">
        <f>IF(RES_hh_tesh!O32=0,0,RES_hh_tesh!O32/RES_summary!O$19)</f>
        <v>6.988239234690993</v>
      </c>
      <c r="P32" s="77">
        <f>IF(RES_hh_tesh!P32=0,0,RES_hh_tesh!P32/RES_summary!P$19)</f>
        <v>6.878081102155404</v>
      </c>
      <c r="Q32" s="77">
        <f>IF(RES_hh_tesh!Q32=0,0,RES_hh_tesh!Q32/RES_summary!Q$19)</f>
        <v>5.1173609058879475</v>
      </c>
      <c r="R32" s="77">
        <f>IF(RES_hh_tesh!R32=0,0,RES_hh_tesh!R32/RES_summary!R$19)</f>
        <v>4.78837545839757</v>
      </c>
      <c r="S32" s="77">
        <f>IF(RES_hh_tesh!S32=0,0,RES_hh_tesh!S32/RES_summary!S$19)</f>
        <v>3.0620338492335226</v>
      </c>
      <c r="T32" s="77">
        <f>IF(RES_hh_tesh!T32=0,0,RES_hh_tesh!T32/RES_summary!T$19)</f>
        <v>6.4078417952311257</v>
      </c>
      <c r="U32" s="77">
        <f>IF(RES_hh_tesh!U32=0,0,RES_hh_tesh!U32/RES_summary!U$19)</f>
        <v>5.7396051044577465</v>
      </c>
      <c r="V32" s="77">
        <f>IF(RES_hh_tesh!V32=0,0,RES_hh_tesh!V32/RES_summary!V$19)</f>
        <v>5.2462384418050405</v>
      </c>
      <c r="W32" s="77">
        <f>IF(RES_hh_tesh!W32=0,0,RES_hh_tesh!W32/RES_summary!W$19)</f>
        <v>6.827564306529136</v>
      </c>
      <c r="X32" s="77">
        <f>IF(RES_hh_tesh!X32=0,0,RES_hh_tesh!X32/RES_summary!X$19)</f>
        <v>6.2660626091779461</v>
      </c>
      <c r="Y32" s="77">
        <f>IF(RES_hh_tesh!Y32=0,0,RES_hh_tesh!Y32/RES_summary!Y$19)</f>
        <v>5.3741386160562694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6.5450905398628132</v>
      </c>
      <c r="C3" s="65">
        <f>IF(RES_hh_emih!C3=0,0,RES_hh_emih!C3/RES_summary!C$19)</f>
        <v>6.6252264195485893</v>
      </c>
      <c r="D3" s="65">
        <f>IF(RES_hh_emih!D3=0,0,RES_hh_emih!D3/RES_summary!D$19)</f>
        <v>7.0020930172827951</v>
      </c>
      <c r="E3" s="65">
        <f>IF(RES_hh_emih!E3=0,0,RES_hh_emih!E3/RES_summary!E$19)</f>
        <v>7.4080514080486841</v>
      </c>
      <c r="F3" s="65">
        <f>IF(RES_hh_emih!F3=0,0,RES_hh_emih!F3/RES_summary!F$19)</f>
        <v>7.2936098530752096</v>
      </c>
      <c r="G3" s="65">
        <f>IF(RES_hh_emih!G3=0,0,RES_hh_emih!G3/RES_summary!G$19)</f>
        <v>7.7590494456521171</v>
      </c>
      <c r="H3" s="65">
        <f>IF(RES_hh_emih!H3=0,0,RES_hh_emih!H3/RES_summary!H$19)</f>
        <v>8.3843468694534717</v>
      </c>
      <c r="I3" s="65">
        <f>IF(RES_hh_emih!I3=0,0,RES_hh_emih!I3/RES_summary!I$19)</f>
        <v>8.2809370340263584</v>
      </c>
      <c r="J3" s="65">
        <f>IF(RES_hh_emih!J3=0,0,RES_hh_emih!J3/RES_summary!J$19)</f>
        <v>8.0150922727204659</v>
      </c>
      <c r="K3" s="65">
        <f>IF(RES_hh_emih!K3=0,0,RES_hh_emih!K3/RES_summary!K$19)</f>
        <v>7.9008970658140738</v>
      </c>
      <c r="L3" s="65">
        <f>IF(RES_hh_emih!L3=0,0,RES_hh_emih!L3/RES_summary!L$19)</f>
        <v>9.1835720350943131</v>
      </c>
      <c r="M3" s="65">
        <f>IF(RES_hh_emih!M3=0,0,RES_hh_emih!M3/RES_summary!M$19)</f>
        <v>9.1853225486817411</v>
      </c>
      <c r="N3" s="65">
        <f>IF(RES_hh_emih!N3=0,0,RES_hh_emih!N3/RES_summary!N$19)</f>
        <v>9.0547441137943689</v>
      </c>
      <c r="O3" s="65">
        <f>IF(RES_hh_emih!O3=0,0,RES_hh_emih!O3/RES_summary!O$19)</f>
        <v>8.2987094503245391</v>
      </c>
      <c r="P3" s="65">
        <f>IF(RES_hh_emih!P3=0,0,RES_hh_emih!P3/RES_summary!P$19)</f>
        <v>7.592309641910961</v>
      </c>
      <c r="Q3" s="65">
        <f>IF(RES_hh_emih!Q3=0,0,RES_hh_emih!Q3/RES_summary!Q$19)</f>
        <v>6.7762882582850272</v>
      </c>
      <c r="R3" s="65">
        <f>IF(RES_hh_emih!R3=0,0,RES_hh_emih!R3/RES_summary!R$19)</f>
        <v>7.7160348753961916</v>
      </c>
      <c r="S3" s="65">
        <f>IF(RES_hh_emih!S3=0,0,RES_hh_emih!S3/RES_summary!S$19)</f>
        <v>8.3909842624810764</v>
      </c>
      <c r="T3" s="65">
        <f>IF(RES_hh_emih!T3=0,0,RES_hh_emih!T3/RES_summary!T$19)</f>
        <v>8.8358871754629078</v>
      </c>
      <c r="U3" s="65">
        <f>IF(RES_hh_emih!U3=0,0,RES_hh_emih!U3/RES_summary!U$19)</f>
        <v>8.1384524880116782</v>
      </c>
      <c r="V3" s="65">
        <f>IF(RES_hh_emih!V3=0,0,RES_hh_emih!V3/RES_summary!V$19)</f>
        <v>7.8446959218372916</v>
      </c>
      <c r="W3" s="65">
        <f>IF(RES_hh_emih!W3=0,0,RES_hh_emih!W3/RES_summary!W$19)</f>
        <v>8.9797899134184895</v>
      </c>
      <c r="X3" s="65">
        <f>IF(RES_hh_emih!X3=0,0,RES_hh_emih!X3/RES_summary!X$19)</f>
        <v>8.359550316342542</v>
      </c>
      <c r="Y3" s="65">
        <f>IF(RES_hh_emih!Y3=0,0,RES_hh_emih!Y3/RES_summary!Y$19)</f>
        <v>7.5688818538932727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3.8376120973428032</v>
      </c>
      <c r="C4" s="69">
        <f>IF(RES_hh_emih!C4=0,0,RES_hh_emih!C4/RES_summary!C$19)</f>
        <v>3.9472230755941022</v>
      </c>
      <c r="D4" s="69">
        <f>IF(RES_hh_emih!D4=0,0,RES_hh_emih!D4/RES_summary!D$19)</f>
        <v>4.3849895391180898</v>
      </c>
      <c r="E4" s="69">
        <f>IF(RES_hh_emih!E4=0,0,RES_hh_emih!E4/RES_summary!E$19)</f>
        <v>4.8017237247130051</v>
      </c>
      <c r="F4" s="69">
        <f>IF(RES_hh_emih!F4=0,0,RES_hh_emih!F4/RES_summary!F$19)</f>
        <v>4.8942506245977668</v>
      </c>
      <c r="G4" s="69">
        <f>IF(RES_hh_emih!G4=0,0,RES_hh_emih!G4/RES_summary!G$19)</f>
        <v>5.3594782649398356</v>
      </c>
      <c r="H4" s="69">
        <f>IF(RES_hh_emih!H4=0,0,RES_hh_emih!H4/RES_summary!H$19)</f>
        <v>6.1095723509990663</v>
      </c>
      <c r="I4" s="69">
        <f>IF(RES_hh_emih!I4=0,0,RES_hh_emih!I4/RES_summary!I$19)</f>
        <v>6.4613012119846944</v>
      </c>
      <c r="J4" s="69">
        <f>IF(RES_hh_emih!J4=0,0,RES_hh_emih!J4/RES_summary!J$19)</f>
        <v>6.2819015189141698</v>
      </c>
      <c r="K4" s="69">
        <f>IF(RES_hh_emih!K4=0,0,RES_hh_emih!K4/RES_summary!K$19)</f>
        <v>6.1845278857399908</v>
      </c>
      <c r="L4" s="69">
        <f>IF(RES_hh_emih!L4=0,0,RES_hh_emih!L4/RES_summary!L$19)</f>
        <v>7.3610358958827247</v>
      </c>
      <c r="M4" s="69">
        <f>IF(RES_hh_emih!M4=0,0,RES_hh_emih!M4/RES_summary!M$19)</f>
        <v>7.1408094676311764</v>
      </c>
      <c r="N4" s="69">
        <f>IF(RES_hh_emih!N4=0,0,RES_hh_emih!N4/RES_summary!N$19)</f>
        <v>6.998477569874944</v>
      </c>
      <c r="O4" s="69">
        <f>IF(RES_hh_emih!O4=0,0,RES_hh_emih!O4/RES_summary!O$19)</f>
        <v>6.5401201378105327</v>
      </c>
      <c r="P4" s="69">
        <f>IF(RES_hh_emih!P4=0,0,RES_hh_emih!P4/RES_summary!P$19)</f>
        <v>5.9406324994763642</v>
      </c>
      <c r="Q4" s="69">
        <f>IF(RES_hh_emih!Q4=0,0,RES_hh_emih!Q4/RES_summary!Q$19)</f>
        <v>5.3409486144659564</v>
      </c>
      <c r="R4" s="69">
        <f>IF(RES_hh_emih!R4=0,0,RES_hh_emih!R4/RES_summary!R$19)</f>
        <v>6.1281254570211541</v>
      </c>
      <c r="S4" s="69">
        <f>IF(RES_hh_emih!S4=0,0,RES_hh_emih!S4/RES_summary!S$19)</f>
        <v>6.7116078539857753</v>
      </c>
      <c r="T4" s="69">
        <f>IF(RES_hh_emih!T4=0,0,RES_hh_emih!T4/RES_summary!T$19)</f>
        <v>7.1402982616076169</v>
      </c>
      <c r="U4" s="69">
        <f>IF(RES_hh_emih!U4=0,0,RES_hh_emih!U4/RES_summary!U$19)</f>
        <v>6.3964944263568402</v>
      </c>
      <c r="V4" s="69">
        <f>IF(RES_hh_emih!V4=0,0,RES_hh_emih!V4/RES_summary!V$19)</f>
        <v>6.2914305791834506</v>
      </c>
      <c r="W4" s="69">
        <f>IF(RES_hh_emih!W4=0,0,RES_hh_emih!W4/RES_summary!W$19)</f>
        <v>7.336088205895086</v>
      </c>
      <c r="X4" s="69">
        <f>IF(RES_hh_emih!X4=0,0,RES_hh_emih!X4/RES_summary!X$19)</f>
        <v>6.7205065601733063</v>
      </c>
      <c r="Y4" s="69">
        <f>IF(RES_hh_emih!Y4=0,0,RES_hh_emih!Y4/RES_summary!Y$19)</f>
        <v>5.6082547198039752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52.780690613000459</v>
      </c>
      <c r="C5" s="72">
        <f>IF(RES_hh_emih!C5=0,0,RES_hh_emih!C5/RES_summary!C$19)</f>
        <v>50.532594084695887</v>
      </c>
      <c r="D5" s="72">
        <f>IF(RES_hh_emih!D5=0,0,RES_hh_emih!D5/RES_summary!D$19)</f>
        <v>57.54178824098441</v>
      </c>
      <c r="E5" s="72">
        <f>IF(RES_hh_emih!E5=0,0,RES_hh_emih!E5/RES_summary!E$19)</f>
        <v>61.546886758295983</v>
      </c>
      <c r="F5" s="72">
        <f>IF(RES_hh_emih!F5=0,0,RES_hh_emih!F5/RES_summary!F$19)</f>
        <v>53.575726311541068</v>
      </c>
      <c r="G5" s="72">
        <f>IF(RES_hh_emih!G5=0,0,RES_hh_emih!G5/RES_summary!G$19)</f>
        <v>55.825281503723438</v>
      </c>
      <c r="H5" s="72">
        <f>IF(RES_hh_emih!H5=0,0,RES_hh_emih!H5/RES_summary!H$19)</f>
        <v>64.085303004178471</v>
      </c>
      <c r="I5" s="72">
        <f>IF(RES_hh_emih!I5=0,0,RES_hh_emih!I5/RES_summary!I$19)</f>
        <v>62.601560644783561</v>
      </c>
      <c r="J5" s="72">
        <f>IF(RES_hh_emih!J5=0,0,RES_hh_emih!J5/RES_summary!J$19)</f>
        <v>61.237011075739431</v>
      </c>
      <c r="K5" s="72">
        <f>IF(RES_hh_emih!K5=0,0,RES_hh_emih!K5/RES_summary!K$19)</f>
        <v>54.808079636790538</v>
      </c>
      <c r="L5" s="72">
        <f>IF(RES_hh_emih!L5=0,0,RES_hh_emih!L5/RES_summary!L$19)</f>
        <v>65.825197175714493</v>
      </c>
      <c r="M5" s="72">
        <f>IF(RES_hh_emih!M5=0,0,RES_hh_emih!M5/RES_summary!M$19)</f>
        <v>63.110565862900231</v>
      </c>
      <c r="N5" s="72">
        <f>IF(RES_hh_emih!N5=0,0,RES_hh_emih!N5/RES_summary!N$19)</f>
        <v>60.526550794071134</v>
      </c>
      <c r="O5" s="72">
        <f>IF(RES_hh_emih!O5=0,0,RES_hh_emih!O5/RES_summary!O$19)</f>
        <v>62.262642268589957</v>
      </c>
      <c r="P5" s="72">
        <f>IF(RES_hh_emih!P5=0,0,RES_hh_emih!P5/RES_summary!P$19)</f>
        <v>55.694767328406549</v>
      </c>
      <c r="Q5" s="72">
        <f>IF(RES_hh_emih!Q5=0,0,RES_hh_emih!Q5/RES_summary!Q$19)</f>
        <v>48.006537739016395</v>
      </c>
      <c r="R5" s="72">
        <f>IF(RES_hh_emih!R5=0,0,RES_hh_emih!R5/RES_summary!R$19)</f>
        <v>53.240146229140798</v>
      </c>
      <c r="S5" s="72">
        <f>IF(RES_hh_emih!S5=0,0,RES_hh_emih!S5/RES_summary!S$19)</f>
        <v>59.40165465617735</v>
      </c>
      <c r="T5" s="72">
        <f>IF(RES_hh_emih!T5=0,0,RES_hh_emih!T5/RES_summary!T$19)</f>
        <v>63.652594843399221</v>
      </c>
      <c r="U5" s="72">
        <f>IF(RES_hh_emih!U5=0,0,RES_hh_emih!U5/RES_summary!U$19)</f>
        <v>55.355986619255191</v>
      </c>
      <c r="V5" s="72">
        <f>IF(RES_hh_emih!V5=0,0,RES_hh_emih!V5/RES_summary!V$19)</f>
        <v>48.18238876997156</v>
      </c>
      <c r="W5" s="72">
        <f>IF(RES_hh_emih!W5=0,0,RES_hh_emih!W5/RES_summary!W$19)</f>
        <v>63.671366211303109</v>
      </c>
      <c r="X5" s="72">
        <f>IF(RES_hh_emih!X5=0,0,RES_hh_emih!X5/RES_summary!X$19)</f>
        <v>64.935530388971543</v>
      </c>
      <c r="Y5" s="72">
        <f>IF(RES_hh_emih!Y5=0,0,RES_hh_emih!Y5/RES_summary!Y$19)</f>
        <v>44.753499284349914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38.487169643857172</v>
      </c>
      <c r="C6" s="72">
        <f>IF(RES_hh_emih!C6=0,0,RES_hh_emih!C6/RES_summary!C$19)</f>
        <v>40.126175179946259</v>
      </c>
      <c r="D6" s="72">
        <f>IF(RES_hh_emih!D6=0,0,RES_hh_emih!D6/RES_summary!D$19)</f>
        <v>42.526775213988529</v>
      </c>
      <c r="E6" s="72">
        <f>IF(RES_hh_emih!E6=0,0,RES_hh_emih!E6/RES_summary!E$19)</f>
        <v>43.543810211615849</v>
      </c>
      <c r="F6" s="72">
        <f>IF(RES_hh_emih!F6=0,0,RES_hh_emih!F6/RES_summary!F$19)</f>
        <v>41.854223669275171</v>
      </c>
      <c r="G6" s="72">
        <f>IF(RES_hh_emih!G6=0,0,RES_hh_emih!G6/RES_summary!G$19)</f>
        <v>46.498465364180277</v>
      </c>
      <c r="H6" s="72">
        <f>IF(RES_hh_emih!H6=0,0,RES_hh_emih!H6/RES_summary!H$19)</f>
        <v>47.503507750322491</v>
      </c>
      <c r="I6" s="72">
        <f>IF(RES_hh_emih!I6=0,0,RES_hh_emih!I6/RES_summary!I$19)</f>
        <v>39.437074206066072</v>
      </c>
      <c r="J6" s="72">
        <f>IF(RES_hh_emih!J6=0,0,RES_hh_emih!J6/RES_summary!J$19)</f>
        <v>36.284189114731745</v>
      </c>
      <c r="K6" s="72">
        <f>IF(RES_hh_emih!K6=0,0,RES_hh_emih!K6/RES_summary!K$19)</f>
        <v>37.481438351227816</v>
      </c>
      <c r="L6" s="72">
        <f>IF(RES_hh_emih!L6=0,0,RES_hh_emih!L6/RES_summary!L$19)</f>
        <v>42.967280597193515</v>
      </c>
      <c r="M6" s="72">
        <f>IF(RES_hh_emih!M6=0,0,RES_hh_emih!M6/RES_summary!M$19)</f>
        <v>45.634841200585086</v>
      </c>
      <c r="N6" s="72">
        <f>IF(RES_hh_emih!N6=0,0,RES_hh_emih!N6/RES_summary!N$19)</f>
        <v>44.991027163630655</v>
      </c>
      <c r="O6" s="72">
        <f>IF(RES_hh_emih!O6=0,0,RES_hh_emih!O6/RES_summary!O$19)</f>
        <v>39.957118039651128</v>
      </c>
      <c r="P6" s="72">
        <f>IF(RES_hh_emih!P6=0,0,RES_hh_emih!P6/RES_summary!P$19)</f>
        <v>36.703271659533691</v>
      </c>
      <c r="Q6" s="72">
        <f>IF(RES_hh_emih!Q6=0,0,RES_hh_emih!Q6/RES_summary!Q$19)</f>
        <v>33.083628141016675</v>
      </c>
      <c r="R6" s="72">
        <f>IF(RES_hh_emih!R6=0,0,RES_hh_emih!R6/RES_summary!R$19)</f>
        <v>37.877279874639569</v>
      </c>
      <c r="S6" s="72">
        <f>IF(RES_hh_emih!S6=0,0,RES_hh_emih!S6/RES_summary!S$19)</f>
        <v>42.028305793972102</v>
      </c>
      <c r="T6" s="72">
        <f>IF(RES_hh_emih!T6=0,0,RES_hh_emih!T6/RES_summary!T$19)</f>
        <v>34.610788018296248</v>
      </c>
      <c r="U6" s="72">
        <f>IF(RES_hh_emih!U6=0,0,RES_hh_emih!U6/RES_summary!U$19)</f>
        <v>38.575460671955227</v>
      </c>
      <c r="V6" s="72">
        <f>IF(RES_hh_emih!V6=0,0,RES_hh_emih!V6/RES_summary!V$19)</f>
        <v>39.217539514685988</v>
      </c>
      <c r="W6" s="72">
        <f>IF(RES_hh_emih!W6=0,0,RES_hh_emih!W6/RES_summary!W$19)</f>
        <v>38.344209992193441</v>
      </c>
      <c r="X6" s="72">
        <f>IF(RES_hh_emih!X6=0,0,RES_hh_emih!X6/RES_summary!X$19)</f>
        <v>30.2798465576419</v>
      </c>
      <c r="Y6" s="72">
        <f>IF(RES_hh_emih!Y6=0,0,RES_hh_emih!Y6/RES_summary!Y$19)</f>
        <v>44.481243263117413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71.421170798474833</v>
      </c>
      <c r="H7" s="72">
        <f>IF(RES_hh_emih!H7=0,0,RES_hh_emih!H7/RES_summary!H$19)</f>
        <v>50.691620881616736</v>
      </c>
      <c r="I7" s="72">
        <f>IF(RES_hh_emih!I7=0,0,RES_hh_emih!I7/RES_summary!I$19)</f>
        <v>36.643330339023201</v>
      </c>
      <c r="J7" s="72">
        <f>IF(RES_hh_emih!J7=0,0,RES_hh_emih!J7/RES_summary!J$19)</f>
        <v>42.96654762051449</v>
      </c>
      <c r="K7" s="72">
        <f>IF(RES_hh_emih!K7=0,0,RES_hh_emih!K7/RES_summary!K$19)</f>
        <v>39.844948156945087</v>
      </c>
      <c r="L7" s="72">
        <f>IF(RES_hh_emih!L7=0,0,RES_hh_emih!L7/RES_summary!L$19)</f>
        <v>57.202444999052155</v>
      </c>
      <c r="M7" s="72">
        <f>IF(RES_hh_emih!M7=0,0,RES_hh_emih!M7/RES_summary!M$19)</f>
        <v>49.559339661778509</v>
      </c>
      <c r="N7" s="72">
        <f>IF(RES_hh_emih!N7=0,0,RES_hh_emih!N7/RES_summary!N$19)</f>
        <v>62.639832559310861</v>
      </c>
      <c r="O7" s="72">
        <f>IF(RES_hh_emih!O7=0,0,RES_hh_emih!O7/RES_summary!O$19)</f>
        <v>46.797234904813706</v>
      </c>
      <c r="P7" s="72">
        <f>IF(RES_hh_emih!P7=0,0,RES_hh_emih!P7/RES_summary!P$19)</f>
        <v>46.761162252519064</v>
      </c>
      <c r="Q7" s="72">
        <f>IF(RES_hh_emih!Q7=0,0,RES_hh_emih!Q7/RES_summary!Q$19)</f>
        <v>34.72326305292718</v>
      </c>
      <c r="R7" s="72">
        <f>IF(RES_hh_emih!R7=0,0,RES_hh_emih!R7/RES_summary!R$19)</f>
        <v>42.81800137270254</v>
      </c>
      <c r="S7" s="72">
        <f>IF(RES_hh_emih!S7=0,0,RES_hh_emih!S7/RES_summary!S$19)</f>
        <v>46.500462684738501</v>
      </c>
      <c r="T7" s="72">
        <f>IF(RES_hh_emih!T7=0,0,RES_hh_emih!T7/RES_summary!T$19)</f>
        <v>47.187896982808475</v>
      </c>
      <c r="U7" s="72">
        <f>IF(RES_hh_emih!U7=0,0,RES_hh_emih!U7/RES_summary!U$19)</f>
        <v>42.367357515050841</v>
      </c>
      <c r="V7" s="72">
        <f>IF(RES_hh_emih!V7=0,0,RES_hh_emih!V7/RES_summary!V$19)</f>
        <v>41.198427978824562</v>
      </c>
      <c r="W7" s="72">
        <f>IF(RES_hh_emih!W7=0,0,RES_hh_emih!W7/RES_summary!W$19)</f>
        <v>43.365828323004649</v>
      </c>
      <c r="X7" s="72">
        <f>IF(RES_hh_emih!X7=0,0,RES_hh_emih!X7/RES_summary!X$19)</f>
        <v>45.827018979780739</v>
      </c>
      <c r="Y7" s="72">
        <f>IF(RES_hh_emih!Y7=0,0,RES_hh_emih!Y7/RES_summary!Y$19)</f>
        <v>42.95237860314181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36.073137740892335</v>
      </c>
      <c r="C8" s="72">
        <f>IF(RES_hh_emih!C8=0,0,RES_hh_emih!C8/RES_summary!C$19)</f>
        <v>37.656312330547294</v>
      </c>
      <c r="D8" s="72">
        <f>IF(RES_hh_emih!D8=0,0,RES_hh_emih!D8/RES_summary!D$19)</f>
        <v>38.247422200973944</v>
      </c>
      <c r="E8" s="72">
        <f>IF(RES_hh_emih!E8=0,0,RES_hh_emih!E8/RES_summary!E$19)</f>
        <v>39.157026111666809</v>
      </c>
      <c r="F8" s="72">
        <f>IF(RES_hh_emih!F8=0,0,RES_hh_emih!F8/RES_summary!F$19)</f>
        <v>40.168483530148151</v>
      </c>
      <c r="G8" s="72">
        <f>IF(RES_hh_emih!G8=0,0,RES_hh_emih!G8/RES_summary!G$19)</f>
        <v>40.832972109991239</v>
      </c>
      <c r="H8" s="72">
        <f>IF(RES_hh_emih!H8=0,0,RES_hh_emih!H8/RES_summary!H$19)</f>
        <v>41.416489914447823</v>
      </c>
      <c r="I8" s="72">
        <f>IF(RES_hh_emih!I8=0,0,RES_hh_emih!I8/RES_summary!I$19)</f>
        <v>42.380550588940444</v>
      </c>
      <c r="J8" s="72">
        <f>IF(RES_hh_emih!J8=0,0,RES_hh_emih!J8/RES_summary!J$19)</f>
        <v>40.85086394427573</v>
      </c>
      <c r="K8" s="72">
        <f>IF(RES_hh_emih!K8=0,0,RES_hh_emih!K8/RES_summary!K$19)</f>
        <v>40.518236306199476</v>
      </c>
      <c r="L8" s="72">
        <f>IF(RES_hh_emih!L8=0,0,RES_hh_emih!L8/RES_summary!L$19)</f>
        <v>44.574569989176211</v>
      </c>
      <c r="M8" s="72">
        <f>IF(RES_hh_emih!M8=0,0,RES_hh_emih!M8/RES_summary!M$19)</f>
        <v>41.340900655495126</v>
      </c>
      <c r="N8" s="72">
        <f>IF(RES_hh_emih!N8=0,0,RES_hh_emih!N8/RES_summary!N$19)</f>
        <v>39.878867661951503</v>
      </c>
      <c r="O8" s="72">
        <f>IF(RES_hh_emih!O8=0,0,RES_hh_emih!O8/RES_summary!O$19)</f>
        <v>36.614974339941149</v>
      </c>
      <c r="P8" s="72">
        <f>IF(RES_hh_emih!P8=0,0,RES_hh_emih!P8/RES_summary!P$19)</f>
        <v>33.941864424966724</v>
      </c>
      <c r="Q8" s="72">
        <f>IF(RES_hh_emih!Q8=0,0,RES_hh_emih!Q8/RES_summary!Q$19)</f>
        <v>32.053912954923611</v>
      </c>
      <c r="R8" s="72">
        <f>IF(RES_hh_emih!R8=0,0,RES_hh_emih!R8/RES_summary!R$19)</f>
        <v>34.19138693743146</v>
      </c>
      <c r="S8" s="72">
        <f>IF(RES_hh_emih!S8=0,0,RES_hh_emih!S8/RES_summary!S$19)</f>
        <v>33.443517288527488</v>
      </c>
      <c r="T8" s="72">
        <f>IF(RES_hh_emih!T8=0,0,RES_hh_emih!T8/RES_summary!T$19)</f>
        <v>33.070087798129563</v>
      </c>
      <c r="U8" s="72">
        <f>IF(RES_hh_emih!U8=0,0,RES_hh_emih!U8/RES_summary!U$19)</f>
        <v>29.806094406731429</v>
      </c>
      <c r="V8" s="72">
        <f>IF(RES_hh_emih!V8=0,0,RES_hh_emih!V8/RES_summary!V$19)</f>
        <v>29.933965289987441</v>
      </c>
      <c r="W8" s="72">
        <f>IF(RES_hh_emih!W8=0,0,RES_hh_emih!W8/RES_summary!W$19)</f>
        <v>34.701160095064665</v>
      </c>
      <c r="X8" s="72">
        <f>IF(RES_hh_emih!X8=0,0,RES_hh_emih!X8/RES_summary!X$19)</f>
        <v>30.491473587243121</v>
      </c>
      <c r="Y8" s="72">
        <f>IF(RES_hh_emih!Y8=0,0,RES_hh_emih!Y8/RES_summary!Y$19)</f>
        <v>29.180596724381633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0.19315684826097507</v>
      </c>
      <c r="C17" s="69">
        <f>IF(RES_hh_emih!C17=0,0,RES_hh_emih!C17/RES_summary!C$19)</f>
        <v>0.19838994484703909</v>
      </c>
      <c r="D17" s="69">
        <f>IF(RES_hh_emih!D17=0,0,RES_hh_emih!D17/RES_summary!D$19)</f>
        <v>0.20284517816363168</v>
      </c>
      <c r="E17" s="69">
        <f>IF(RES_hh_emih!E17=0,0,RES_hh_emih!E17/RES_summary!E$19)</f>
        <v>0.23553296743386673</v>
      </c>
      <c r="F17" s="69">
        <f>IF(RES_hh_emih!F17=0,0,RES_hh_emih!F17/RES_summary!F$19)</f>
        <v>0.2684502745221603</v>
      </c>
      <c r="G17" s="69">
        <f>IF(RES_hh_emih!G17=0,0,RES_hh_emih!G17/RES_summary!G$19)</f>
        <v>0.29347033577714104</v>
      </c>
      <c r="H17" s="69">
        <f>IF(RES_hh_emih!H17=0,0,RES_hh_emih!H17/RES_summary!H$19)</f>
        <v>0.33960360694114383</v>
      </c>
      <c r="I17" s="69">
        <f>IF(RES_hh_emih!I17=0,0,RES_hh_emih!I17/RES_summary!I$19)</f>
        <v>0.35724794718419983</v>
      </c>
      <c r="J17" s="69">
        <f>IF(RES_hh_emih!J17=0,0,RES_hh_emih!J17/RES_summary!J$19)</f>
        <v>0.36729358951950875</v>
      </c>
      <c r="K17" s="69">
        <f>IF(RES_hh_emih!K17=0,0,RES_hh_emih!K17/RES_summary!K$19)</f>
        <v>0.36464326635728966</v>
      </c>
      <c r="L17" s="69">
        <f>IF(RES_hh_emih!L17=0,0,RES_hh_emih!L17/RES_summary!L$19)</f>
        <v>0.40809374176391333</v>
      </c>
      <c r="M17" s="69">
        <f>IF(RES_hh_emih!M17=0,0,RES_hh_emih!M17/RES_summary!M$19)</f>
        <v>0.43119533272415361</v>
      </c>
      <c r="N17" s="69">
        <f>IF(RES_hh_emih!N17=0,0,RES_hh_emih!N17/RES_summary!N$19)</f>
        <v>0.42821370555806448</v>
      </c>
      <c r="O17" s="69">
        <f>IF(RES_hh_emih!O17=0,0,RES_hh_emih!O17/RES_summary!O$19)</f>
        <v>0.39853414020823824</v>
      </c>
      <c r="P17" s="69">
        <f>IF(RES_hh_emih!P17=0,0,RES_hh_emih!P17/RES_summary!P$19)</f>
        <v>0.39480084414221672</v>
      </c>
      <c r="Q17" s="69">
        <f>IF(RES_hh_emih!Q17=0,0,RES_hh_emih!Q17/RES_summary!Q$19)</f>
        <v>0.36543774566856224</v>
      </c>
      <c r="R17" s="69">
        <f>IF(RES_hh_emih!R17=0,0,RES_hh_emih!R17/RES_summary!R$19)</f>
        <v>0.41941612920733196</v>
      </c>
      <c r="S17" s="69">
        <f>IF(RES_hh_emih!S17=0,0,RES_hh_emih!S17/RES_summary!S$19)</f>
        <v>0.45106249670394999</v>
      </c>
      <c r="T17" s="69">
        <f>IF(RES_hh_emih!T17=0,0,RES_hh_emih!T17/RES_summary!T$19)</f>
        <v>0.4517319832478347</v>
      </c>
      <c r="U17" s="69">
        <f>IF(RES_hh_emih!U17=0,0,RES_hh_emih!U17/RES_summary!U$19)</f>
        <v>0.40725998024230248</v>
      </c>
      <c r="V17" s="69">
        <f>IF(RES_hh_emih!V17=0,0,RES_hh_emih!V17/RES_summary!V$19)</f>
        <v>0.3891631924098431</v>
      </c>
      <c r="W17" s="69">
        <f>IF(RES_hh_emih!W17=0,0,RES_hh_emih!W17/RES_summary!W$19)</f>
        <v>0.62434055791587373</v>
      </c>
      <c r="X17" s="69">
        <f>IF(RES_hh_emih!X17=0,0,RES_hh_emih!X17/RES_summary!X$19)</f>
        <v>0.54484546208142348</v>
      </c>
      <c r="Y17" s="69">
        <f>IF(RES_hh_emih!Y17=0,0,RES_hh_emih!Y17/RES_summary!Y$19)</f>
        <v>0.34468937516496823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2.955851432499323</v>
      </c>
      <c r="C18" s="72">
        <f>IF(RES_hh_emih!C18=0,0,RES_hh_emih!C18/RES_summary!C$19)</f>
        <v>2.7483726066889806</v>
      </c>
      <c r="D18" s="72">
        <f>IF(RES_hh_emih!D18=0,0,RES_hh_emih!D18/RES_summary!D$19)</f>
        <v>3.0049397162926001</v>
      </c>
      <c r="E18" s="72">
        <f>IF(RES_hh_emih!E18=0,0,RES_hh_emih!E18/RES_summary!E$19)</f>
        <v>3.4662401044950135</v>
      </c>
      <c r="F18" s="72">
        <f>IF(RES_hh_emih!F18=0,0,RES_hh_emih!F18/RES_summary!F$19)</f>
        <v>3.2908933722075768</v>
      </c>
      <c r="G18" s="72">
        <f>IF(RES_hh_emih!G18=0,0,RES_hh_emih!G18/RES_summary!G$19)</f>
        <v>3.560165829556174</v>
      </c>
      <c r="H18" s="72">
        <f>IF(RES_hh_emih!H18=0,0,RES_hh_emih!H18/RES_summary!H$19)</f>
        <v>4.1186702434306763</v>
      </c>
      <c r="I18" s="72">
        <f>IF(RES_hh_emih!I18=0,0,RES_hh_emih!I18/RES_summary!I$19)</f>
        <v>4.2077983720491661</v>
      </c>
      <c r="J18" s="72">
        <f>IF(RES_hh_emih!J18=0,0,RES_hh_emih!J18/RES_summary!J$19)</f>
        <v>4.1755508921887587</v>
      </c>
      <c r="K18" s="72">
        <f>IF(RES_hh_emih!K18=0,0,RES_hh_emih!K18/RES_summary!K$19)</f>
        <v>3.7274190482073535</v>
      </c>
      <c r="L18" s="72">
        <f>IF(RES_hh_emih!L18=0,0,RES_hh_emih!L18/RES_summary!L$19)</f>
        <v>4.5528320126421118</v>
      </c>
      <c r="M18" s="72">
        <f>IF(RES_hh_emih!M18=0,0,RES_hh_emih!M18/RES_summary!M$19)</f>
        <v>4.9510520286119908</v>
      </c>
      <c r="N18" s="72">
        <f>IF(RES_hh_emih!N18=0,0,RES_hh_emih!N18/RES_summary!N$19)</f>
        <v>4.7529295766427957</v>
      </c>
      <c r="O18" s="72">
        <f>IF(RES_hh_emih!O18=0,0,RES_hh_emih!O18/RES_summary!O$19)</f>
        <v>4.9430304492955219</v>
      </c>
      <c r="P18" s="72">
        <f>IF(RES_hh_emih!P18=0,0,RES_hh_emih!P18/RES_summary!P$19)</f>
        <v>4.4441522009340133</v>
      </c>
      <c r="Q18" s="72">
        <f>IF(RES_hh_emih!Q18=0,0,RES_hh_emih!Q18/RES_summary!Q$19)</f>
        <v>3.7643342763605672</v>
      </c>
      <c r="R18" s="72">
        <f>IF(RES_hh_emih!R18=0,0,RES_hh_emih!R18/RES_summary!R$19)</f>
        <v>4.1371940198027053</v>
      </c>
      <c r="S18" s="72">
        <f>IF(RES_hh_emih!S18=0,0,RES_hh_emih!S18/RES_summary!S$19)</f>
        <v>4.5721788530384604</v>
      </c>
      <c r="T18" s="72">
        <f>IF(RES_hh_emih!T18=0,0,RES_hh_emih!T18/RES_summary!T$19)</f>
        <v>4.4566352004899077</v>
      </c>
      <c r="U18" s="72">
        <f>IF(RES_hh_emih!U18=0,0,RES_hh_emih!U18/RES_summary!U$19)</f>
        <v>3.9829826054995054</v>
      </c>
      <c r="V18" s="72">
        <f>IF(RES_hh_emih!V18=0,0,RES_hh_emih!V18/RES_summary!V$19)</f>
        <v>3.3599067840481727</v>
      </c>
      <c r="W18" s="72">
        <f>IF(RES_hh_emih!W18=0,0,RES_hh_emih!W18/RES_summary!W$19)</f>
        <v>5.7871313594784253</v>
      </c>
      <c r="X18" s="72">
        <f>IF(RES_hh_emih!X18=0,0,RES_hh_emih!X18/RES_summary!X$19)</f>
        <v>5.6815748602395431</v>
      </c>
      <c r="Y18" s="72">
        <f>IF(RES_hh_emih!Y18=0,0,RES_hh_emih!Y18/RES_summary!Y$19)</f>
        <v>2.8931225583865712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2.034569773252922</v>
      </c>
      <c r="C19" s="72">
        <f>IF(RES_hh_emih!C19=0,0,RES_hh_emih!C19/RES_summary!C$19)</f>
        <v>2.0586070891296342</v>
      </c>
      <c r="D19" s="72">
        <f>IF(RES_hh_emih!D19=0,0,RES_hh_emih!D19/RES_summary!D$19)</f>
        <v>2.1009910548688109</v>
      </c>
      <c r="E19" s="72">
        <f>IF(RES_hh_emih!E19=0,0,RES_hh_emih!E19/RES_summary!E$19)</f>
        <v>2.2790981544179738</v>
      </c>
      <c r="F19" s="72">
        <f>IF(RES_hh_emih!F19=0,0,RES_hh_emih!F19/RES_summary!F$19)</f>
        <v>2.3557179654230067</v>
      </c>
      <c r="G19" s="72">
        <f>IF(RES_hh_emih!G19=0,0,RES_hh_emih!G19/RES_summary!G$19)</f>
        <v>2.7027979315131208</v>
      </c>
      <c r="H19" s="72">
        <f>IF(RES_hh_emih!H19=0,0,RES_hh_emih!H19/RES_summary!H$19)</f>
        <v>2.8417325561200455</v>
      </c>
      <c r="I19" s="72">
        <f>IF(RES_hh_emih!I19=0,0,RES_hh_emih!I19/RES_summary!I$19)</f>
        <v>2.5587045746764154</v>
      </c>
      <c r="J19" s="72">
        <f>IF(RES_hh_emih!J19=0,0,RES_hh_emih!J19/RES_summary!J$19)</f>
        <v>2.6468438080774179</v>
      </c>
      <c r="K19" s="72">
        <f>IF(RES_hh_emih!K19=0,0,RES_hh_emih!K19/RES_summary!K$19)</f>
        <v>2.7668763388092197</v>
      </c>
      <c r="L19" s="72">
        <f>IF(RES_hh_emih!L19=0,0,RES_hh_emih!L19/RES_summary!L$19)</f>
        <v>2.8935907902079609</v>
      </c>
      <c r="M19" s="72">
        <f>IF(RES_hh_emih!M19=0,0,RES_hh_emih!M19/RES_summary!M$19)</f>
        <v>3.0886195716615714</v>
      </c>
      <c r="N19" s="72">
        <f>IF(RES_hh_emih!N19=0,0,RES_hh_emih!N19/RES_summary!N$19)</f>
        <v>3.1264193277628536</v>
      </c>
      <c r="O19" s="72">
        <f>IF(RES_hh_emih!O19=0,0,RES_hh_emih!O19/RES_summary!O$19)</f>
        <v>2.8438286484624049</v>
      </c>
      <c r="P19" s="72">
        <f>IF(RES_hh_emih!P19=0,0,RES_hh_emih!P19/RES_summary!P$19)</f>
        <v>2.7807319223726314</v>
      </c>
      <c r="Q19" s="72">
        <f>IF(RES_hh_emih!Q19=0,0,RES_hh_emih!Q19/RES_summary!Q$19)</f>
        <v>2.5530564974714696</v>
      </c>
      <c r="R19" s="72">
        <f>IF(RES_hh_emih!R19=0,0,RES_hh_emih!R19/RES_summary!R$19)</f>
        <v>2.5926636899866846</v>
      </c>
      <c r="S19" s="72">
        <f>IF(RES_hh_emih!S19=0,0,RES_hh_emih!S19/RES_summary!S$19)</f>
        <v>2.4956075190845066</v>
      </c>
      <c r="T19" s="72">
        <f>IF(RES_hh_emih!T19=0,0,RES_hh_emih!T19/RES_summary!T$19)</f>
        <v>2.2771068656528017</v>
      </c>
      <c r="U19" s="72">
        <f>IF(RES_hh_emih!U19=0,0,RES_hh_emih!U19/RES_summary!U$19)</f>
        <v>2.0261520709834939</v>
      </c>
      <c r="V19" s="72">
        <f>IF(RES_hh_emih!V19=0,0,RES_hh_emih!V19/RES_summary!V$19)</f>
        <v>1.6701883402680062</v>
      </c>
      <c r="W19" s="72">
        <f>IF(RES_hh_emih!W19=0,0,RES_hh_emih!W19/RES_summary!W$19)</f>
        <v>2.0358280782103244</v>
      </c>
      <c r="X19" s="72">
        <f>IF(RES_hh_emih!X19=0,0,RES_hh_emih!X19/RES_summary!X$19)</f>
        <v>1.9815851563206488</v>
      </c>
      <c r="Y19" s="72">
        <f>IF(RES_hh_emih!Y19=0,0,RES_hh_emih!Y19/RES_summary!Y$19)</f>
        <v>2.4049351141475395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4.1673517490422309</v>
      </c>
      <c r="H20" s="72">
        <f>IF(RES_hh_emih!H20=0,0,RES_hh_emih!H20/RES_summary!H$19)</f>
        <v>3.1178159483692589</v>
      </c>
      <c r="I20" s="72">
        <f>IF(RES_hh_emih!I20=0,0,RES_hh_emih!I20/RES_summary!I$19)</f>
        <v>2.1744625575047292</v>
      </c>
      <c r="J20" s="72">
        <f>IF(RES_hh_emih!J20=0,0,RES_hh_emih!J20/RES_summary!J$19)</f>
        <v>2.7822485041369753</v>
      </c>
      <c r="K20" s="72">
        <f>IF(RES_hh_emih!K20=0,0,RES_hh_emih!K20/RES_summary!K$19)</f>
        <v>2.5798573106071006</v>
      </c>
      <c r="L20" s="72">
        <f>IF(RES_hh_emih!L20=0,0,RES_hh_emih!L20/RES_summary!L$19)</f>
        <v>3.401905320828698</v>
      </c>
      <c r="M20" s="72">
        <f>IF(RES_hh_emih!M20=0,0,RES_hh_emih!M20/RES_summary!M$19)</f>
        <v>3.2619892387182858</v>
      </c>
      <c r="N20" s="72">
        <f>IF(RES_hh_emih!N20=0,0,RES_hh_emih!N20/RES_summary!N$19)</f>
        <v>4.2144282285775123</v>
      </c>
      <c r="O20" s="72">
        <f>IF(RES_hh_emih!O20=0,0,RES_hh_emih!O20/RES_summary!O$19)</f>
        <v>3.0940175899883671</v>
      </c>
      <c r="P20" s="72">
        <f>IF(RES_hh_emih!P20=0,0,RES_hh_emih!P20/RES_summary!P$19)</f>
        <v>3.4045826554536371</v>
      </c>
      <c r="Q20" s="72">
        <f>IF(RES_hh_emih!Q20=0,0,RES_hh_emih!Q20/RES_summary!Q$19)</f>
        <v>2.5621216445067181</v>
      </c>
      <c r="R20" s="72">
        <f>IF(RES_hh_emih!R20=0,0,RES_hh_emih!R20/RES_summary!R$19)</f>
        <v>3.1528247860819296</v>
      </c>
      <c r="S20" s="72">
        <f>IF(RES_hh_emih!S20=0,0,RES_hh_emih!S20/RES_summary!S$19)</f>
        <v>3.3233991998355363</v>
      </c>
      <c r="T20" s="72">
        <f>IF(RES_hh_emih!T20=0,0,RES_hh_emih!T20/RES_summary!T$19)</f>
        <v>3.2048714800500369</v>
      </c>
      <c r="U20" s="72">
        <f>IF(RES_hh_emih!U20=0,0,RES_hh_emih!U20/RES_summary!U$19)</f>
        <v>2.8274966740177687</v>
      </c>
      <c r="V20" s="72">
        <f>IF(RES_hh_emih!V20=0,0,RES_hh_emih!V20/RES_summary!V$19)</f>
        <v>2.6432055516426529</v>
      </c>
      <c r="W20" s="72">
        <f>IF(RES_hh_emih!W20=0,0,RES_hh_emih!W20/RES_summary!W$19)</f>
        <v>3.8645724045991732</v>
      </c>
      <c r="X20" s="72">
        <f>IF(RES_hh_emih!X20=0,0,RES_hh_emih!X20/RES_summary!X$19)</f>
        <v>3.8396648780662348</v>
      </c>
      <c r="Y20" s="72">
        <f>IF(RES_hh_emih!Y20=0,0,RES_hh_emih!Y20/RES_summary!Y$19)</f>
        <v>2.5878364835348866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1.9082661428786996</v>
      </c>
      <c r="C21" s="72">
        <f>IF(RES_hh_emih!C21=0,0,RES_hh_emih!C21/RES_summary!C$19)</f>
        <v>2.0083679016096334</v>
      </c>
      <c r="D21" s="72">
        <f>IF(RES_hh_emih!D21=0,0,RES_hh_emih!D21/RES_summary!D$19)</f>
        <v>1.8352995526637617</v>
      </c>
      <c r="E21" s="72">
        <f>IF(RES_hh_emih!E21=0,0,RES_hh_emih!E21/RES_summary!E$19)</f>
        <v>2.0049172331262635</v>
      </c>
      <c r="F21" s="72">
        <f>IF(RES_hh_emih!F21=0,0,RES_hh_emih!F21/RES_summary!F$19)</f>
        <v>2.4034963386015042</v>
      </c>
      <c r="G21" s="72">
        <f>IF(RES_hh_emih!G21=0,0,RES_hh_emih!G21/RES_summary!G$19)</f>
        <v>2.4597871462247882</v>
      </c>
      <c r="H21" s="72">
        <f>IF(RES_hh_emih!H21=0,0,RES_hh_emih!H21/RES_summary!H$19)</f>
        <v>2.6250116205708505</v>
      </c>
      <c r="I21" s="72">
        <f>IF(RES_hh_emih!I21=0,0,RES_hh_emih!I21/RES_summary!I$19)</f>
        <v>2.5819625740568095</v>
      </c>
      <c r="J21" s="72">
        <f>IF(RES_hh_emih!J21=0,0,RES_hh_emih!J21/RES_summary!J$19)</f>
        <v>2.7004156335558775</v>
      </c>
      <c r="K21" s="72">
        <f>IF(RES_hh_emih!K21=0,0,RES_hh_emih!K21/RES_summary!K$19)</f>
        <v>2.6640584134780956</v>
      </c>
      <c r="L21" s="72">
        <f>IF(RES_hh_emih!L21=0,0,RES_hh_emih!L21/RES_summary!L$19)</f>
        <v>2.6722656731640368</v>
      </c>
      <c r="M21" s="72">
        <f>IF(RES_hh_emih!M21=0,0,RES_hh_emih!M21/RES_summary!M$19)</f>
        <v>2.7259912166272096</v>
      </c>
      <c r="N21" s="72">
        <f>IF(RES_hh_emih!N21=0,0,RES_hh_emih!N21/RES_summary!N$19)</f>
        <v>2.670450046119238</v>
      </c>
      <c r="O21" s="72">
        <f>IF(RES_hh_emih!O21=0,0,RES_hh_emih!O21/RES_summary!O$19)</f>
        <v>2.4084134541012432</v>
      </c>
      <c r="P21" s="72">
        <f>IF(RES_hh_emih!P21=0,0,RES_hh_emih!P21/RES_summary!P$19)</f>
        <v>2.455191434275044</v>
      </c>
      <c r="Q21" s="72">
        <f>IF(RES_hh_emih!Q21=0,0,RES_hh_emih!Q21/RES_summary!Q$19)</f>
        <v>2.3512503607834998</v>
      </c>
      <c r="R21" s="72">
        <f>IF(RES_hh_emih!R21=0,0,RES_hh_emih!R21/RES_summary!R$19)</f>
        <v>2.5046649626511255</v>
      </c>
      <c r="S21" s="72">
        <f>IF(RES_hh_emih!S21=0,0,RES_hh_emih!S21/RES_summary!S$19)</f>
        <v>2.3856827556967142</v>
      </c>
      <c r="T21" s="72">
        <f>IF(RES_hh_emih!T21=0,0,RES_hh_emih!T21/RES_summary!T$19)</f>
        <v>2.2530747259405741</v>
      </c>
      <c r="U21" s="72">
        <f>IF(RES_hh_emih!U21=0,0,RES_hh_emih!U21/RES_summary!U$19)</f>
        <v>2.0033966920727462</v>
      </c>
      <c r="V21" s="72">
        <f>IF(RES_hh_emih!V21=0,0,RES_hh_emih!V21/RES_summary!V$19)</f>
        <v>1.9447619263294955</v>
      </c>
      <c r="W21" s="72">
        <f>IF(RES_hh_emih!W21=0,0,RES_hh_emih!W21/RES_summary!W$19)</f>
        <v>3.1532095416551251</v>
      </c>
      <c r="X21" s="72">
        <f>IF(RES_hh_emih!X21=0,0,RES_hh_emih!X21/RES_summary!X$19)</f>
        <v>2.6303121695284153</v>
      </c>
      <c r="Y21" s="72">
        <f>IF(RES_hh_emih!Y21=0,0,RES_hh_emih!Y21/RES_summary!Y$19)</f>
        <v>1.8226455886158275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2.5143215942590347</v>
      </c>
      <c r="C27" s="69">
        <f>IF(RES_hh_emih!C27=0,0,RES_hh_emih!C27/RES_summary!C$19)</f>
        <v>2.4796133991074485</v>
      </c>
      <c r="D27" s="69">
        <f>IF(RES_hh_emih!D27=0,0,RES_hh_emih!D27/RES_summary!D$19)</f>
        <v>2.414258300001074</v>
      </c>
      <c r="E27" s="69">
        <f>IF(RES_hh_emih!E27=0,0,RES_hh_emih!E27/RES_summary!E$19)</f>
        <v>2.3707947159018126</v>
      </c>
      <c r="F27" s="69">
        <f>IF(RES_hh_emih!F27=0,0,RES_hh_emih!F27/RES_summary!F$19)</f>
        <v>2.130908953955283</v>
      </c>
      <c r="G27" s="69">
        <f>IF(RES_hh_emih!G27=0,0,RES_hh_emih!G27/RES_summary!G$19)</f>
        <v>2.1061008449351388</v>
      </c>
      <c r="H27" s="69">
        <f>IF(RES_hh_emih!H27=0,0,RES_hh_emih!H27/RES_summary!H$19)</f>
        <v>1.9351709115132616</v>
      </c>
      <c r="I27" s="69">
        <f>IF(RES_hh_emih!I27=0,0,RES_hh_emih!I27/RES_summary!I$19)</f>
        <v>1.462387874857465</v>
      </c>
      <c r="J27" s="69">
        <f>IF(RES_hh_emih!J27=0,0,RES_hh_emih!J27/RES_summary!J$19)</f>
        <v>1.3658971642867874</v>
      </c>
      <c r="K27" s="69">
        <f>IF(RES_hh_emih!K27=0,0,RES_hh_emih!K27/RES_summary!K$19)</f>
        <v>1.3517259137167932</v>
      </c>
      <c r="L27" s="69">
        <f>IF(RES_hh_emih!L27=0,0,RES_hh_emih!L27/RES_summary!L$19)</f>
        <v>1.4144423974476752</v>
      </c>
      <c r="M27" s="69">
        <f>IF(RES_hh_emih!M27=0,0,RES_hh_emih!M27/RES_summary!M$19)</f>
        <v>1.6133177483264123</v>
      </c>
      <c r="N27" s="69">
        <f>IF(RES_hh_emih!N27=0,0,RES_hh_emih!N27/RES_summary!N$19)</f>
        <v>1.6280528383613588</v>
      </c>
      <c r="O27" s="69">
        <f>IF(RES_hh_emih!O27=0,0,RES_hh_emih!O27/RES_summary!O$19)</f>
        <v>1.3600551723057681</v>
      </c>
      <c r="P27" s="69">
        <f>IF(RES_hh_emih!P27=0,0,RES_hh_emih!P27/RES_summary!P$19)</f>
        <v>1.25687629829238</v>
      </c>
      <c r="Q27" s="69">
        <f>IF(RES_hh_emih!Q27=0,0,RES_hh_emih!Q27/RES_summary!Q$19)</f>
        <v>1.0699018981505068</v>
      </c>
      <c r="R27" s="69">
        <f>IF(RES_hh_emih!R27=0,0,RES_hh_emih!R27/RES_summary!R$19)</f>
        <v>1.1684932891677051</v>
      </c>
      <c r="S27" s="69">
        <f>IF(RES_hh_emih!S27=0,0,RES_hh_emih!S27/RES_summary!S$19)</f>
        <v>1.2283139117913511</v>
      </c>
      <c r="T27" s="69">
        <f>IF(RES_hh_emih!T27=0,0,RES_hh_emih!T27/RES_summary!T$19)</f>
        <v>1.2438569306074563</v>
      </c>
      <c r="U27" s="69">
        <f>IF(RES_hh_emih!U27=0,0,RES_hh_emih!U27/RES_summary!U$19)</f>
        <v>1.3346980814125367</v>
      </c>
      <c r="V27" s="69">
        <f>IF(RES_hh_emih!V27=0,0,RES_hh_emih!V27/RES_summary!V$19)</f>
        <v>1.1641021502439983</v>
      </c>
      <c r="W27" s="69">
        <f>IF(RES_hh_emih!W27=0,0,RES_hh_emih!W27/RES_summary!W$19)</f>
        <v>1.0193611496075314</v>
      </c>
      <c r="X27" s="69">
        <f>IF(RES_hh_emih!X27=0,0,RES_hh_emih!X27/RES_summary!X$19)</f>
        <v>1.0941982940878106</v>
      </c>
      <c r="Y27" s="69">
        <f>IF(RES_hh_emih!Y27=0,0,RES_hh_emih!Y27/RES_summary!Y$19)</f>
        <v>1.6159377589243282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4.6392401042995051</v>
      </c>
      <c r="C28" s="72">
        <f>IF(RES_hh_emih!C28=0,0,RES_hh_emih!C28/RES_summary!C$19)</f>
        <v>4.1937452416541561</v>
      </c>
      <c r="D28" s="72">
        <f>IF(RES_hh_emih!D28=0,0,RES_hh_emih!D28/RES_summary!D$19)</f>
        <v>4.5037845513154755</v>
      </c>
      <c r="E28" s="72">
        <f>IF(RES_hh_emih!E28=0,0,RES_hh_emih!E28/RES_summary!E$19)</f>
        <v>4.856190171680173</v>
      </c>
      <c r="F28" s="72">
        <f>IF(RES_hh_emih!F28=0,0,RES_hh_emih!F28/RES_summary!F$19)</f>
        <v>4.2944802598130138</v>
      </c>
      <c r="G28" s="72">
        <f>IF(RES_hh_emih!G28=0,0,RES_hh_emih!G28/RES_summary!G$19)</f>
        <v>4.4676382141964064</v>
      </c>
      <c r="H28" s="72">
        <f>IF(RES_hh_emih!H28=0,0,RES_hh_emih!H28/RES_summary!H$19)</f>
        <v>5.1838276184113976</v>
      </c>
      <c r="I28" s="72">
        <f>IF(RES_hh_emih!I28=0,0,RES_hh_emih!I28/RES_summary!I$19)</f>
        <v>5.0627614807495451</v>
      </c>
      <c r="J28" s="72">
        <f>IF(RES_hh_emih!J28=0,0,RES_hh_emih!J28/RES_summary!J$19)</f>
        <v>5.136719828221068</v>
      </c>
      <c r="K28" s="72">
        <f>IF(RES_hh_emih!K28=0,0,RES_hh_emih!K28/RES_summary!K$19)</f>
        <v>4.3203847718645783</v>
      </c>
      <c r="L28" s="72">
        <f>IF(RES_hh_emih!L28=0,0,RES_hh_emih!L28/RES_summary!L$19)</f>
        <v>4.7343431698076213</v>
      </c>
      <c r="M28" s="72">
        <f>IF(RES_hh_emih!M28=0,0,RES_hh_emih!M28/RES_summary!M$19)</f>
        <v>4.8588370818080282</v>
      </c>
      <c r="N28" s="72">
        <f>IF(RES_hh_emih!N28=0,0,RES_hh_emih!N28/RES_summary!N$19)</f>
        <v>4.5627492502334004</v>
      </c>
      <c r="O28" s="72">
        <f>IF(RES_hh_emih!O28=0,0,RES_hh_emih!O28/RES_summary!O$19)</f>
        <v>4.3576746696341209</v>
      </c>
      <c r="P28" s="72">
        <f>IF(RES_hh_emih!P28=0,0,RES_hh_emih!P28/RES_summary!P$19)</f>
        <v>3.80669562139536</v>
      </c>
      <c r="Q28" s="72">
        <f>IF(RES_hh_emih!Q28=0,0,RES_hh_emih!Q28/RES_summary!Q$19)</f>
        <v>3.1010704928740496</v>
      </c>
      <c r="R28" s="72">
        <f>IF(RES_hh_emih!R28=0,0,RES_hh_emih!R28/RES_summary!R$19)</f>
        <v>3.340617447567876</v>
      </c>
      <c r="S28" s="72">
        <f>IF(RES_hh_emih!S28=0,0,RES_hh_emih!S28/RES_summary!S$19)</f>
        <v>3.7108048160872396</v>
      </c>
      <c r="T28" s="72">
        <f>IF(RES_hh_emih!T28=0,0,RES_hh_emih!T28/RES_summary!T$19)</f>
        <v>3.8644652608062615</v>
      </c>
      <c r="U28" s="72">
        <f>IF(RES_hh_emih!U28=0,0,RES_hh_emih!U28/RES_summary!U$19)</f>
        <v>3.3660449164246797</v>
      </c>
      <c r="V28" s="72">
        <f>IF(RES_hh_emih!V28=0,0,RES_hh_emih!V28/RES_summary!V$19)</f>
        <v>2.6376625180020925</v>
      </c>
      <c r="W28" s="72">
        <f>IF(RES_hh_emih!W28=0,0,RES_hh_emih!W28/RES_summary!W$19)</f>
        <v>3.6514331346104321</v>
      </c>
      <c r="X28" s="72">
        <f>IF(RES_hh_emih!X28=0,0,RES_hh_emih!X28/RES_summary!X$19)</f>
        <v>4.1573797008042925</v>
      </c>
      <c r="Y28" s="72">
        <f>IF(RES_hh_emih!Y28=0,0,RES_hh_emih!Y28/RES_summary!Y$19)</f>
        <v>3.2640641485195552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2.9907736217828051</v>
      </c>
      <c r="C29" s="72">
        <f>IF(RES_hh_emih!C29=0,0,RES_hh_emih!C29/RES_summary!C$19)</f>
        <v>2.9467860232739316</v>
      </c>
      <c r="D29" s="72">
        <f>IF(RES_hh_emih!D29=0,0,RES_hh_emih!D29/RES_summary!D$19)</f>
        <v>2.9361014474144329</v>
      </c>
      <c r="E29" s="72">
        <f>IF(RES_hh_emih!E29=0,0,RES_hh_emih!E29/RES_summary!E$19)</f>
        <v>3.0001143712209504</v>
      </c>
      <c r="F29" s="72">
        <f>IF(RES_hh_emih!F29=0,0,RES_hh_emih!F29/RES_summary!F$19)</f>
        <v>2.8859409454441685</v>
      </c>
      <c r="G29" s="72">
        <f>IF(RES_hh_emih!G29=0,0,RES_hh_emih!G29/RES_summary!G$19)</f>
        <v>3.1409486553189794</v>
      </c>
      <c r="H29" s="72">
        <f>IF(RES_hh_emih!H29=0,0,RES_hh_emih!H29/RES_summary!H$19)</f>
        <v>3.383384654383665</v>
      </c>
      <c r="I29" s="72">
        <f>IF(RES_hh_emih!I29=0,0,RES_hh_emih!I29/RES_summary!I$19)</f>
        <v>2.8545603211827544</v>
      </c>
      <c r="J29" s="72">
        <f>IF(RES_hh_emih!J29=0,0,RES_hh_emih!J29/RES_summary!J$19)</f>
        <v>3.0472222997056169</v>
      </c>
      <c r="K29" s="72">
        <f>IF(RES_hh_emih!K29=0,0,RES_hh_emih!K29/RES_summary!K$19)</f>
        <v>3.0209146605995216</v>
      </c>
      <c r="L29" s="72">
        <f>IF(RES_hh_emih!L29=0,0,RES_hh_emih!L29/RES_summary!L$19)</f>
        <v>2.9723840990524635</v>
      </c>
      <c r="M29" s="72">
        <f>IF(RES_hh_emih!M29=0,0,RES_hh_emih!M29/RES_summary!M$19)</f>
        <v>3.2099481339827198</v>
      </c>
      <c r="N29" s="72">
        <f>IF(RES_hh_emih!N29=0,0,RES_hh_emih!N29/RES_summary!N$19)</f>
        <v>3.2153256324565422</v>
      </c>
      <c r="O29" s="72">
        <f>IF(RES_hh_emih!O29=0,0,RES_hh_emih!O29/RES_summary!O$19)</f>
        <v>2.658170321380136</v>
      </c>
      <c r="P29" s="72">
        <f>IF(RES_hh_emih!P29=0,0,RES_hh_emih!P29/RES_summary!P$19)</f>
        <v>2.4405017483180158</v>
      </c>
      <c r="Q29" s="72">
        <f>IF(RES_hh_emih!Q29=0,0,RES_hh_emih!Q29/RES_summary!Q$19)</f>
        <v>1.9682573035003239</v>
      </c>
      <c r="R29" s="72">
        <f>IF(RES_hh_emih!R29=0,0,RES_hh_emih!R29/RES_summary!R$19)</f>
        <v>2.0871720731029657</v>
      </c>
      <c r="S29" s="72">
        <f>IF(RES_hh_emih!S29=0,0,RES_hh_emih!S29/RES_summary!S$19)</f>
        <v>2.2362584762835724</v>
      </c>
      <c r="T29" s="72">
        <f>IF(RES_hh_emih!T29=0,0,RES_hh_emih!T29/RES_summary!T$19)</f>
        <v>2.1205954559019609</v>
      </c>
      <c r="U29" s="72">
        <f>IF(RES_hh_emih!U29=0,0,RES_hh_emih!U29/RES_summary!U$19)</f>
        <v>2.4212189590716453</v>
      </c>
      <c r="V29" s="72">
        <f>IF(RES_hh_emih!V29=0,0,RES_hh_emih!V29/RES_summary!V$19)</f>
        <v>2.2758229536383334</v>
      </c>
      <c r="W29" s="72">
        <f>IF(RES_hh_emih!W29=0,0,RES_hh_emih!W29/RES_summary!W$19)</f>
        <v>1.8580048159985036</v>
      </c>
      <c r="X29" s="72">
        <f>IF(RES_hh_emih!X29=0,0,RES_hh_emih!X29/RES_summary!X$19)</f>
        <v>2.0285575625643388</v>
      </c>
      <c r="Y29" s="72">
        <f>IF(RES_hh_emih!Y29=0,0,RES_hh_emih!Y29/RES_summary!Y$19)</f>
        <v>2.7327729553473876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2.6693998331957407</v>
      </c>
      <c r="C30" s="72">
        <f>IF(RES_hh_emih!C30=0,0,RES_hh_emih!C30/RES_summary!C$19)</f>
        <v>2.6365733870381636</v>
      </c>
      <c r="D30" s="72">
        <f>IF(RES_hh_emih!D30=0,0,RES_hh_emih!D30/RES_summary!D$19)</f>
        <v>2.4566919981438016</v>
      </c>
      <c r="E30" s="72">
        <f>IF(RES_hh_emih!E30=0,0,RES_hh_emih!E30/RES_summary!E$19)</f>
        <v>2.571842595751527</v>
      </c>
      <c r="F30" s="72">
        <f>IF(RES_hh_emih!F30=0,0,RES_hh_emih!F30/RES_summary!F$19)</f>
        <v>2.7018659855197877</v>
      </c>
      <c r="G30" s="72">
        <f>IF(RES_hh_emih!G30=0,0,RES_hh_emih!G30/RES_summary!G$19)</f>
        <v>2.700801987091852</v>
      </c>
      <c r="H30" s="72">
        <f>IF(RES_hh_emih!H30=0,0,RES_hh_emih!H30/RES_summary!H$19)</f>
        <v>2.8298546503318533</v>
      </c>
      <c r="I30" s="72">
        <f>IF(RES_hh_emih!I30=0,0,RES_hh_emih!I30/RES_summary!I$19)</f>
        <v>2.9448591198700873</v>
      </c>
      <c r="J30" s="72">
        <f>IF(RES_hh_emih!J30=0,0,RES_hh_emih!J30/RES_summary!J$19)</f>
        <v>3.0680428767826911</v>
      </c>
      <c r="K30" s="72">
        <f>IF(RES_hh_emih!K30=0,0,RES_hh_emih!K30/RES_summary!K$19)</f>
        <v>2.8326975195456638</v>
      </c>
      <c r="L30" s="72">
        <f>IF(RES_hh_emih!L30=0,0,RES_hh_emih!L30/RES_summary!L$19)</f>
        <v>2.6189404618657153</v>
      </c>
      <c r="M30" s="72">
        <f>IF(RES_hh_emih!M30=0,0,RES_hh_emih!M30/RES_summary!M$19)</f>
        <v>2.8106866371686223</v>
      </c>
      <c r="N30" s="72">
        <f>IF(RES_hh_emih!N30=0,0,RES_hh_emih!N30/RES_summary!N$19)</f>
        <v>2.7046527068662933</v>
      </c>
      <c r="O30" s="72">
        <f>IF(RES_hh_emih!O30=0,0,RES_hh_emih!O30/RES_summary!O$19)</f>
        <v>2.2985242722544088</v>
      </c>
      <c r="P30" s="72">
        <f>IF(RES_hh_emih!P30=0,0,RES_hh_emih!P30/RES_summary!P$19)</f>
        <v>2.170074004308745</v>
      </c>
      <c r="Q30" s="72">
        <f>IF(RES_hh_emih!Q30=0,0,RES_hh_emih!Q30/RES_summary!Q$19)</f>
        <v>1.7369867088125059</v>
      </c>
      <c r="R30" s="72">
        <f>IF(RES_hh_emih!R30=0,0,RES_hh_emih!R30/RES_summary!R$19)</f>
        <v>1.8371792309909647</v>
      </c>
      <c r="S30" s="72">
        <f>IF(RES_hh_emih!S30=0,0,RES_hh_emih!S30/RES_summary!S$19)</f>
        <v>1.6687231355850796</v>
      </c>
      <c r="T30" s="72">
        <f>IF(RES_hh_emih!T30=0,0,RES_hh_emih!T30/RES_summary!T$19)</f>
        <v>1.9763683286154117</v>
      </c>
      <c r="U30" s="72">
        <f>IF(RES_hh_emih!U30=0,0,RES_hh_emih!U30/RES_summary!U$19)</f>
        <v>1.97313163438178</v>
      </c>
      <c r="V30" s="72">
        <f>IF(RES_hh_emih!V30=0,0,RES_hh_emih!V30/RES_summary!V$19)</f>
        <v>1.8815200686116635</v>
      </c>
      <c r="W30" s="72">
        <f>IF(RES_hh_emih!W30=0,0,RES_hh_emih!W30/RES_summary!W$19)</f>
        <v>2.0927571763191661</v>
      </c>
      <c r="X30" s="72">
        <f>IF(RES_hh_emih!X30=0,0,RES_hh_emih!X30/RES_summary!X$19)</f>
        <v>1.9502056323252006</v>
      </c>
      <c r="Y30" s="72">
        <f>IF(RES_hh_emih!Y30=0,0,RES_hh_emih!Y30/RES_summary!Y$19)</f>
        <v>2.1054479884789199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32618</v>
      </c>
      <c r="D3" s="67">
        <f t="shared" si="0"/>
        <v>32504</v>
      </c>
      <c r="E3" s="67">
        <f t="shared" si="0"/>
        <v>32320</v>
      </c>
      <c r="F3" s="67">
        <f t="shared" si="0"/>
        <v>32222</v>
      </c>
      <c r="G3" s="67">
        <f t="shared" si="0"/>
        <v>32033</v>
      </c>
      <c r="H3" s="67">
        <f t="shared" si="0"/>
        <v>31739</v>
      </c>
      <c r="I3" s="67">
        <f t="shared" si="0"/>
        <v>30802</v>
      </c>
      <c r="J3" s="67">
        <f t="shared" si="0"/>
        <v>66040</v>
      </c>
      <c r="K3" s="67">
        <f t="shared" si="0"/>
        <v>31195</v>
      </c>
      <c r="L3" s="67">
        <f t="shared" si="0"/>
        <v>49211</v>
      </c>
      <c r="M3" s="67">
        <f t="shared" si="0"/>
        <v>31327</v>
      </c>
      <c r="N3" s="67">
        <f t="shared" si="0"/>
        <v>31007</v>
      </c>
      <c r="O3" s="67">
        <f t="shared" si="0"/>
        <v>44291</v>
      </c>
      <c r="P3" s="67">
        <f t="shared" si="0"/>
        <v>31159</v>
      </c>
      <c r="Q3" s="67">
        <f t="shared" si="0"/>
        <v>38989</v>
      </c>
      <c r="R3" s="67">
        <f t="shared" si="0"/>
        <v>40313</v>
      </c>
      <c r="S3" s="67">
        <f t="shared" si="0"/>
        <v>31409</v>
      </c>
      <c r="T3" s="67">
        <f t="shared" si="0"/>
        <v>31370</v>
      </c>
      <c r="U3" s="67">
        <f t="shared" si="0"/>
        <v>31728</v>
      </c>
      <c r="V3" s="67">
        <f t="shared" si="0"/>
        <v>30999</v>
      </c>
      <c r="W3" s="67">
        <f t="shared" si="0"/>
        <v>77447</v>
      </c>
      <c r="X3" s="67">
        <f t="shared" si="0"/>
        <v>62662</v>
      </c>
      <c r="Y3" s="67">
        <f t="shared" si="0"/>
        <v>60096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32618</v>
      </c>
      <c r="D4" s="71">
        <f t="shared" si="1"/>
        <v>32504</v>
      </c>
      <c r="E4" s="71">
        <f t="shared" si="1"/>
        <v>32320</v>
      </c>
      <c r="F4" s="71">
        <f t="shared" si="1"/>
        <v>32222</v>
      </c>
      <c r="G4" s="71">
        <f t="shared" si="1"/>
        <v>32033</v>
      </c>
      <c r="H4" s="71">
        <f t="shared" si="1"/>
        <v>31739</v>
      </c>
      <c r="I4" s="71">
        <f t="shared" si="1"/>
        <v>30802</v>
      </c>
      <c r="J4" s="71">
        <f t="shared" si="1"/>
        <v>66040</v>
      </c>
      <c r="K4" s="71">
        <f t="shared" si="1"/>
        <v>31195</v>
      </c>
      <c r="L4" s="71">
        <f t="shared" si="1"/>
        <v>49211</v>
      </c>
      <c r="M4" s="71">
        <f t="shared" si="1"/>
        <v>31327</v>
      </c>
      <c r="N4" s="71">
        <f t="shared" si="1"/>
        <v>31007</v>
      </c>
      <c r="O4" s="71">
        <f t="shared" si="1"/>
        <v>44291</v>
      </c>
      <c r="P4" s="71">
        <f t="shared" si="1"/>
        <v>31159</v>
      </c>
      <c r="Q4" s="71">
        <f t="shared" si="1"/>
        <v>38989</v>
      </c>
      <c r="R4" s="71">
        <f t="shared" ref="R4:V4" si="2">SUM(R5:R13)</f>
        <v>40313</v>
      </c>
      <c r="S4" s="71">
        <f t="shared" si="2"/>
        <v>31409</v>
      </c>
      <c r="T4" s="71">
        <f t="shared" si="2"/>
        <v>31370</v>
      </c>
      <c r="U4" s="71">
        <f t="shared" si="2"/>
        <v>31728</v>
      </c>
      <c r="V4" s="71">
        <f t="shared" si="2"/>
        <v>30999</v>
      </c>
      <c r="W4" s="71">
        <f t="shared" ref="W4:Y4" si="3">SUM(W5:W13)</f>
        <v>77447</v>
      </c>
      <c r="X4" s="71">
        <f t="shared" si="3"/>
        <v>62662</v>
      </c>
      <c r="Y4" s="71">
        <f t="shared" si="3"/>
        <v>60096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1015</v>
      </c>
      <c r="D5" s="82">
        <v>2019</v>
      </c>
      <c r="E5" s="82">
        <v>1636</v>
      </c>
      <c r="F5" s="82">
        <v>1394</v>
      </c>
      <c r="G5" s="82">
        <v>1943</v>
      </c>
      <c r="H5" s="82">
        <v>3183</v>
      </c>
      <c r="I5" s="82">
        <v>1985</v>
      </c>
      <c r="J5" s="82">
        <v>2283</v>
      </c>
      <c r="K5" s="82">
        <v>1329</v>
      </c>
      <c r="L5" s="82">
        <v>2843</v>
      </c>
      <c r="M5" s="82">
        <v>1936</v>
      </c>
      <c r="N5" s="82">
        <v>1228</v>
      </c>
      <c r="O5" s="82">
        <v>973</v>
      </c>
      <c r="P5" s="82">
        <v>26</v>
      </c>
      <c r="Q5" s="82">
        <v>0</v>
      </c>
      <c r="R5" s="82">
        <v>488</v>
      </c>
      <c r="S5" s="82">
        <v>1480</v>
      </c>
      <c r="T5" s="82">
        <v>1135</v>
      </c>
      <c r="U5" s="82">
        <v>0</v>
      </c>
      <c r="V5" s="82">
        <v>0</v>
      </c>
      <c r="W5" s="82">
        <v>420</v>
      </c>
      <c r="X5" s="82">
        <v>1106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122</v>
      </c>
      <c r="D6" s="82">
        <v>74</v>
      </c>
      <c r="E6" s="82">
        <v>51</v>
      </c>
      <c r="F6" s="82">
        <v>5</v>
      </c>
      <c r="G6" s="82">
        <v>0</v>
      </c>
      <c r="H6" s="82">
        <v>0</v>
      </c>
      <c r="I6" s="82">
        <v>0</v>
      </c>
      <c r="J6" s="82">
        <v>132</v>
      </c>
      <c r="K6" s="82">
        <v>131</v>
      </c>
      <c r="L6" s="82">
        <v>159</v>
      </c>
      <c r="M6" s="82">
        <v>129</v>
      </c>
      <c r="N6" s="82">
        <v>143</v>
      </c>
      <c r="O6" s="82">
        <v>98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57</v>
      </c>
      <c r="X6" s="82">
        <v>104</v>
      </c>
      <c r="Y6" s="82">
        <v>333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228</v>
      </c>
      <c r="H7" s="82">
        <v>120</v>
      </c>
      <c r="I7" s="82">
        <v>123</v>
      </c>
      <c r="J7" s="82">
        <v>397</v>
      </c>
      <c r="K7" s="82">
        <v>400</v>
      </c>
      <c r="L7" s="82">
        <v>785</v>
      </c>
      <c r="M7" s="82">
        <v>489</v>
      </c>
      <c r="N7" s="82">
        <v>327</v>
      </c>
      <c r="O7" s="82">
        <v>298</v>
      </c>
      <c r="P7" s="82">
        <v>583</v>
      </c>
      <c r="Q7" s="82">
        <v>532</v>
      </c>
      <c r="R7" s="82">
        <v>1358</v>
      </c>
      <c r="S7" s="82">
        <v>1062</v>
      </c>
      <c r="T7" s="82">
        <v>1064</v>
      </c>
      <c r="U7" s="82">
        <v>555</v>
      </c>
      <c r="V7" s="82">
        <v>674</v>
      </c>
      <c r="W7" s="82">
        <v>1328</v>
      </c>
      <c r="X7" s="82">
        <v>1785</v>
      </c>
      <c r="Y7" s="82">
        <v>1199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2250</v>
      </c>
      <c r="D8" s="82">
        <v>3165</v>
      </c>
      <c r="E8" s="82">
        <v>3589</v>
      </c>
      <c r="F8" s="82">
        <v>3916</v>
      </c>
      <c r="G8" s="82">
        <v>3843</v>
      </c>
      <c r="H8" s="82">
        <v>4337</v>
      </c>
      <c r="I8" s="82">
        <v>3633</v>
      </c>
      <c r="J8" s="82">
        <v>4188</v>
      </c>
      <c r="K8" s="82">
        <v>2753</v>
      </c>
      <c r="L8" s="82">
        <v>3499</v>
      </c>
      <c r="M8" s="82">
        <v>1785</v>
      </c>
      <c r="N8" s="82">
        <v>1521</v>
      </c>
      <c r="O8" s="82">
        <v>2511</v>
      </c>
      <c r="P8" s="82">
        <v>5455</v>
      </c>
      <c r="Q8" s="82">
        <v>7655</v>
      </c>
      <c r="R8" s="82">
        <v>8698</v>
      </c>
      <c r="S8" s="82">
        <v>6106</v>
      </c>
      <c r="T8" s="82">
        <v>7144</v>
      </c>
      <c r="U8" s="82">
        <v>6389</v>
      </c>
      <c r="V8" s="82">
        <v>7429</v>
      </c>
      <c r="W8" s="82">
        <v>10675</v>
      </c>
      <c r="X8" s="82">
        <v>6016</v>
      </c>
      <c r="Y8" s="82">
        <v>1691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8675</v>
      </c>
      <c r="D9" s="82">
        <v>8993</v>
      </c>
      <c r="E9" s="82">
        <v>11298</v>
      </c>
      <c r="F9" s="82">
        <v>13361</v>
      </c>
      <c r="G9" s="82">
        <v>13967</v>
      </c>
      <c r="H9" s="82">
        <v>18290</v>
      </c>
      <c r="I9" s="82">
        <v>13466</v>
      </c>
      <c r="J9" s="82">
        <v>26900</v>
      </c>
      <c r="K9" s="82">
        <v>13004</v>
      </c>
      <c r="L9" s="82">
        <v>19603</v>
      </c>
      <c r="M9" s="82">
        <v>11940</v>
      </c>
      <c r="N9" s="82">
        <v>13253</v>
      </c>
      <c r="O9" s="82">
        <v>15830</v>
      </c>
      <c r="P9" s="82">
        <v>10780</v>
      </c>
      <c r="Q9" s="82">
        <v>7859</v>
      </c>
      <c r="R9" s="82">
        <v>4387</v>
      </c>
      <c r="S9" s="82">
        <v>5443</v>
      </c>
      <c r="T9" s="82">
        <v>10036</v>
      </c>
      <c r="U9" s="82">
        <v>10558</v>
      </c>
      <c r="V9" s="82">
        <v>8346</v>
      </c>
      <c r="W9" s="82">
        <v>19818</v>
      </c>
      <c r="X9" s="82">
        <v>12129</v>
      </c>
      <c r="Y9" s="82">
        <v>17899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20507</v>
      </c>
      <c r="D11" s="82">
        <v>18183</v>
      </c>
      <c r="E11" s="82">
        <v>15628</v>
      </c>
      <c r="F11" s="82">
        <v>13284</v>
      </c>
      <c r="G11" s="82">
        <v>11523</v>
      </c>
      <c r="H11" s="82">
        <v>4734</v>
      </c>
      <c r="I11" s="82">
        <v>10736</v>
      </c>
      <c r="J11" s="82">
        <v>31109</v>
      </c>
      <c r="K11" s="82">
        <v>13146</v>
      </c>
      <c r="L11" s="82">
        <v>21926</v>
      </c>
      <c r="M11" s="82">
        <v>14757</v>
      </c>
      <c r="N11" s="82">
        <v>14179</v>
      </c>
      <c r="O11" s="82">
        <v>22615</v>
      </c>
      <c r="P11" s="82">
        <v>10330</v>
      </c>
      <c r="Q11" s="82">
        <v>18943</v>
      </c>
      <c r="R11" s="82">
        <v>21006</v>
      </c>
      <c r="S11" s="82">
        <v>13187</v>
      </c>
      <c r="T11" s="82">
        <v>7517</v>
      </c>
      <c r="U11" s="82">
        <v>9638</v>
      </c>
      <c r="V11" s="82">
        <v>7492</v>
      </c>
      <c r="W11" s="82">
        <v>25539</v>
      </c>
      <c r="X11" s="82">
        <v>21489</v>
      </c>
      <c r="Y11" s="82">
        <v>25298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1187</v>
      </c>
      <c r="P12" s="82">
        <v>2208</v>
      </c>
      <c r="Q12" s="82">
        <v>3153</v>
      </c>
      <c r="R12" s="82">
        <v>4124</v>
      </c>
      <c r="S12" s="82">
        <v>3841</v>
      </c>
      <c r="T12" s="82">
        <v>4291</v>
      </c>
      <c r="U12" s="82">
        <v>4091</v>
      </c>
      <c r="V12" s="82">
        <v>6868</v>
      </c>
      <c r="W12" s="82">
        <v>19496</v>
      </c>
      <c r="X12" s="82">
        <v>20033</v>
      </c>
      <c r="Y12" s="82">
        <v>13676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49</v>
      </c>
      <c r="D13" s="83">
        <v>70</v>
      </c>
      <c r="E13" s="83">
        <v>118</v>
      </c>
      <c r="F13" s="83">
        <v>262</v>
      </c>
      <c r="G13" s="83">
        <v>529</v>
      </c>
      <c r="H13" s="83">
        <v>1075</v>
      </c>
      <c r="I13" s="83">
        <v>859</v>
      </c>
      <c r="J13" s="83">
        <v>1031</v>
      </c>
      <c r="K13" s="83">
        <v>432</v>
      </c>
      <c r="L13" s="83">
        <v>396</v>
      </c>
      <c r="M13" s="83">
        <v>291</v>
      </c>
      <c r="N13" s="83">
        <v>356</v>
      </c>
      <c r="O13" s="83">
        <v>779</v>
      </c>
      <c r="P13" s="83">
        <v>1777</v>
      </c>
      <c r="Q13" s="83">
        <v>847</v>
      </c>
      <c r="R13" s="83">
        <v>252</v>
      </c>
      <c r="S13" s="83">
        <v>290</v>
      </c>
      <c r="T13" s="83">
        <v>183</v>
      </c>
      <c r="U13" s="83">
        <v>497</v>
      </c>
      <c r="V13" s="83">
        <v>190</v>
      </c>
      <c r="W13" s="83">
        <v>114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32569</v>
      </c>
      <c r="D14" s="85">
        <f t="shared" si="4"/>
        <v>32434</v>
      </c>
      <c r="E14" s="85">
        <f t="shared" si="4"/>
        <v>32202</v>
      </c>
      <c r="F14" s="85">
        <f t="shared" si="4"/>
        <v>31960</v>
      </c>
      <c r="G14" s="85">
        <f t="shared" si="4"/>
        <v>31504</v>
      </c>
      <c r="H14" s="85">
        <f t="shared" si="4"/>
        <v>30664</v>
      </c>
      <c r="I14" s="85">
        <f t="shared" si="4"/>
        <v>29943</v>
      </c>
      <c r="J14" s="85">
        <f t="shared" si="4"/>
        <v>65009</v>
      </c>
      <c r="K14" s="85">
        <f t="shared" si="4"/>
        <v>30763</v>
      </c>
      <c r="L14" s="85">
        <f t="shared" si="4"/>
        <v>48815</v>
      </c>
      <c r="M14" s="85">
        <f t="shared" si="4"/>
        <v>31036</v>
      </c>
      <c r="N14" s="85">
        <f t="shared" si="4"/>
        <v>30651</v>
      </c>
      <c r="O14" s="85">
        <f t="shared" si="4"/>
        <v>42325</v>
      </c>
      <c r="P14" s="85">
        <f t="shared" si="4"/>
        <v>27174</v>
      </c>
      <c r="Q14" s="85">
        <f t="shared" si="4"/>
        <v>34989</v>
      </c>
      <c r="R14" s="85">
        <f t="shared" ref="R14:V14" si="5">SUM(R5:R11)</f>
        <v>35937</v>
      </c>
      <c r="S14" s="85">
        <f t="shared" si="5"/>
        <v>27278</v>
      </c>
      <c r="T14" s="85">
        <f t="shared" si="5"/>
        <v>26896</v>
      </c>
      <c r="U14" s="85">
        <f t="shared" si="5"/>
        <v>27140</v>
      </c>
      <c r="V14" s="85">
        <f t="shared" si="5"/>
        <v>23941</v>
      </c>
      <c r="W14" s="85">
        <f t="shared" ref="W14:Y14" si="6">SUM(W5:W11)</f>
        <v>57837</v>
      </c>
      <c r="X14" s="85">
        <f t="shared" si="6"/>
        <v>42629</v>
      </c>
      <c r="Y14" s="85">
        <f t="shared" si="6"/>
        <v>46420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0</v>
      </c>
      <c r="D15" s="71">
        <f t="shared" si="7"/>
        <v>3</v>
      </c>
      <c r="E15" s="71">
        <f t="shared" si="7"/>
        <v>86</v>
      </c>
      <c r="F15" s="71">
        <f t="shared" si="7"/>
        <v>160</v>
      </c>
      <c r="G15" s="71">
        <f t="shared" si="7"/>
        <v>295</v>
      </c>
      <c r="H15" s="71">
        <f t="shared" si="7"/>
        <v>456</v>
      </c>
      <c r="I15" s="71">
        <f t="shared" si="7"/>
        <v>694</v>
      </c>
      <c r="J15" s="71">
        <f t="shared" si="7"/>
        <v>1567</v>
      </c>
      <c r="K15" s="71">
        <f t="shared" si="7"/>
        <v>1230</v>
      </c>
      <c r="L15" s="71">
        <f t="shared" si="7"/>
        <v>1524</v>
      </c>
      <c r="M15" s="71">
        <f t="shared" si="7"/>
        <v>791</v>
      </c>
      <c r="N15" s="71">
        <f t="shared" si="7"/>
        <v>1151</v>
      </c>
      <c r="O15" s="71">
        <f t="shared" si="7"/>
        <v>732</v>
      </c>
      <c r="P15" s="71">
        <f t="shared" si="7"/>
        <v>889</v>
      </c>
      <c r="Q15" s="71">
        <f t="shared" si="7"/>
        <v>757</v>
      </c>
      <c r="R15" s="71">
        <f t="shared" si="7"/>
        <v>894</v>
      </c>
      <c r="S15" s="71">
        <f t="shared" si="7"/>
        <v>713</v>
      </c>
      <c r="T15" s="71">
        <f t="shared" si="7"/>
        <v>682</v>
      </c>
      <c r="U15" s="71">
        <f t="shared" si="7"/>
        <v>583</v>
      </c>
      <c r="V15" s="71">
        <f t="shared" si="7"/>
        <v>836</v>
      </c>
      <c r="W15" s="71">
        <f t="shared" si="7"/>
        <v>1251</v>
      </c>
      <c r="X15" s="71">
        <f t="shared" si="7"/>
        <v>1130</v>
      </c>
      <c r="Y15" s="71">
        <f t="shared" si="7"/>
        <v>92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3</v>
      </c>
      <c r="E16" s="82">
        <v>86</v>
      </c>
      <c r="F16" s="82">
        <v>160</v>
      </c>
      <c r="G16" s="82">
        <v>295</v>
      </c>
      <c r="H16" s="82">
        <v>456</v>
      </c>
      <c r="I16" s="82">
        <v>694</v>
      </c>
      <c r="J16" s="82">
        <v>1567</v>
      </c>
      <c r="K16" s="82">
        <v>1230</v>
      </c>
      <c r="L16" s="82">
        <v>1524</v>
      </c>
      <c r="M16" s="82">
        <v>791</v>
      </c>
      <c r="N16" s="82">
        <v>1151</v>
      </c>
      <c r="O16" s="82">
        <v>732</v>
      </c>
      <c r="P16" s="82">
        <v>889</v>
      </c>
      <c r="Q16" s="82">
        <v>757</v>
      </c>
      <c r="R16" s="82">
        <v>894</v>
      </c>
      <c r="S16" s="82">
        <v>713</v>
      </c>
      <c r="T16" s="82">
        <v>682</v>
      </c>
      <c r="U16" s="82">
        <v>583</v>
      </c>
      <c r="V16" s="82">
        <v>836</v>
      </c>
      <c r="W16" s="82">
        <v>1251</v>
      </c>
      <c r="X16" s="82">
        <v>1130</v>
      </c>
      <c r="Y16" s="82">
        <v>92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32618</v>
      </c>
      <c r="D17" s="71">
        <f t="shared" si="8"/>
        <v>32504</v>
      </c>
      <c r="E17" s="71">
        <f t="shared" si="8"/>
        <v>32320</v>
      </c>
      <c r="F17" s="71">
        <f t="shared" si="8"/>
        <v>32222</v>
      </c>
      <c r="G17" s="71">
        <f t="shared" si="8"/>
        <v>32033</v>
      </c>
      <c r="H17" s="71">
        <f t="shared" si="8"/>
        <v>31739</v>
      </c>
      <c r="I17" s="71">
        <f t="shared" si="8"/>
        <v>30802</v>
      </c>
      <c r="J17" s="71">
        <f t="shared" si="8"/>
        <v>66040</v>
      </c>
      <c r="K17" s="71">
        <f t="shared" si="8"/>
        <v>31195</v>
      </c>
      <c r="L17" s="71">
        <f t="shared" si="8"/>
        <v>49211</v>
      </c>
      <c r="M17" s="71">
        <f t="shared" si="8"/>
        <v>31327</v>
      </c>
      <c r="N17" s="71">
        <f t="shared" si="8"/>
        <v>31007</v>
      </c>
      <c r="O17" s="71">
        <f t="shared" si="8"/>
        <v>44291</v>
      </c>
      <c r="P17" s="71">
        <f t="shared" si="8"/>
        <v>31159</v>
      </c>
      <c r="Q17" s="71">
        <f t="shared" si="8"/>
        <v>38989</v>
      </c>
      <c r="R17" s="71">
        <f t="shared" ref="R17:V17" si="9">SUM(R18:R25)</f>
        <v>40313</v>
      </c>
      <c r="S17" s="71">
        <f t="shared" si="9"/>
        <v>31409</v>
      </c>
      <c r="T17" s="71">
        <f t="shared" si="9"/>
        <v>31370</v>
      </c>
      <c r="U17" s="71">
        <f t="shared" si="9"/>
        <v>31728</v>
      </c>
      <c r="V17" s="71">
        <f t="shared" si="9"/>
        <v>30999</v>
      </c>
      <c r="W17" s="71">
        <f t="shared" ref="W17:Y17" si="10">SUM(W18:W25)</f>
        <v>77447</v>
      </c>
      <c r="X17" s="71">
        <f t="shared" si="10"/>
        <v>62662</v>
      </c>
      <c r="Y17" s="71">
        <f t="shared" si="10"/>
        <v>60096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905</v>
      </c>
      <c r="D18" s="82">
        <v>1785</v>
      </c>
      <c r="E18" s="82">
        <v>1103</v>
      </c>
      <c r="F18" s="82">
        <v>404</v>
      </c>
      <c r="G18" s="82">
        <v>982</v>
      </c>
      <c r="H18" s="82">
        <v>1728</v>
      </c>
      <c r="I18" s="82">
        <v>1551</v>
      </c>
      <c r="J18" s="82">
        <v>1590</v>
      </c>
      <c r="K18" s="82">
        <v>1109</v>
      </c>
      <c r="L18" s="82">
        <v>1593</v>
      </c>
      <c r="M18" s="82">
        <v>609</v>
      </c>
      <c r="N18" s="82">
        <v>702</v>
      </c>
      <c r="O18" s="82">
        <v>539</v>
      </c>
      <c r="P18" s="82">
        <v>26</v>
      </c>
      <c r="Q18" s="82">
        <v>0</v>
      </c>
      <c r="R18" s="82">
        <v>359</v>
      </c>
      <c r="S18" s="82">
        <v>1166</v>
      </c>
      <c r="T18" s="82">
        <v>432</v>
      </c>
      <c r="U18" s="82">
        <v>0</v>
      </c>
      <c r="V18" s="82">
        <v>0</v>
      </c>
      <c r="W18" s="82">
        <v>253</v>
      </c>
      <c r="X18" s="82">
        <v>893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188</v>
      </c>
      <c r="D19" s="82">
        <v>166</v>
      </c>
      <c r="E19" s="82">
        <v>106</v>
      </c>
      <c r="F19" s="82">
        <v>48</v>
      </c>
      <c r="G19" s="82">
        <v>89</v>
      </c>
      <c r="H19" s="82">
        <v>126</v>
      </c>
      <c r="I19" s="82">
        <v>32</v>
      </c>
      <c r="J19" s="82">
        <v>35</v>
      </c>
      <c r="K19" s="82">
        <v>111</v>
      </c>
      <c r="L19" s="82">
        <v>141</v>
      </c>
      <c r="M19" s="82">
        <v>74</v>
      </c>
      <c r="N19" s="82">
        <v>40</v>
      </c>
      <c r="O19" s="82">
        <v>38</v>
      </c>
      <c r="P19" s="82">
        <v>40</v>
      </c>
      <c r="Q19" s="82">
        <v>56</v>
      </c>
      <c r="R19" s="82">
        <v>93</v>
      </c>
      <c r="S19" s="82">
        <v>125</v>
      </c>
      <c r="T19" s="82">
        <v>142</v>
      </c>
      <c r="U19" s="82">
        <v>114</v>
      </c>
      <c r="V19" s="82">
        <v>160</v>
      </c>
      <c r="W19" s="82">
        <v>771</v>
      </c>
      <c r="X19" s="82">
        <v>1024</v>
      </c>
      <c r="Y19" s="82">
        <v>1460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221</v>
      </c>
      <c r="H20" s="82">
        <v>117</v>
      </c>
      <c r="I20" s="82">
        <v>120</v>
      </c>
      <c r="J20" s="82">
        <v>387</v>
      </c>
      <c r="K20" s="82">
        <v>390</v>
      </c>
      <c r="L20" s="82">
        <v>765</v>
      </c>
      <c r="M20" s="82">
        <v>475</v>
      </c>
      <c r="N20" s="82">
        <v>314</v>
      </c>
      <c r="O20" s="82">
        <v>290</v>
      </c>
      <c r="P20" s="82">
        <v>561</v>
      </c>
      <c r="Q20" s="82">
        <v>509</v>
      </c>
      <c r="R20" s="82">
        <v>1315</v>
      </c>
      <c r="S20" s="82">
        <v>1024</v>
      </c>
      <c r="T20" s="82">
        <v>1021</v>
      </c>
      <c r="U20" s="82">
        <v>525</v>
      </c>
      <c r="V20" s="82">
        <v>638</v>
      </c>
      <c r="W20" s="82">
        <v>1263</v>
      </c>
      <c r="X20" s="82">
        <v>1699</v>
      </c>
      <c r="Y20" s="82">
        <v>1151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2096</v>
      </c>
      <c r="D21" s="82">
        <v>2990</v>
      </c>
      <c r="E21" s="82">
        <v>3403</v>
      </c>
      <c r="F21" s="82">
        <v>3710</v>
      </c>
      <c r="G21" s="82">
        <v>3630</v>
      </c>
      <c r="H21" s="82">
        <v>4043</v>
      </c>
      <c r="I21" s="82">
        <v>3484</v>
      </c>
      <c r="J21" s="82">
        <v>4037</v>
      </c>
      <c r="K21" s="82">
        <v>2605</v>
      </c>
      <c r="L21" s="82">
        <v>3314</v>
      </c>
      <c r="M21" s="82">
        <v>1652</v>
      </c>
      <c r="N21" s="82">
        <v>1406</v>
      </c>
      <c r="O21" s="82">
        <v>2349</v>
      </c>
      <c r="P21" s="82">
        <v>5082</v>
      </c>
      <c r="Q21" s="82">
        <v>7333</v>
      </c>
      <c r="R21" s="82">
        <v>8396</v>
      </c>
      <c r="S21" s="82">
        <v>5882</v>
      </c>
      <c r="T21" s="82">
        <v>6873</v>
      </c>
      <c r="U21" s="82">
        <v>6137</v>
      </c>
      <c r="V21" s="82">
        <v>7116</v>
      </c>
      <c r="W21" s="82">
        <v>10161</v>
      </c>
      <c r="X21" s="82">
        <v>5603</v>
      </c>
      <c r="Y21" s="82">
        <v>1527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3793</v>
      </c>
      <c r="D22" s="82">
        <v>3424</v>
      </c>
      <c r="E22" s="82">
        <v>905</v>
      </c>
      <c r="F22" s="82">
        <v>228</v>
      </c>
      <c r="G22" s="82">
        <v>907</v>
      </c>
      <c r="H22" s="82">
        <v>1688</v>
      </c>
      <c r="I22" s="82">
        <v>9566</v>
      </c>
      <c r="J22" s="82">
        <v>14979</v>
      </c>
      <c r="K22" s="82">
        <v>10116</v>
      </c>
      <c r="L22" s="82">
        <v>11921</v>
      </c>
      <c r="M22" s="82">
        <v>7860</v>
      </c>
      <c r="N22" s="82">
        <v>7070</v>
      </c>
      <c r="O22" s="82">
        <v>9061</v>
      </c>
      <c r="P22" s="82">
        <v>2234</v>
      </c>
      <c r="Q22" s="82">
        <v>2439</v>
      </c>
      <c r="R22" s="82">
        <v>1383</v>
      </c>
      <c r="S22" s="82">
        <v>2831</v>
      </c>
      <c r="T22" s="82">
        <v>4312</v>
      </c>
      <c r="U22" s="82">
        <v>6136</v>
      </c>
      <c r="V22" s="82">
        <v>7611</v>
      </c>
      <c r="W22" s="82">
        <v>15877</v>
      </c>
      <c r="X22" s="82">
        <v>12128</v>
      </c>
      <c r="Y22" s="82">
        <v>17898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19690</v>
      </c>
      <c r="D24" s="82">
        <v>17934</v>
      </c>
      <c r="E24" s="82">
        <v>15465</v>
      </c>
      <c r="F24" s="82">
        <v>12961</v>
      </c>
      <c r="G24" s="82">
        <v>10988</v>
      </c>
      <c r="H24" s="82">
        <v>3365</v>
      </c>
      <c r="I24" s="82">
        <v>8528</v>
      </c>
      <c r="J24" s="82">
        <v>31109</v>
      </c>
      <c r="K24" s="82">
        <v>13146</v>
      </c>
      <c r="L24" s="82">
        <v>21926</v>
      </c>
      <c r="M24" s="82">
        <v>12685</v>
      </c>
      <c r="N24" s="82">
        <v>13960</v>
      </c>
      <c r="O24" s="82">
        <v>22615</v>
      </c>
      <c r="P24" s="82">
        <v>10003</v>
      </c>
      <c r="Q24" s="82">
        <v>18524</v>
      </c>
      <c r="R24" s="82">
        <v>20529</v>
      </c>
      <c r="S24" s="82">
        <v>12772</v>
      </c>
      <c r="T24" s="82">
        <v>6866</v>
      </c>
      <c r="U24" s="82">
        <v>8860</v>
      </c>
      <c r="V24" s="82">
        <v>5887</v>
      </c>
      <c r="W24" s="82">
        <v>25539</v>
      </c>
      <c r="X24" s="82">
        <v>21269</v>
      </c>
      <c r="Y24" s="82">
        <v>25249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5946</v>
      </c>
      <c r="D25" s="83">
        <v>6205</v>
      </c>
      <c r="E25" s="83">
        <v>11338</v>
      </c>
      <c r="F25" s="83">
        <v>14871</v>
      </c>
      <c r="G25" s="83">
        <v>15216</v>
      </c>
      <c r="H25" s="83">
        <v>20672</v>
      </c>
      <c r="I25" s="83">
        <v>7521</v>
      </c>
      <c r="J25" s="83">
        <v>13903</v>
      </c>
      <c r="K25" s="83">
        <v>3718</v>
      </c>
      <c r="L25" s="83">
        <v>9551</v>
      </c>
      <c r="M25" s="83">
        <v>7972</v>
      </c>
      <c r="N25" s="83">
        <v>7515</v>
      </c>
      <c r="O25" s="83">
        <v>9399</v>
      </c>
      <c r="P25" s="83">
        <v>13213</v>
      </c>
      <c r="Q25" s="83">
        <v>10128</v>
      </c>
      <c r="R25" s="83">
        <v>8238</v>
      </c>
      <c r="S25" s="83">
        <v>7609</v>
      </c>
      <c r="T25" s="83">
        <v>11724</v>
      </c>
      <c r="U25" s="83">
        <v>9956</v>
      </c>
      <c r="V25" s="83">
        <v>9587</v>
      </c>
      <c r="W25" s="83">
        <v>23583</v>
      </c>
      <c r="X25" s="83">
        <v>20046</v>
      </c>
      <c r="Y25" s="83">
        <v>12811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32618</v>
      </c>
      <c r="D27" s="71">
        <f t="shared" si="11"/>
        <v>32504</v>
      </c>
      <c r="E27" s="71">
        <f t="shared" si="11"/>
        <v>32320</v>
      </c>
      <c r="F27" s="71">
        <f t="shared" si="11"/>
        <v>32222</v>
      </c>
      <c r="G27" s="71">
        <f t="shared" si="11"/>
        <v>32033</v>
      </c>
      <c r="H27" s="71">
        <f t="shared" si="11"/>
        <v>31739</v>
      </c>
      <c r="I27" s="71">
        <f t="shared" si="11"/>
        <v>30802</v>
      </c>
      <c r="J27" s="71">
        <f t="shared" si="11"/>
        <v>66040</v>
      </c>
      <c r="K27" s="71">
        <f t="shared" si="11"/>
        <v>31195</v>
      </c>
      <c r="L27" s="71">
        <f t="shared" si="11"/>
        <v>49211</v>
      </c>
      <c r="M27" s="71">
        <f t="shared" si="11"/>
        <v>31327</v>
      </c>
      <c r="N27" s="71">
        <f t="shared" si="11"/>
        <v>31007</v>
      </c>
      <c r="O27" s="71">
        <f t="shared" si="11"/>
        <v>44291</v>
      </c>
      <c r="P27" s="71">
        <f t="shared" si="11"/>
        <v>31159</v>
      </c>
      <c r="Q27" s="71">
        <f t="shared" si="11"/>
        <v>38989</v>
      </c>
      <c r="R27" s="71">
        <f t="shared" ref="R27:V27" si="12">SUM(R28:R32)</f>
        <v>40313</v>
      </c>
      <c r="S27" s="71">
        <f t="shared" si="12"/>
        <v>31409</v>
      </c>
      <c r="T27" s="71">
        <f t="shared" si="12"/>
        <v>31370</v>
      </c>
      <c r="U27" s="71">
        <f t="shared" si="12"/>
        <v>31728</v>
      </c>
      <c r="V27" s="71">
        <f t="shared" si="12"/>
        <v>30999</v>
      </c>
      <c r="W27" s="71">
        <f t="shared" ref="W27:Y27" si="13">SUM(W28:W32)</f>
        <v>77447</v>
      </c>
      <c r="X27" s="71">
        <f t="shared" si="13"/>
        <v>62662</v>
      </c>
      <c r="Y27" s="71">
        <f t="shared" si="13"/>
        <v>60096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25</v>
      </c>
      <c r="D28" s="82">
        <v>94</v>
      </c>
      <c r="E28" s="82">
        <v>86</v>
      </c>
      <c r="F28" s="82">
        <v>58</v>
      </c>
      <c r="G28" s="82">
        <v>77</v>
      </c>
      <c r="H28" s="82">
        <v>130</v>
      </c>
      <c r="I28" s="82">
        <v>69</v>
      </c>
      <c r="J28" s="82">
        <v>164</v>
      </c>
      <c r="K28" s="82">
        <v>98</v>
      </c>
      <c r="L28" s="82">
        <v>225</v>
      </c>
      <c r="M28" s="82">
        <v>147</v>
      </c>
      <c r="N28" s="82">
        <v>102</v>
      </c>
      <c r="O28" s="82">
        <v>94</v>
      </c>
      <c r="P28" s="82">
        <v>5</v>
      </c>
      <c r="Q28" s="82">
        <v>0</v>
      </c>
      <c r="R28" s="82">
        <v>38</v>
      </c>
      <c r="S28" s="82">
        <v>147</v>
      </c>
      <c r="T28" s="82">
        <v>120</v>
      </c>
      <c r="U28" s="82">
        <v>0</v>
      </c>
      <c r="V28" s="82">
        <v>0</v>
      </c>
      <c r="W28" s="82">
        <v>74</v>
      </c>
      <c r="X28" s="82">
        <v>248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28290</v>
      </c>
      <c r="D29" s="82">
        <v>23189</v>
      </c>
      <c r="E29" s="82">
        <v>18561</v>
      </c>
      <c r="F29" s="82">
        <v>13334</v>
      </c>
      <c r="G29" s="82">
        <v>12999</v>
      </c>
      <c r="H29" s="82">
        <v>6586</v>
      </c>
      <c r="I29" s="82">
        <v>2407</v>
      </c>
      <c r="J29" s="82">
        <v>12389</v>
      </c>
      <c r="K29" s="82">
        <v>20719</v>
      </c>
      <c r="L29" s="82">
        <v>34390</v>
      </c>
      <c r="M29" s="82">
        <v>19465</v>
      </c>
      <c r="N29" s="82">
        <v>12577</v>
      </c>
      <c r="O29" s="82">
        <v>15397</v>
      </c>
      <c r="P29" s="82">
        <v>9715</v>
      </c>
      <c r="Q29" s="82">
        <v>21605</v>
      </c>
      <c r="R29" s="82">
        <v>20699</v>
      </c>
      <c r="S29" s="82">
        <v>17154</v>
      </c>
      <c r="T29" s="82">
        <v>16805</v>
      </c>
      <c r="U29" s="82">
        <v>8959</v>
      </c>
      <c r="V29" s="82">
        <v>2314</v>
      </c>
      <c r="W29" s="82">
        <v>27623</v>
      </c>
      <c r="X29" s="82">
        <v>35228</v>
      </c>
      <c r="Y29" s="82">
        <v>55458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2086</v>
      </c>
      <c r="D30" s="82">
        <v>2968</v>
      </c>
      <c r="E30" s="82">
        <v>3380</v>
      </c>
      <c r="F30" s="82">
        <v>3686</v>
      </c>
      <c r="G30" s="82">
        <v>3605</v>
      </c>
      <c r="H30" s="82">
        <v>4013</v>
      </c>
      <c r="I30" s="82">
        <v>3457</v>
      </c>
      <c r="J30" s="82">
        <v>4017</v>
      </c>
      <c r="K30" s="82">
        <v>2616</v>
      </c>
      <c r="L30" s="82">
        <v>3327</v>
      </c>
      <c r="M30" s="82">
        <v>1682</v>
      </c>
      <c r="N30" s="82">
        <v>1436</v>
      </c>
      <c r="O30" s="82">
        <v>2380</v>
      </c>
      <c r="P30" s="82">
        <v>5147</v>
      </c>
      <c r="Q30" s="82">
        <v>7342</v>
      </c>
      <c r="R30" s="82">
        <v>8384</v>
      </c>
      <c r="S30" s="82">
        <v>5887</v>
      </c>
      <c r="T30" s="82">
        <v>6878</v>
      </c>
      <c r="U30" s="82">
        <v>6149</v>
      </c>
      <c r="V30" s="82">
        <v>7152</v>
      </c>
      <c r="W30" s="82">
        <v>10227</v>
      </c>
      <c r="X30" s="82">
        <v>5724</v>
      </c>
      <c r="Y30" s="82">
        <v>1521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386</v>
      </c>
      <c r="D31" s="82">
        <v>601</v>
      </c>
      <c r="E31" s="82">
        <v>887</v>
      </c>
      <c r="F31" s="82">
        <v>1110</v>
      </c>
      <c r="G31" s="82">
        <v>1206</v>
      </c>
      <c r="H31" s="82">
        <v>1586</v>
      </c>
      <c r="I31" s="82">
        <v>840</v>
      </c>
      <c r="J31" s="82">
        <v>4466</v>
      </c>
      <c r="K31" s="82">
        <v>2993</v>
      </c>
      <c r="L31" s="82">
        <v>3892</v>
      </c>
      <c r="M31" s="82">
        <v>2204</v>
      </c>
      <c r="N31" s="82">
        <v>2245</v>
      </c>
      <c r="O31" s="82">
        <v>3519</v>
      </c>
      <c r="P31" s="82">
        <v>3085</v>
      </c>
      <c r="Q31" s="82">
        <v>2993</v>
      </c>
      <c r="R31" s="82">
        <v>1135</v>
      </c>
      <c r="S31" s="82">
        <v>1186</v>
      </c>
      <c r="T31" s="82">
        <v>766</v>
      </c>
      <c r="U31" s="82">
        <v>1491</v>
      </c>
      <c r="V31" s="82">
        <v>2384</v>
      </c>
      <c r="W31" s="82">
        <v>6887</v>
      </c>
      <c r="X31" s="82">
        <v>7422</v>
      </c>
      <c r="Y31" s="82">
        <v>2731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1831</v>
      </c>
      <c r="D32" s="86">
        <v>5652</v>
      </c>
      <c r="E32" s="86">
        <v>9406</v>
      </c>
      <c r="F32" s="86">
        <v>14034</v>
      </c>
      <c r="G32" s="86">
        <v>14146</v>
      </c>
      <c r="H32" s="86">
        <v>19424</v>
      </c>
      <c r="I32" s="86">
        <v>24029</v>
      </c>
      <c r="J32" s="86">
        <v>45004</v>
      </c>
      <c r="K32" s="86">
        <v>4769</v>
      </c>
      <c r="L32" s="86">
        <v>7377</v>
      </c>
      <c r="M32" s="86">
        <v>7829</v>
      </c>
      <c r="N32" s="86">
        <v>14647</v>
      </c>
      <c r="O32" s="86">
        <v>22901</v>
      </c>
      <c r="P32" s="86">
        <v>13207</v>
      </c>
      <c r="Q32" s="86">
        <v>7049</v>
      </c>
      <c r="R32" s="86">
        <v>10057</v>
      </c>
      <c r="S32" s="86">
        <v>7035</v>
      </c>
      <c r="T32" s="86">
        <v>6801</v>
      </c>
      <c r="U32" s="86">
        <v>15129</v>
      </c>
      <c r="V32" s="86">
        <v>19149</v>
      </c>
      <c r="W32" s="86">
        <v>32636</v>
      </c>
      <c r="X32" s="86">
        <v>14040</v>
      </c>
      <c r="Y32" s="86">
        <v>386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26.447574675304406</v>
      </c>
      <c r="D3" s="65">
        <f t="shared" si="0"/>
        <v>26.80324773120789</v>
      </c>
      <c r="E3" s="65">
        <f t="shared" si="0"/>
        <v>28.770169876591837</v>
      </c>
      <c r="F3" s="65">
        <f t="shared" si="0"/>
        <v>30.748485944303305</v>
      </c>
      <c r="G3" s="65">
        <f t="shared" si="0"/>
        <v>35.033851861362621</v>
      </c>
      <c r="H3" s="65">
        <f t="shared" si="0"/>
        <v>36.89527118445875</v>
      </c>
      <c r="I3" s="65">
        <f t="shared" si="0"/>
        <v>30.520445017233534</v>
      </c>
      <c r="J3" s="65">
        <f t="shared" si="0"/>
        <v>64.365260235444495</v>
      </c>
      <c r="K3" s="65">
        <f t="shared" si="0"/>
        <v>30.314036214940877</v>
      </c>
      <c r="L3" s="65">
        <f t="shared" si="0"/>
        <v>43.963542505683456</v>
      </c>
      <c r="M3" s="65">
        <f t="shared" si="0"/>
        <v>26.822913467091311</v>
      </c>
      <c r="N3" s="65">
        <f t="shared" si="0"/>
        <v>31.025685229909399</v>
      </c>
      <c r="O3" s="65">
        <f t="shared" si="0"/>
        <v>43.766383668511409</v>
      </c>
      <c r="P3" s="65">
        <f t="shared" si="0"/>
        <v>27.338323783770726</v>
      </c>
      <c r="Q3" s="65">
        <f t="shared" si="0"/>
        <v>30.391533919734478</v>
      </c>
      <c r="R3" s="65">
        <f t="shared" ref="R3:V3" si="1">SUM(R4,R15,R17,R27)</f>
        <v>31.260063682201565</v>
      </c>
      <c r="S3" s="65">
        <f t="shared" si="1"/>
        <v>24.564176124333297</v>
      </c>
      <c r="T3" s="65">
        <f t="shared" si="1"/>
        <v>23.456667328970529</v>
      </c>
      <c r="U3" s="65">
        <f t="shared" si="1"/>
        <v>20.552541573846547</v>
      </c>
      <c r="V3" s="65">
        <f t="shared" si="1"/>
        <v>16.292016477035133</v>
      </c>
      <c r="W3" s="65">
        <f t="shared" ref="W3:Y3" si="2">SUM(W4,W15,W17,W27)</f>
        <v>43.39935216908583</v>
      </c>
      <c r="X3" s="65">
        <f t="shared" si="2"/>
        <v>29.594527036806561</v>
      </c>
      <c r="Y3" s="65">
        <f t="shared" si="2"/>
        <v>28.848497805076192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23.05110269915458</v>
      </c>
      <c r="D4" s="69">
        <f t="shared" si="3"/>
        <v>23.72727141534093</v>
      </c>
      <c r="E4" s="69">
        <f t="shared" si="3"/>
        <v>25.61301347591484</v>
      </c>
      <c r="F4" s="69">
        <f t="shared" si="3"/>
        <v>27.164266658616899</v>
      </c>
      <c r="G4" s="69">
        <f t="shared" si="3"/>
        <v>31.53135113704295</v>
      </c>
      <c r="H4" s="69">
        <f t="shared" si="3"/>
        <v>32.903389490488848</v>
      </c>
      <c r="I4" s="69">
        <f t="shared" si="3"/>
        <v>26.869009833093727</v>
      </c>
      <c r="J4" s="69">
        <f t="shared" si="3"/>
        <v>56.12965525957879</v>
      </c>
      <c r="K4" s="69">
        <f t="shared" si="3"/>
        <v>26.353421363358112</v>
      </c>
      <c r="L4" s="69">
        <f t="shared" si="3"/>
        <v>38.085910735534839</v>
      </c>
      <c r="M4" s="69">
        <f t="shared" si="3"/>
        <v>22.874940706351747</v>
      </c>
      <c r="N4" s="69">
        <f t="shared" si="3"/>
        <v>27.198065166976185</v>
      </c>
      <c r="O4" s="69">
        <f t="shared" si="3"/>
        <v>38.937807822531461</v>
      </c>
      <c r="P4" s="69">
        <f t="shared" si="3"/>
        <v>23.857627832632456</v>
      </c>
      <c r="Q4" s="69">
        <f t="shared" si="3"/>
        <v>26.54657420568391</v>
      </c>
      <c r="R4" s="69">
        <f t="shared" ref="R4:V4" si="4">SUM(R5:R14)</f>
        <v>27.159065109989587</v>
      </c>
      <c r="S4" s="69">
        <f t="shared" si="4"/>
        <v>21.370601183785652</v>
      </c>
      <c r="T4" s="69">
        <f t="shared" si="4"/>
        <v>20.065616644946608</v>
      </c>
      <c r="U4" s="69">
        <f t="shared" si="4"/>
        <v>17.360009449973891</v>
      </c>
      <c r="V4" s="69">
        <f t="shared" si="4"/>
        <v>13.415971515785921</v>
      </c>
      <c r="W4" s="69">
        <f t="shared" ref="W4:Y4" si="5">SUM(W5:W14)</f>
        <v>33.756854019070033</v>
      </c>
      <c r="X4" s="69">
        <f t="shared" si="5"/>
        <v>22.156704337402356</v>
      </c>
      <c r="Y4" s="69">
        <f t="shared" si="5"/>
        <v>21.72723524020412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0.71163582512873003</v>
      </c>
      <c r="D5" s="72">
        <v>1.5834976530012816</v>
      </c>
      <c r="E5" s="72">
        <v>1.4404446491481129</v>
      </c>
      <c r="F5" s="72">
        <v>1.1152980566561128</v>
      </c>
      <c r="G5" s="72">
        <v>1.8231670284151897</v>
      </c>
      <c r="H5" s="72">
        <v>3.2969967188259135</v>
      </c>
      <c r="I5" s="72">
        <v>1.827963198332367</v>
      </c>
      <c r="J5" s="72">
        <v>2.0789095313963166</v>
      </c>
      <c r="K5" s="72">
        <v>1.038355644074658</v>
      </c>
      <c r="L5" s="72">
        <v>2.4160998736533226</v>
      </c>
      <c r="M5" s="72">
        <v>1.5742365797727378</v>
      </c>
      <c r="N5" s="72">
        <v>1.1366344442510727</v>
      </c>
      <c r="O5" s="72">
        <v>1.034773723810265</v>
      </c>
      <c r="P5" s="72">
        <v>2.35348840109743E-2</v>
      </c>
      <c r="Q5" s="72">
        <v>0</v>
      </c>
      <c r="R5" s="72">
        <v>0.39161032642319943</v>
      </c>
      <c r="S5" s="72">
        <v>1.2869992257377505</v>
      </c>
      <c r="T5" s="72">
        <v>0.93309560061691132</v>
      </c>
      <c r="U5" s="72">
        <v>0</v>
      </c>
      <c r="V5" s="72">
        <v>0</v>
      </c>
      <c r="W5" s="72">
        <v>0.24438131768417576</v>
      </c>
      <c r="X5" s="72">
        <v>0.61112015467787684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0.10039547293386424</v>
      </c>
      <c r="D6" s="72">
        <v>6.2776713390070515E-2</v>
      </c>
      <c r="E6" s="72">
        <v>4.6224476613876055E-2</v>
      </c>
      <c r="F6" s="72">
        <v>4.5282293043833492E-3</v>
      </c>
      <c r="G6" s="72">
        <v>0</v>
      </c>
      <c r="H6" s="72">
        <v>0</v>
      </c>
      <c r="I6" s="72">
        <v>0</v>
      </c>
      <c r="J6" s="72">
        <v>0.10252619131770525</v>
      </c>
      <c r="K6" s="72">
        <v>0.10221317685457808</v>
      </c>
      <c r="L6" s="72">
        <v>0.12981192703459396</v>
      </c>
      <c r="M6" s="72">
        <v>0.11236305794397226</v>
      </c>
      <c r="N6" s="72">
        <v>0.1474238166392717</v>
      </c>
      <c r="O6" s="72">
        <v>9.9109892036638961E-2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3.0161889604686298E-2</v>
      </c>
      <c r="X6" s="72">
        <v>4.1392278418836165E-2</v>
      </c>
      <c r="Y6" s="72">
        <v>0.20040818573557023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0.36100749184167552</v>
      </c>
      <c r="H7" s="72">
        <v>0.1291568312139493</v>
      </c>
      <c r="I7" s="72">
        <v>8.7444829738961075E-2</v>
      </c>
      <c r="J7" s="72">
        <v>0.34016444756034092</v>
      </c>
      <c r="K7" s="72">
        <v>0.30892775859544391</v>
      </c>
      <c r="L7" s="72">
        <v>0.79576037952999523</v>
      </c>
      <c r="M7" s="72">
        <v>0.42239579544996947</v>
      </c>
      <c r="N7" s="72">
        <v>0.41347327620625696</v>
      </c>
      <c r="O7" s="72">
        <v>0.30175993892151576</v>
      </c>
      <c r="P7" s="72">
        <v>0.53996047529089586</v>
      </c>
      <c r="Q7" s="72">
        <v>0.34999500562153296</v>
      </c>
      <c r="R7" s="72">
        <v>1.0965360224247336</v>
      </c>
      <c r="S7" s="72">
        <v>0.93808585759841134</v>
      </c>
      <c r="T7" s="72">
        <v>0.8756804532012965</v>
      </c>
      <c r="U7" s="72">
        <v>0.37936605076834279</v>
      </c>
      <c r="V7" s="72">
        <v>0.38643254716287284</v>
      </c>
      <c r="W7" s="72">
        <v>0.77971826402794819</v>
      </c>
      <c r="X7" s="72">
        <v>1.0504374649120249</v>
      </c>
      <c r="Y7" s="72">
        <v>0.62840287648719173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1.9733029869095238</v>
      </c>
      <c r="D8" s="72">
        <v>2.7561138211419798</v>
      </c>
      <c r="E8" s="72">
        <v>3.3601573249333647</v>
      </c>
      <c r="F8" s="72">
        <v>3.9410031882077368</v>
      </c>
      <c r="G8" s="72">
        <v>4.4535148539866753</v>
      </c>
      <c r="H8" s="72">
        <v>4.8931902697331688</v>
      </c>
      <c r="I8" s="72">
        <v>3.8018749796160773</v>
      </c>
      <c r="J8" s="72">
        <v>4.2887989901915979</v>
      </c>
      <c r="K8" s="72">
        <v>2.6854987154442349</v>
      </c>
      <c r="L8" s="72">
        <v>3.3714417861724066</v>
      </c>
      <c r="M8" s="72">
        <v>1.5601611760702716</v>
      </c>
      <c r="N8" s="72">
        <v>1.4885044507698788</v>
      </c>
      <c r="O8" s="72">
        <v>2.4280435818207278</v>
      </c>
      <c r="P8" s="72">
        <v>4.4516581961324029</v>
      </c>
      <c r="Q8" s="72">
        <v>5.6755673857523465</v>
      </c>
      <c r="R8" s="72">
        <v>6.8123640365181979</v>
      </c>
      <c r="S8" s="72">
        <v>4.7055269520064806</v>
      </c>
      <c r="T8" s="72">
        <v>5.0211423544521105</v>
      </c>
      <c r="U8" s="72">
        <v>3.7972524576014641</v>
      </c>
      <c r="V8" s="72">
        <v>3.8820670529466557</v>
      </c>
      <c r="W8" s="72">
        <v>6.3453335331298772</v>
      </c>
      <c r="X8" s="72">
        <v>2.9517789938979493</v>
      </c>
      <c r="Y8" s="72">
        <v>0.74984065220754237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7.4766362103977739</v>
      </c>
      <c r="D9" s="72">
        <v>7.5541562041003694</v>
      </c>
      <c r="E9" s="72">
        <v>10.037844134686157</v>
      </c>
      <c r="F9" s="72">
        <v>12.515497877954292</v>
      </c>
      <c r="G9" s="72">
        <v>15.030755447554363</v>
      </c>
      <c r="H9" s="72">
        <v>19.436913997228629</v>
      </c>
      <c r="I9" s="72">
        <v>12.446845159228898</v>
      </c>
      <c r="J9" s="72">
        <v>25.230620844440686</v>
      </c>
      <c r="K9" s="72">
        <v>11.971317425084608</v>
      </c>
      <c r="L9" s="72">
        <v>15.790806436133131</v>
      </c>
      <c r="M9" s="72">
        <v>9.4137517343551984</v>
      </c>
      <c r="N9" s="72">
        <v>12.51328018779922</v>
      </c>
      <c r="O9" s="72">
        <v>15.945315520707023</v>
      </c>
      <c r="P9" s="72">
        <v>9.6174724769137576</v>
      </c>
      <c r="Q9" s="72">
        <v>6.6186105491623213</v>
      </c>
      <c r="R9" s="72">
        <v>3.6183247174049167</v>
      </c>
      <c r="S9" s="72">
        <v>4.3966658859899228</v>
      </c>
      <c r="T9" s="72">
        <v>7.5624445877984323</v>
      </c>
      <c r="U9" s="72">
        <v>7.0775162340042685</v>
      </c>
      <c r="V9" s="72">
        <v>4.9530128177573758</v>
      </c>
      <c r="W9" s="72">
        <v>11.283580723539393</v>
      </c>
      <c r="X9" s="72">
        <v>6.3303384416633328</v>
      </c>
      <c r="Y9" s="72">
        <v>8.6391436846694774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12.651150324315688</v>
      </c>
      <c r="D11" s="72">
        <v>11.609443336374108</v>
      </c>
      <c r="E11" s="72">
        <v>10.522239249886756</v>
      </c>
      <c r="F11" s="72">
        <v>9.2977503661287155</v>
      </c>
      <c r="G11" s="72">
        <v>9.3097883222158444</v>
      </c>
      <c r="H11" s="72">
        <v>4.0343507180289873</v>
      </c>
      <c r="I11" s="72">
        <v>7.8956986678216055</v>
      </c>
      <c r="J11" s="72">
        <v>22.93698474585193</v>
      </c>
      <c r="K11" s="72">
        <v>9.7655569906120672</v>
      </c>
      <c r="L11" s="72">
        <v>15.128172521374665</v>
      </c>
      <c r="M11" s="72">
        <v>9.4814427045876855</v>
      </c>
      <c r="N11" s="72">
        <v>11.042356382514871</v>
      </c>
      <c r="O11" s="72">
        <v>18.171108475652328</v>
      </c>
      <c r="P11" s="72">
        <v>7.3723744157035798</v>
      </c>
      <c r="Q11" s="72">
        <v>12.50065777534736</v>
      </c>
      <c r="R11" s="72">
        <v>14.210786384902404</v>
      </c>
      <c r="S11" s="72">
        <v>8.9249455303173288</v>
      </c>
      <c r="T11" s="72">
        <v>4.6846482304602723</v>
      </c>
      <c r="U11" s="72">
        <v>5.2389538132294202</v>
      </c>
      <c r="V11" s="72">
        <v>3.3612957667705294</v>
      </c>
      <c r="W11" s="72">
        <v>12.603588772318794</v>
      </c>
      <c r="X11" s="72">
        <v>8.9887435995174219</v>
      </c>
      <c r="Y11" s="72">
        <v>9.9860113905031529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0.26039502918096502</v>
      </c>
      <c r="P12" s="72">
        <v>0.3624164663251917</v>
      </c>
      <c r="Q12" s="72">
        <v>0.45794191529236761</v>
      </c>
      <c r="R12" s="72">
        <v>0.61058068944651633</v>
      </c>
      <c r="S12" s="72">
        <v>0.68968210818751952</v>
      </c>
      <c r="T12" s="72">
        <v>0.74110217371809717</v>
      </c>
      <c r="U12" s="72">
        <v>0.51017471228362454</v>
      </c>
      <c r="V12" s="72">
        <v>0.62847650895019458</v>
      </c>
      <c r="W12" s="72">
        <v>2.2288714239714857</v>
      </c>
      <c r="X12" s="72">
        <v>2.0648265642625088</v>
      </c>
      <c r="Y12" s="72">
        <v>1.4277388982393129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3.3119485128575481E-2</v>
      </c>
      <c r="D13" s="74">
        <v>4.7376833284348677E-2</v>
      </c>
      <c r="E13" s="74">
        <v>7.9001839199982271E-2</v>
      </c>
      <c r="F13" s="74">
        <v>0.15125771922350925</v>
      </c>
      <c r="G13" s="74">
        <v>0.38900045801508049</v>
      </c>
      <c r="H13" s="74">
        <v>0.93331303078921668</v>
      </c>
      <c r="I13" s="74">
        <v>0.67235295719877808</v>
      </c>
      <c r="J13" s="74">
        <v>0.89475562348930171</v>
      </c>
      <c r="K13" s="74">
        <v>0.35337933583525377</v>
      </c>
      <c r="L13" s="74">
        <v>0.27135132116309313</v>
      </c>
      <c r="M13" s="74">
        <v>0.20414385089680442</v>
      </c>
      <c r="N13" s="74">
        <v>0.33131538629913004</v>
      </c>
      <c r="O13" s="74">
        <v>0.52257196540688533</v>
      </c>
      <c r="P13" s="74">
        <v>1.3563088997259571</v>
      </c>
      <c r="Q13" s="74">
        <v>0.7931213097147084</v>
      </c>
      <c r="R13" s="74">
        <v>0.25085514013784527</v>
      </c>
      <c r="S13" s="74">
        <v>0.29825932923588344</v>
      </c>
      <c r="T13" s="74">
        <v>0.11100484119503752</v>
      </c>
      <c r="U13" s="74">
        <v>0.24718161679013648</v>
      </c>
      <c r="V13" s="74">
        <v>0.11090995338077002</v>
      </c>
      <c r="W13" s="74">
        <v>4.5565684894607487E-2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0.10486239434042248</v>
      </c>
      <c r="D14" s="76">
        <v>0.11390685404876844</v>
      </c>
      <c r="E14" s="76">
        <v>0.12710180144659133</v>
      </c>
      <c r="F14" s="76">
        <v>0.13893122114214787</v>
      </c>
      <c r="G14" s="76">
        <v>0.16411753501412032</v>
      </c>
      <c r="H14" s="76">
        <v>0.17946792466898434</v>
      </c>
      <c r="I14" s="76">
        <v>0.13683004115704053</v>
      </c>
      <c r="J14" s="76">
        <v>0.25689488533091098</v>
      </c>
      <c r="K14" s="76">
        <v>0.12817231685726613</v>
      </c>
      <c r="L14" s="76">
        <v>0.18246649047363031</v>
      </c>
      <c r="M14" s="76">
        <v>0.10644580727510461</v>
      </c>
      <c r="N14" s="76">
        <v>0.12507722249648395</v>
      </c>
      <c r="O14" s="76">
        <v>0.17472969499512164</v>
      </c>
      <c r="P14" s="76">
        <v>0.13390201852969763</v>
      </c>
      <c r="Q14" s="76">
        <v>0.15068026479327296</v>
      </c>
      <c r="R14" s="76">
        <v>0.16800779273177333</v>
      </c>
      <c r="S14" s="76">
        <v>0.13043629471235307</v>
      </c>
      <c r="T14" s="76">
        <v>0.13649840350445175</v>
      </c>
      <c r="U14" s="76">
        <v>0.10956456529663415</v>
      </c>
      <c r="V14" s="76">
        <v>9.3776868817522133E-2</v>
      </c>
      <c r="W14" s="76">
        <v>0.19565240989907032</v>
      </c>
      <c r="X14" s="76">
        <v>0.11806684005240213</v>
      </c>
      <c r="Y14" s="76">
        <v>9.5689552361870767E-2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2.1688455643037237E-5</v>
      </c>
      <c r="E15" s="69">
        <f t="shared" si="6"/>
        <v>4.0337072173822215E-4</v>
      </c>
      <c r="F15" s="69">
        <f t="shared" si="6"/>
        <v>7.4257438659005464E-4</v>
      </c>
      <c r="G15" s="69">
        <f t="shared" si="6"/>
        <v>1.4763503035688835E-3</v>
      </c>
      <c r="H15" s="69">
        <f t="shared" si="6"/>
        <v>4.3921877700738082E-3</v>
      </c>
      <c r="I15" s="69">
        <f t="shared" si="6"/>
        <v>2.1158783658705364E-3</v>
      </c>
      <c r="J15" s="69">
        <f t="shared" si="6"/>
        <v>3.3967034550399923E-3</v>
      </c>
      <c r="K15" s="69">
        <f t="shared" si="6"/>
        <v>2.5450714974981268E-3</v>
      </c>
      <c r="L15" s="69">
        <f t="shared" si="6"/>
        <v>2.0165345849895686E-2</v>
      </c>
      <c r="M15" s="69">
        <f t="shared" si="6"/>
        <v>1.2318793267663054E-3</v>
      </c>
      <c r="N15" s="69">
        <f t="shared" si="6"/>
        <v>5.7100975642023575E-3</v>
      </c>
      <c r="O15" s="69">
        <f t="shared" si="6"/>
        <v>2.0287732655036124E-3</v>
      </c>
      <c r="P15" s="69">
        <f t="shared" si="6"/>
        <v>4.9401551696266598E-3</v>
      </c>
      <c r="Q15" s="69">
        <f t="shared" si="6"/>
        <v>2.6769753968394088E-3</v>
      </c>
      <c r="R15" s="69">
        <f t="shared" si="6"/>
        <v>2.0832181102154435E-3</v>
      </c>
      <c r="S15" s="69">
        <f t="shared" si="6"/>
        <v>1.4547121087403931E-3</v>
      </c>
      <c r="T15" s="69">
        <f t="shared" si="6"/>
        <v>2.0532440136244649E-3</v>
      </c>
      <c r="U15" s="69">
        <f t="shared" si="6"/>
        <v>1.3049071478893105E-3</v>
      </c>
      <c r="V15" s="69">
        <f t="shared" si="6"/>
        <v>1.0329232975619985E-3</v>
      </c>
      <c r="W15" s="69">
        <f t="shared" si="6"/>
        <v>5.0076556389328699E-3</v>
      </c>
      <c r="X15" s="69">
        <f t="shared" si="6"/>
        <v>3.0873290653922279E-3</v>
      </c>
      <c r="Y15" s="69">
        <f t="shared" si="6"/>
        <v>2.1835283889881565E-4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2.1688455643037237E-5</v>
      </c>
      <c r="E16" s="72">
        <v>4.0337072173822215E-4</v>
      </c>
      <c r="F16" s="72">
        <v>7.4257438659005464E-4</v>
      </c>
      <c r="G16" s="72">
        <v>1.4763503035688835E-3</v>
      </c>
      <c r="H16" s="72">
        <v>4.3921877700738082E-3</v>
      </c>
      <c r="I16" s="72">
        <v>2.1158783658705364E-3</v>
      </c>
      <c r="J16" s="72">
        <v>3.3967034550399923E-3</v>
      </c>
      <c r="K16" s="72">
        <v>2.5450714974981268E-3</v>
      </c>
      <c r="L16" s="72">
        <v>2.0165345849895686E-2</v>
      </c>
      <c r="M16" s="72">
        <v>1.2318793267663054E-3</v>
      </c>
      <c r="N16" s="72">
        <v>5.7100975642023575E-3</v>
      </c>
      <c r="O16" s="72">
        <v>2.0287732655036124E-3</v>
      </c>
      <c r="P16" s="72">
        <v>4.9401551696266598E-3</v>
      </c>
      <c r="Q16" s="72">
        <v>2.6769753968394088E-3</v>
      </c>
      <c r="R16" s="72">
        <v>2.0832181102154435E-3</v>
      </c>
      <c r="S16" s="72">
        <v>1.4547121087403931E-3</v>
      </c>
      <c r="T16" s="72">
        <v>2.0532440136244649E-3</v>
      </c>
      <c r="U16" s="72">
        <v>1.3049071478893105E-3</v>
      </c>
      <c r="V16" s="72">
        <v>1.0329232975619985E-3</v>
      </c>
      <c r="W16" s="72">
        <v>5.0076556389328699E-3</v>
      </c>
      <c r="X16" s="72">
        <v>3.0873290653922279E-3</v>
      </c>
      <c r="Y16" s="72">
        <v>2.1835283889881565E-4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1.2273332654155102</v>
      </c>
      <c r="D17" s="69">
        <f t="shared" si="7"/>
        <v>1.130459204469513</v>
      </c>
      <c r="E17" s="69">
        <f t="shared" si="7"/>
        <v>1.2050139567152141</v>
      </c>
      <c r="F17" s="69">
        <f t="shared" si="7"/>
        <v>1.5413321544563301</v>
      </c>
      <c r="G17" s="69">
        <f t="shared" si="7"/>
        <v>1.5840777124593299</v>
      </c>
      <c r="H17" s="69">
        <f t="shared" si="7"/>
        <v>1.9349685322922383</v>
      </c>
      <c r="I17" s="69">
        <f t="shared" si="7"/>
        <v>1.6087735877838085</v>
      </c>
      <c r="J17" s="69">
        <f t="shared" si="7"/>
        <v>3.5853444692703591</v>
      </c>
      <c r="K17" s="69">
        <f t="shared" si="7"/>
        <v>1.733409699167739</v>
      </c>
      <c r="L17" s="69">
        <f t="shared" si="7"/>
        <v>2.5573090109812964</v>
      </c>
      <c r="M17" s="69">
        <f t="shared" si="7"/>
        <v>1.7322639937433619</v>
      </c>
      <c r="N17" s="69">
        <f t="shared" si="7"/>
        <v>1.7592887505042434</v>
      </c>
      <c r="O17" s="69">
        <f t="shared" si="7"/>
        <v>2.2797772670992087</v>
      </c>
      <c r="P17" s="69">
        <f t="shared" si="7"/>
        <v>1.7316410726737872</v>
      </c>
      <c r="Q17" s="69">
        <f t="shared" si="7"/>
        <v>1.9930063357687584</v>
      </c>
      <c r="R17" s="69">
        <f t="shared" ref="R17:V17" si="8">SUM(R18:R26)</f>
        <v>2.1573198431316847</v>
      </c>
      <c r="S17" s="69">
        <f t="shared" si="8"/>
        <v>1.7091322614975872</v>
      </c>
      <c r="T17" s="69">
        <f t="shared" si="8"/>
        <v>1.7263634073392256</v>
      </c>
      <c r="U17" s="69">
        <f t="shared" si="8"/>
        <v>1.5893889722318066</v>
      </c>
      <c r="V17" s="69">
        <f t="shared" si="8"/>
        <v>1.5203453720823257</v>
      </c>
      <c r="W17" s="69">
        <f t="shared" ref="W17:Y17" si="9">SUM(W18:W26)</f>
        <v>5.7405267004337102</v>
      </c>
      <c r="X17" s="69">
        <f t="shared" si="9"/>
        <v>4.1546093830661475</v>
      </c>
      <c r="Y17" s="69">
        <f t="shared" si="9"/>
        <v>2.8330292282981189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3.4803945760959035E-2</v>
      </c>
      <c r="D18" s="72">
        <v>7.5185129522226182E-2</v>
      </c>
      <c r="E18" s="72">
        <v>5.3554927841671852E-2</v>
      </c>
      <c r="F18" s="72">
        <v>1.8562657445788191E-2</v>
      </c>
      <c r="G18" s="72">
        <v>4.8928905800432375E-2</v>
      </c>
      <c r="H18" s="72">
        <v>0.10065634128138072</v>
      </c>
      <c r="I18" s="72">
        <v>9.3093684194874182E-2</v>
      </c>
      <c r="J18" s="72">
        <v>9.5067903118671984E-2</v>
      </c>
      <c r="K18" s="72">
        <v>5.9262594969906775E-2</v>
      </c>
      <c r="L18" s="72">
        <v>0.10437224209562343</v>
      </c>
      <c r="M18" s="72">
        <v>4.3462370913162379E-2</v>
      </c>
      <c r="N18" s="72">
        <v>4.8266972965291706E-2</v>
      </c>
      <c r="O18" s="72">
        <v>3.9153905932341283E-2</v>
      </c>
      <c r="P18" s="72">
        <v>1.7062402034205035E-3</v>
      </c>
      <c r="Q18" s="72">
        <v>0</v>
      </c>
      <c r="R18" s="72">
        <v>2.1740864357146675E-2</v>
      </c>
      <c r="S18" s="72">
        <v>7.7639296674684249E-2</v>
      </c>
      <c r="T18" s="72">
        <v>2.7640609624095515E-2</v>
      </c>
      <c r="U18" s="72">
        <v>0</v>
      </c>
      <c r="V18" s="72">
        <v>0</v>
      </c>
      <c r="W18" s="72">
        <v>2.0796789153525501E-2</v>
      </c>
      <c r="X18" s="72">
        <v>7.2332680357553969E-2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8.549550324385825E-3</v>
      </c>
      <c r="D19" s="72">
        <v>7.6854564083436881E-3</v>
      </c>
      <c r="E19" s="72">
        <v>5.3136272621955999E-3</v>
      </c>
      <c r="F19" s="72">
        <v>2.4862452617324862E-3</v>
      </c>
      <c r="G19" s="72">
        <v>5.3318876303033568E-3</v>
      </c>
      <c r="H19" s="72">
        <v>8.0360137660372595E-3</v>
      </c>
      <c r="I19" s="72">
        <v>1.8411724123664802E-3</v>
      </c>
      <c r="J19" s="72">
        <v>2.082970605092699E-3</v>
      </c>
      <c r="K19" s="72">
        <v>6.944254948806395E-3</v>
      </c>
      <c r="L19" s="72">
        <v>9.2371667637479674E-3</v>
      </c>
      <c r="M19" s="72">
        <v>5.0972027876109828E-3</v>
      </c>
      <c r="N19" s="72">
        <v>2.7136655763475648E-3</v>
      </c>
      <c r="O19" s="72">
        <v>2.2695984772846084E-3</v>
      </c>
      <c r="P19" s="72">
        <v>2.2304824019704211E-3</v>
      </c>
      <c r="Q19" s="72">
        <v>2.8040742560499561E-3</v>
      </c>
      <c r="R19" s="72">
        <v>4.8873715702196325E-3</v>
      </c>
      <c r="S19" s="72">
        <v>6.6895627919476989E-3</v>
      </c>
      <c r="T19" s="72">
        <v>7.2904950064078535E-3</v>
      </c>
      <c r="U19" s="72">
        <v>5.3524488826352723E-3</v>
      </c>
      <c r="V19" s="72">
        <v>6.2838037272341905E-3</v>
      </c>
      <c r="W19" s="72">
        <v>3.7968688650460644E-2</v>
      </c>
      <c r="X19" s="72">
        <v>5.0074170052406962E-2</v>
      </c>
      <c r="Y19" s="72">
        <v>8.7133187068886911E-2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1.8061874532589953E-2</v>
      </c>
      <c r="H20" s="72">
        <v>7.164767450601039E-3</v>
      </c>
      <c r="I20" s="72">
        <v>5.1162228790635608E-3</v>
      </c>
      <c r="J20" s="72">
        <v>2.1249144490873461E-2</v>
      </c>
      <c r="K20" s="72">
        <v>1.9835679094888023E-2</v>
      </c>
      <c r="L20" s="72">
        <v>5.1133649733633282E-2</v>
      </c>
      <c r="M20" s="72">
        <v>3.0036626105269575E-2</v>
      </c>
      <c r="N20" s="72">
        <v>2.5197389549475434E-2</v>
      </c>
      <c r="O20" s="72">
        <v>1.6739516177946046E-2</v>
      </c>
      <c r="P20" s="72">
        <v>3.4606274415304117E-2</v>
      </c>
      <c r="Q20" s="72">
        <v>2.3209082578084583E-2</v>
      </c>
      <c r="R20" s="72">
        <v>7.5285754627859552E-2</v>
      </c>
      <c r="S20" s="72">
        <v>6.2687131307605795E-2</v>
      </c>
      <c r="T20" s="72">
        <v>6.0781627502786026E-2</v>
      </c>
      <c r="U20" s="72">
        <v>2.7553314143812357E-2</v>
      </c>
      <c r="V20" s="72">
        <v>3.1374369481073784E-2</v>
      </c>
      <c r="W20" s="72">
        <v>9.1813479339578702E-2</v>
      </c>
      <c r="X20" s="72">
        <v>0.12487208391778964</v>
      </c>
      <c r="Y20" s="72">
        <v>5.7711179863407049E-2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9.8582036004428206E-2</v>
      </c>
      <c r="D21" s="72">
        <v>0.12779715081127971</v>
      </c>
      <c r="E21" s="72">
        <v>0.15860866120502856</v>
      </c>
      <c r="F21" s="72">
        <v>0.2075440419110926</v>
      </c>
      <c r="G21" s="72">
        <v>0.20900016323432918</v>
      </c>
      <c r="H21" s="72">
        <v>0.24932393991178298</v>
      </c>
      <c r="I21" s="72">
        <v>0.21170470185799461</v>
      </c>
      <c r="J21" s="72">
        <v>0.25812728535978746</v>
      </c>
      <c r="K21" s="72">
        <v>0.16441619051701054</v>
      </c>
      <c r="L21" s="72">
        <v>0.20948304160837988</v>
      </c>
      <c r="M21" s="72">
        <v>0.10534577559416791</v>
      </c>
      <c r="N21" s="72">
        <v>8.6753444884113337E-2</v>
      </c>
      <c r="O21" s="72">
        <v>0.12924328504047017</v>
      </c>
      <c r="P21" s="72">
        <v>0.27731338888429302</v>
      </c>
      <c r="Q21" s="72">
        <v>0.38201298186097959</v>
      </c>
      <c r="R21" s="72">
        <v>0.47651343581024574</v>
      </c>
      <c r="S21" s="72">
        <v>0.32533017964632455</v>
      </c>
      <c r="T21" s="72">
        <v>0.36768902717674962</v>
      </c>
      <c r="U21" s="72">
        <v>0.29833517119416264</v>
      </c>
      <c r="V21" s="72">
        <v>0.34229666132532</v>
      </c>
      <c r="W21" s="72">
        <v>0.80658728334564722</v>
      </c>
      <c r="X21" s="72">
        <v>0.3755749422559041</v>
      </c>
      <c r="Y21" s="72">
        <v>7.1750302133977734E-2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0.17422837404544073</v>
      </c>
      <c r="D22" s="72">
        <v>0.15112234733761415</v>
      </c>
      <c r="E22" s="72">
        <v>4.2651135379232062E-2</v>
      </c>
      <c r="F22" s="72">
        <v>1.1641771771549365E-2</v>
      </c>
      <c r="G22" s="72">
        <v>4.8696578628056382E-2</v>
      </c>
      <c r="H22" s="72">
        <v>9.3736614256513681E-2</v>
      </c>
      <c r="I22" s="72">
        <v>0.53166013662781164</v>
      </c>
      <c r="J22" s="72">
        <v>0.86728399339120377</v>
      </c>
      <c r="K22" s="72">
        <v>0.59473661441056247</v>
      </c>
      <c r="L22" s="72">
        <v>0.6732017061362805</v>
      </c>
      <c r="M22" s="72">
        <v>0.4575574059589379</v>
      </c>
      <c r="N22" s="72">
        <v>0.41721570074634873</v>
      </c>
      <c r="O22" s="72">
        <v>0.52178655843820565</v>
      </c>
      <c r="P22" s="72">
        <v>0.12805752897945927</v>
      </c>
      <c r="Q22" s="72">
        <v>0.13980057255199657</v>
      </c>
      <c r="R22" s="72">
        <v>7.9506777863272066E-2</v>
      </c>
      <c r="S22" s="72">
        <v>0.1598473928783028</v>
      </c>
      <c r="T22" s="72">
        <v>0.23750488557348151</v>
      </c>
      <c r="U22" s="72">
        <v>0.32096493736605264</v>
      </c>
      <c r="V22" s="72">
        <v>0.3821622437745133</v>
      </c>
      <c r="W22" s="72">
        <v>1.1457887796822888</v>
      </c>
      <c r="X22" s="72">
        <v>0.83563761825218685</v>
      </c>
      <c r="Y22" s="72">
        <v>0.89798271406104313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0.64320789366534548</v>
      </c>
      <c r="D24" s="72">
        <v>0.55794560869029242</v>
      </c>
      <c r="E24" s="72">
        <v>0.51754886911115494</v>
      </c>
      <c r="F24" s="72">
        <v>0.50501672419140642</v>
      </c>
      <c r="G24" s="72">
        <v>0.4427250434200396</v>
      </c>
      <c r="H24" s="72">
        <v>0.15707871679213051</v>
      </c>
      <c r="I24" s="72">
        <v>0.36940415887905875</v>
      </c>
      <c r="J24" s="72">
        <v>1.4483154965235947</v>
      </c>
      <c r="K24" s="72">
        <v>0.63643072351061736</v>
      </c>
      <c r="L24" s="72">
        <v>0.99957540137699119</v>
      </c>
      <c r="M24" s="72">
        <v>0.60569342223032185</v>
      </c>
      <c r="N24" s="72">
        <v>0.69745445361645175</v>
      </c>
      <c r="O24" s="72">
        <v>1.0460030812176713</v>
      </c>
      <c r="P24" s="72">
        <v>0.4774637151116834</v>
      </c>
      <c r="Q24" s="72">
        <v>0.85383753150298514</v>
      </c>
      <c r="R24" s="72">
        <v>1.0032355937955542</v>
      </c>
      <c r="S24" s="72">
        <v>0.62268021986832356</v>
      </c>
      <c r="T24" s="72">
        <v>0.3294213485106659</v>
      </c>
      <c r="U24" s="72">
        <v>0.40105310640430486</v>
      </c>
      <c r="V24" s="72">
        <v>0.25265789066765038</v>
      </c>
      <c r="W24" s="72">
        <v>1.737445953187722</v>
      </c>
      <c r="X24" s="72">
        <v>1.2510989729154258</v>
      </c>
      <c r="Y24" s="72">
        <v>1.0724011383537695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0.26796146561495082</v>
      </c>
      <c r="D25" s="74">
        <v>0.21072351169975673</v>
      </c>
      <c r="E25" s="74">
        <v>0.42733673591593097</v>
      </c>
      <c r="F25" s="74">
        <v>0.79608071387476109</v>
      </c>
      <c r="G25" s="74">
        <v>0.81133325921357902</v>
      </c>
      <c r="H25" s="74">
        <v>1.3189721388337923</v>
      </c>
      <c r="I25" s="74">
        <v>0.39595351093263942</v>
      </c>
      <c r="J25" s="74">
        <v>0.89321767578113498</v>
      </c>
      <c r="K25" s="74">
        <v>0.25178364171594741</v>
      </c>
      <c r="L25" s="74">
        <v>0.5103058032666401</v>
      </c>
      <c r="M25" s="74">
        <v>0.48507119015389144</v>
      </c>
      <c r="N25" s="74">
        <v>0.48168712316621509</v>
      </c>
      <c r="O25" s="74">
        <v>0.5245813218152896</v>
      </c>
      <c r="P25" s="74">
        <v>0.81026344267765649</v>
      </c>
      <c r="Q25" s="74">
        <v>0.5913420930186627</v>
      </c>
      <c r="R25" s="74">
        <v>0.49615004510738675</v>
      </c>
      <c r="S25" s="74">
        <v>0.4542584783303984</v>
      </c>
      <c r="T25" s="74">
        <v>0.69603541394503898</v>
      </c>
      <c r="U25" s="74">
        <v>0.53612999424083896</v>
      </c>
      <c r="V25" s="74">
        <v>0.50557040310653401</v>
      </c>
      <c r="W25" s="74">
        <v>1.9001257270744882</v>
      </c>
      <c r="X25" s="74">
        <v>1.4450189153148802</v>
      </c>
      <c r="Y25" s="74">
        <v>0.64605070681703458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2.1691387107343147</v>
      </c>
      <c r="D27" s="69">
        <f t="shared" si="10"/>
        <v>1.9454954229418024</v>
      </c>
      <c r="E27" s="69">
        <f t="shared" si="10"/>
        <v>1.951739073240045</v>
      </c>
      <c r="F27" s="69">
        <f t="shared" si="10"/>
        <v>2.0421445568434859</v>
      </c>
      <c r="G27" s="69">
        <f t="shared" si="10"/>
        <v>1.9169466615567705</v>
      </c>
      <c r="H27" s="69">
        <f t="shared" si="10"/>
        <v>2.0525209739075887</v>
      </c>
      <c r="I27" s="69">
        <f t="shared" si="10"/>
        <v>2.0405457179901281</v>
      </c>
      <c r="J27" s="69">
        <f t="shared" si="10"/>
        <v>4.646863803140306</v>
      </c>
      <c r="K27" s="69">
        <f t="shared" si="10"/>
        <v>2.2246600809175279</v>
      </c>
      <c r="L27" s="69">
        <f t="shared" si="10"/>
        <v>3.300157413317419</v>
      </c>
      <c r="M27" s="69">
        <f t="shared" si="10"/>
        <v>2.2144768876694325</v>
      </c>
      <c r="N27" s="69">
        <f t="shared" si="10"/>
        <v>2.0626212148647691</v>
      </c>
      <c r="O27" s="69">
        <f t="shared" si="10"/>
        <v>2.5467698056152388</v>
      </c>
      <c r="P27" s="69">
        <f t="shared" si="10"/>
        <v>1.7441147232948542</v>
      </c>
      <c r="Q27" s="69">
        <f t="shared" si="10"/>
        <v>1.8492764028849722</v>
      </c>
      <c r="R27" s="69">
        <f t="shared" ref="R27:V27" si="11">SUM(R28:R32)</f>
        <v>1.9415955109700787</v>
      </c>
      <c r="S27" s="69">
        <f t="shared" si="11"/>
        <v>1.4829879669413208</v>
      </c>
      <c r="T27" s="69">
        <f t="shared" si="11"/>
        <v>1.6626340326710722</v>
      </c>
      <c r="U27" s="69">
        <f t="shared" si="11"/>
        <v>1.6018382444929582</v>
      </c>
      <c r="V27" s="69">
        <f t="shared" si="11"/>
        <v>1.3546666658693227</v>
      </c>
      <c r="W27" s="69">
        <f t="shared" ref="W27:Y27" si="12">SUM(W28:W32)</f>
        <v>3.8969637939431485</v>
      </c>
      <c r="X27" s="69">
        <f t="shared" si="12"/>
        <v>3.2801259872726649</v>
      </c>
      <c r="Y27" s="69">
        <f t="shared" si="12"/>
        <v>4.2880149837350539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1.5322509870088709E-3</v>
      </c>
      <c r="D28" s="72">
        <v>6.1974450455353569E-3</v>
      </c>
      <c r="E28" s="72">
        <v>6.1313685488039319E-3</v>
      </c>
      <c r="F28" s="72">
        <v>3.6702541231610347E-3</v>
      </c>
      <c r="G28" s="72">
        <v>5.1012644223287539E-3</v>
      </c>
      <c r="H28" s="72">
        <v>1.0121867289479334E-2</v>
      </c>
      <c r="I28" s="72">
        <v>5.2971768655146918E-3</v>
      </c>
      <c r="J28" s="72">
        <v>1.2848710336482544E-2</v>
      </c>
      <c r="K28" s="72">
        <v>6.4783770363911431E-3</v>
      </c>
      <c r="L28" s="72">
        <v>1.6377521692047193E-2</v>
      </c>
      <c r="M28" s="72">
        <v>1.1043017627190087E-2</v>
      </c>
      <c r="N28" s="72">
        <v>7.2377019903113434E-3</v>
      </c>
      <c r="O28" s="72">
        <v>6.4981372480681912E-3</v>
      </c>
      <c r="P28" s="72">
        <v>3.0572807922667715E-4</v>
      </c>
      <c r="Q28" s="72">
        <v>0</v>
      </c>
      <c r="R28" s="72">
        <v>2.0815015103346837E-3</v>
      </c>
      <c r="S28" s="72">
        <v>9.0308908527492234E-3</v>
      </c>
      <c r="T28" s="72">
        <v>7.7155425306008945E-3</v>
      </c>
      <c r="U28" s="72">
        <v>0</v>
      </c>
      <c r="V28" s="72">
        <v>0</v>
      </c>
      <c r="W28" s="72">
        <v>4.5635069006706806E-3</v>
      </c>
      <c r="X28" s="72">
        <v>1.7429733488535389E-2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1.8934475019258772</v>
      </c>
      <c r="D29" s="72">
        <v>1.5469288286847989</v>
      </c>
      <c r="E29" s="72">
        <v>1.2679436412510603</v>
      </c>
      <c r="F29" s="72">
        <v>0.87978674647934163</v>
      </c>
      <c r="G29" s="72">
        <v>0.94235949303254773</v>
      </c>
      <c r="H29" s="72">
        <v>0.51910260786800266</v>
      </c>
      <c r="I29" s="72">
        <v>0.1608462171027672</v>
      </c>
      <c r="J29" s="72">
        <v>0.89177400985449373</v>
      </c>
      <c r="K29" s="72">
        <v>1.4859858202496923</v>
      </c>
      <c r="L29" s="72">
        <v>2.4314914394863743</v>
      </c>
      <c r="M29" s="72">
        <v>1.4896476418500424</v>
      </c>
      <c r="N29" s="72">
        <v>0.97241021585745768</v>
      </c>
      <c r="O29" s="72">
        <v>1.0019345813858438</v>
      </c>
      <c r="P29" s="72">
        <v>0.58713798547678042</v>
      </c>
      <c r="Q29" s="72">
        <v>1.0658734499458813</v>
      </c>
      <c r="R29" s="72">
        <v>1.0927782169371376</v>
      </c>
      <c r="S29" s="72">
        <v>0.97646562766250933</v>
      </c>
      <c r="T29" s="72">
        <v>0.91246318988125363</v>
      </c>
      <c r="U29" s="72">
        <v>0.55677241262960497</v>
      </c>
      <c r="V29" s="72">
        <v>0.13523832185219606</v>
      </c>
      <c r="W29" s="72">
        <v>1.3283845515263557</v>
      </c>
      <c r="X29" s="72">
        <v>1.8669309130286154</v>
      </c>
      <c r="Y29" s="72">
        <v>4.0037890399656497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0.14046593342583544</v>
      </c>
      <c r="D30" s="72">
        <v>0.18632701273020136</v>
      </c>
      <c r="E30" s="72">
        <v>0.22271894027240902</v>
      </c>
      <c r="F30" s="72">
        <v>0.25632945577142069</v>
      </c>
      <c r="G30" s="72">
        <v>0.25300259222673133</v>
      </c>
      <c r="H30" s="72">
        <v>0.29775567610013054</v>
      </c>
      <c r="I30" s="72">
        <v>0.26813034676102476</v>
      </c>
      <c r="J30" s="72">
        <v>0.32752059281783058</v>
      </c>
      <c r="K30" s="72">
        <v>0.19775905250447987</v>
      </c>
      <c r="L30" s="72">
        <v>0.23281842232393399</v>
      </c>
      <c r="M30" s="72">
        <v>0.12659002479526249</v>
      </c>
      <c r="N30" s="72">
        <v>0.10492116588679881</v>
      </c>
      <c r="O30" s="72">
        <v>0.15051767744118827</v>
      </c>
      <c r="P30" s="72">
        <v>0.31097750462204421</v>
      </c>
      <c r="Q30" s="72">
        <v>0.3593248152103698</v>
      </c>
      <c r="R30" s="72">
        <v>0.43755574845168888</v>
      </c>
      <c r="S30" s="72">
        <v>0.2803391900571589</v>
      </c>
      <c r="T30" s="72">
        <v>0.38937377513471699</v>
      </c>
      <c r="U30" s="72">
        <v>0.34862194176312739</v>
      </c>
      <c r="V30" s="72">
        <v>0.38847129956523674</v>
      </c>
      <c r="W30" s="72">
        <v>0.62308846242452598</v>
      </c>
      <c r="X30" s="72">
        <v>0.32789671028037726</v>
      </c>
      <c r="Y30" s="72">
        <v>9.5321058389417276E-2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2.5978791539053057E-2</v>
      </c>
      <c r="D31" s="72">
        <v>3.8644836929959868E-2</v>
      </c>
      <c r="E31" s="72">
        <v>5.8717756228597269E-2</v>
      </c>
      <c r="F31" s="72">
        <v>7.6176601858020665E-2</v>
      </c>
      <c r="G31" s="72">
        <v>8.5340179678511568E-2</v>
      </c>
      <c r="H31" s="72">
        <v>0.11914179355553726</v>
      </c>
      <c r="I31" s="72">
        <v>6.1237850248350649E-2</v>
      </c>
      <c r="J31" s="72">
        <v>0.35275408598403485</v>
      </c>
      <c r="K31" s="72">
        <v>0.2296415036267748</v>
      </c>
      <c r="L31" s="72">
        <v>0.27246080657334126</v>
      </c>
      <c r="M31" s="72">
        <v>0.16117952442800329</v>
      </c>
      <c r="N31" s="72">
        <v>0.16279536839985725</v>
      </c>
      <c r="O31" s="72">
        <v>0.22808861623699822</v>
      </c>
      <c r="P31" s="72">
        <v>0.18579773224990428</v>
      </c>
      <c r="Q31" s="72">
        <v>0.16155649316739681</v>
      </c>
      <c r="R31" s="72">
        <v>5.9524943512049275E-2</v>
      </c>
      <c r="S31" s="72">
        <v>6.1996895314434766E-2</v>
      </c>
      <c r="T31" s="72">
        <v>4.2503685370881721E-2</v>
      </c>
      <c r="U31" s="72">
        <v>8.5276931084443577E-2</v>
      </c>
      <c r="V31" s="72">
        <v>0.13218723180733194</v>
      </c>
      <c r="W31" s="72">
        <v>0.4027777646643918</v>
      </c>
      <c r="X31" s="72">
        <v>0.46413839126822193</v>
      </c>
      <c r="Y31" s="72">
        <v>0.17473794788671124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0.10771423285654011</v>
      </c>
      <c r="D32" s="77">
        <v>0.16739729955130717</v>
      </c>
      <c r="E32" s="77">
        <v>0.39622736693917449</v>
      </c>
      <c r="F32" s="77">
        <v>0.82618149861154189</v>
      </c>
      <c r="G32" s="77">
        <v>0.6311431321966513</v>
      </c>
      <c r="H32" s="77">
        <v>1.1063990290944392</v>
      </c>
      <c r="I32" s="77">
        <v>1.5450341270124706</v>
      </c>
      <c r="J32" s="77">
        <v>3.0619664041474639</v>
      </c>
      <c r="K32" s="77">
        <v>0.30479532750019001</v>
      </c>
      <c r="L32" s="77">
        <v>0.34700922324172256</v>
      </c>
      <c r="M32" s="77">
        <v>0.42601667896893436</v>
      </c>
      <c r="N32" s="77">
        <v>0.81525676273034409</v>
      </c>
      <c r="O32" s="77">
        <v>1.1597307933031404</v>
      </c>
      <c r="P32" s="77">
        <v>0.6598957728668986</v>
      </c>
      <c r="Q32" s="77">
        <v>0.26252164456132432</v>
      </c>
      <c r="R32" s="77">
        <v>0.34965510055886834</v>
      </c>
      <c r="S32" s="77">
        <v>0.15515536305446867</v>
      </c>
      <c r="T32" s="77">
        <v>0.31057783975361897</v>
      </c>
      <c r="U32" s="77">
        <v>0.61116695901578222</v>
      </c>
      <c r="V32" s="77">
        <v>0.69876981264455806</v>
      </c>
      <c r="W32" s="77">
        <v>1.5381495084272045</v>
      </c>
      <c r="X32" s="77">
        <v>0.60373023920691471</v>
      </c>
      <c r="Y32" s="77">
        <v>1.4166937493276218E-2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16.850798555344763</v>
      </c>
      <c r="D3" s="65">
        <f t="shared" si="0"/>
        <v>17.014938109793249</v>
      </c>
      <c r="E3" s="65">
        <f t="shared" si="0"/>
        <v>18.074059585957166</v>
      </c>
      <c r="F3" s="65">
        <f t="shared" si="0"/>
        <v>19.213992418215181</v>
      </c>
      <c r="G3" s="65">
        <f t="shared" si="0"/>
        <v>21.870125925809937</v>
      </c>
      <c r="H3" s="65">
        <f t="shared" si="0"/>
        <v>22.47058256455837</v>
      </c>
      <c r="I3" s="65">
        <f t="shared" si="0"/>
        <v>19.722416637545546</v>
      </c>
      <c r="J3" s="65">
        <f t="shared" si="0"/>
        <v>43.290754372815321</v>
      </c>
      <c r="K3" s="65">
        <f t="shared" si="0"/>
        <v>20.206268212691295</v>
      </c>
      <c r="L3" s="65">
        <f t="shared" si="0"/>
        <v>29.842951646821088</v>
      </c>
      <c r="M3" s="65">
        <f t="shared" si="0"/>
        <v>18.51610031341281</v>
      </c>
      <c r="N3" s="65">
        <f t="shared" si="0"/>
        <v>21.870319686479135</v>
      </c>
      <c r="O3" s="65">
        <f t="shared" si="0"/>
        <v>32.319215476407336</v>
      </c>
      <c r="P3" s="65">
        <f t="shared" si="0"/>
        <v>20.472564883949431</v>
      </c>
      <c r="Q3" s="65">
        <f t="shared" si="0"/>
        <v>24.110240062164571</v>
      </c>
      <c r="R3" s="65">
        <f t="shared" ref="R3:V3" si="1">SUM(R4,R15,R17,R27)</f>
        <v>25.918795312041649</v>
      </c>
      <c r="S3" s="65">
        <f t="shared" si="1"/>
        <v>20.821978519379659</v>
      </c>
      <c r="T3" s="65">
        <f t="shared" si="1"/>
        <v>19.78771495592698</v>
      </c>
      <c r="U3" s="65">
        <f t="shared" si="1"/>
        <v>17.476216316688362</v>
      </c>
      <c r="V3" s="65">
        <f t="shared" si="1"/>
        <v>14.643507765280107</v>
      </c>
      <c r="W3" s="65">
        <f t="shared" ref="W3:Y3" si="2">SUM(W4,W15,W17,W27)</f>
        <v>42.401288389954381</v>
      </c>
      <c r="X3" s="65">
        <f t="shared" si="2"/>
        <v>30.69321150285645</v>
      </c>
      <c r="Y3" s="65">
        <f t="shared" si="2"/>
        <v>27.815500118305351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14.755227185194547</v>
      </c>
      <c r="D4" s="69">
        <f t="shared" si="3"/>
        <v>15.104030293497933</v>
      </c>
      <c r="E4" s="69">
        <f t="shared" si="3"/>
        <v>16.070282470725424</v>
      </c>
      <c r="F4" s="69">
        <f t="shared" si="3"/>
        <v>16.873699591252038</v>
      </c>
      <c r="G4" s="69">
        <f t="shared" si="3"/>
        <v>19.611665879606285</v>
      </c>
      <c r="H4" s="69">
        <f t="shared" si="3"/>
        <v>19.869758591733223</v>
      </c>
      <c r="I4" s="69">
        <f t="shared" si="3"/>
        <v>17.205693121051411</v>
      </c>
      <c r="J4" s="69">
        <f t="shared" si="3"/>
        <v>37.546845521058827</v>
      </c>
      <c r="K4" s="69">
        <f t="shared" si="3"/>
        <v>17.638992013040003</v>
      </c>
      <c r="L4" s="69">
        <f t="shared" si="3"/>
        <v>25.97307474966081</v>
      </c>
      <c r="M4" s="69">
        <f t="shared" si="3"/>
        <v>15.914862694879604</v>
      </c>
      <c r="N4" s="69">
        <f t="shared" si="3"/>
        <v>19.210668383128926</v>
      </c>
      <c r="O4" s="69">
        <f t="shared" si="3"/>
        <v>28.882916019626087</v>
      </c>
      <c r="P4" s="69">
        <f t="shared" si="3"/>
        <v>18.02231325984884</v>
      </c>
      <c r="Q4" s="69">
        <f t="shared" si="3"/>
        <v>21.391129442873204</v>
      </c>
      <c r="R4" s="69">
        <f t="shared" ref="R4:V4" si="4">SUM(R5:R14)</f>
        <v>22.942089308813792</v>
      </c>
      <c r="S4" s="69">
        <f t="shared" si="4"/>
        <v>18.521679674587293</v>
      </c>
      <c r="T4" s="69">
        <f t="shared" si="4"/>
        <v>17.335530631703769</v>
      </c>
      <c r="U4" s="69">
        <f t="shared" si="4"/>
        <v>15.050198985748668</v>
      </c>
      <c r="V4" s="69">
        <f t="shared" si="4"/>
        <v>12.386869604123024</v>
      </c>
      <c r="W4" s="69">
        <f t="shared" ref="W4:Y4" si="5">SUM(W5:W14)</f>
        <v>34.740010493819021</v>
      </c>
      <c r="X4" s="69">
        <f t="shared" si="5"/>
        <v>24.986685222170465</v>
      </c>
      <c r="Y4" s="69">
        <f t="shared" si="5"/>
        <v>22.74114508046603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0.42247042545451191</v>
      </c>
      <c r="D5" s="72">
        <v>0.94720729237805956</v>
      </c>
      <c r="E5" s="72">
        <v>0.86843764300642023</v>
      </c>
      <c r="F5" s="72">
        <v>0.67784863253920091</v>
      </c>
      <c r="G5" s="72">
        <v>1.1173022466705766</v>
      </c>
      <c r="H5" s="72">
        <v>2.0377619107086686</v>
      </c>
      <c r="I5" s="72">
        <v>1.139657529515125</v>
      </c>
      <c r="J5" s="72">
        <v>1.3076640905283647</v>
      </c>
      <c r="K5" s="72">
        <v>0.65906883318661813</v>
      </c>
      <c r="L5" s="72">
        <v>1.5476397365696195</v>
      </c>
      <c r="M5" s="72">
        <v>1.0175379418203834</v>
      </c>
      <c r="N5" s="72">
        <v>0.74086081760644296</v>
      </c>
      <c r="O5" s="72">
        <v>0.67949055169648676</v>
      </c>
      <c r="P5" s="72">
        <v>1.5568075125668834E-2</v>
      </c>
      <c r="Q5" s="72">
        <v>0</v>
      </c>
      <c r="R5" s="72">
        <v>0.26814258789399226</v>
      </c>
      <c r="S5" s="72">
        <v>0.90692357456341688</v>
      </c>
      <c r="T5" s="72">
        <v>0.6772779129937172</v>
      </c>
      <c r="U5" s="72">
        <v>0</v>
      </c>
      <c r="V5" s="72">
        <v>0</v>
      </c>
      <c r="W5" s="72">
        <v>0.18852869660874841</v>
      </c>
      <c r="X5" s="72">
        <v>0.47596603045728986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5.4022198496467506E-2</v>
      </c>
      <c r="D6" s="72">
        <v>3.408342357185954E-2</v>
      </c>
      <c r="E6" s="72">
        <v>2.5332193082385587E-2</v>
      </c>
      <c r="F6" s="72">
        <v>2.5045283988701997E-3</v>
      </c>
      <c r="G6" s="72">
        <v>0</v>
      </c>
      <c r="H6" s="72">
        <v>0</v>
      </c>
      <c r="I6" s="72">
        <v>0</v>
      </c>
      <c r="J6" s="72">
        <v>5.9039304531213442E-2</v>
      </c>
      <c r="K6" s="72">
        <v>5.9569264540451389E-2</v>
      </c>
      <c r="L6" s="72">
        <v>7.6653907625634565E-2</v>
      </c>
      <c r="M6" s="72">
        <v>6.7916913203339743E-2</v>
      </c>
      <c r="N6" s="72">
        <v>9.2325647296533711E-2</v>
      </c>
      <c r="O6" s="72">
        <v>6.5094345294727268E-2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2.2381294123191797E-2</v>
      </c>
      <c r="X6" s="72">
        <v>3.0803848426887964E-2</v>
      </c>
      <c r="Y6" s="72">
        <v>0.14951507617377599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0.18973475774302409</v>
      </c>
      <c r="H7" s="72">
        <v>6.8547814753203345E-2</v>
      </c>
      <c r="I7" s="72">
        <v>4.6882037491622661E-2</v>
      </c>
      <c r="J7" s="72">
        <v>0.18437068320247793</v>
      </c>
      <c r="K7" s="72">
        <v>0.16946063138500131</v>
      </c>
      <c r="L7" s="72">
        <v>0.44228127133501238</v>
      </c>
      <c r="M7" s="72">
        <v>0.24030926271358835</v>
      </c>
      <c r="N7" s="72">
        <v>0.24372422116873618</v>
      </c>
      <c r="O7" s="72">
        <v>0.18654532884319283</v>
      </c>
      <c r="P7" s="72">
        <v>0.35168023106921864</v>
      </c>
      <c r="Q7" s="72">
        <v>0.23720947577334628</v>
      </c>
      <c r="R7" s="72">
        <v>0.75422537662748046</v>
      </c>
      <c r="S7" s="72">
        <v>0.64968767164362995</v>
      </c>
      <c r="T7" s="72">
        <v>0.60784611234563934</v>
      </c>
      <c r="U7" s="72">
        <v>0.26350872518330154</v>
      </c>
      <c r="V7" s="72">
        <v>0.26892911132282526</v>
      </c>
      <c r="W7" s="72">
        <v>0.54405696038427154</v>
      </c>
      <c r="X7" s="72">
        <v>0.73413365108440509</v>
      </c>
      <c r="Y7" s="72">
        <v>0.43963270812113941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0.99333545828596603</v>
      </c>
      <c r="D8" s="72">
        <v>1.4013811305007333</v>
      </c>
      <c r="E8" s="72">
        <v>1.7266448060680677</v>
      </c>
      <c r="F8" s="72">
        <v>2.0463040167890671</v>
      </c>
      <c r="G8" s="72">
        <v>2.3376363368001272</v>
      </c>
      <c r="H8" s="72">
        <v>2.5973402892488364</v>
      </c>
      <c r="I8" s="72">
        <v>2.041753628669015</v>
      </c>
      <c r="J8" s="72">
        <v>2.3326661575307353</v>
      </c>
      <c r="K8" s="72">
        <v>1.4814307422255681</v>
      </c>
      <c r="L8" s="72">
        <v>1.8891321331841946</v>
      </c>
      <c r="M8" s="72">
        <v>0.89930531652751744</v>
      </c>
      <c r="N8" s="72">
        <v>0.89593021434663866</v>
      </c>
      <c r="O8" s="72">
        <v>1.549372740475933</v>
      </c>
      <c r="P8" s="72">
        <v>3.0306012889037754</v>
      </c>
      <c r="Q8" s="72">
        <v>4.0680932637133687</v>
      </c>
      <c r="R8" s="72">
        <v>5.0075729527899435</v>
      </c>
      <c r="S8" s="72">
        <v>3.524871178833044</v>
      </c>
      <c r="T8" s="72">
        <v>3.818599811858892</v>
      </c>
      <c r="U8" s="72">
        <v>2.9256460307234251</v>
      </c>
      <c r="V8" s="72">
        <v>3.0262444562414323</v>
      </c>
      <c r="W8" s="72">
        <v>4.9899284488002822</v>
      </c>
      <c r="X8" s="72">
        <v>2.3328134950825912</v>
      </c>
      <c r="Y8" s="72">
        <v>0.59467728484772298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3.9198442380342473</v>
      </c>
      <c r="D9" s="72">
        <v>4.0451621657762633</v>
      </c>
      <c r="E9" s="72">
        <v>5.4887349909992942</v>
      </c>
      <c r="F9" s="72">
        <v>6.9863472527842516</v>
      </c>
      <c r="G9" s="72">
        <v>8.5631956194557315</v>
      </c>
      <c r="H9" s="72">
        <v>11.298262563900861</v>
      </c>
      <c r="I9" s="72">
        <v>7.3797255692877783</v>
      </c>
      <c r="J9" s="72">
        <v>15.252813459634973</v>
      </c>
      <c r="K9" s="72">
        <v>7.3759859906363747</v>
      </c>
      <c r="L9" s="72">
        <v>9.9112916499299057</v>
      </c>
      <c r="M9" s="72">
        <v>6.0083069030627305</v>
      </c>
      <c r="N9" s="72">
        <v>8.1014084087499381</v>
      </c>
      <c r="O9" s="72">
        <v>10.442927916383946</v>
      </c>
      <c r="P9" s="72">
        <v>6.3608701643644006</v>
      </c>
      <c r="Q9" s="72">
        <v>4.4285219235581854</v>
      </c>
      <c r="R9" s="72">
        <v>2.4628375895903267</v>
      </c>
      <c r="S9" s="72">
        <v>3.0498016491600839</v>
      </c>
      <c r="T9" s="72">
        <v>5.3449902320297333</v>
      </c>
      <c r="U9" s="72">
        <v>5.0880182078122411</v>
      </c>
      <c r="V9" s="72">
        <v>3.6110621835367183</v>
      </c>
      <c r="W9" s="72">
        <v>8.318588790818346</v>
      </c>
      <c r="X9" s="72">
        <v>4.7117912462359692</v>
      </c>
      <c r="Y9" s="72">
        <v>6.4879983961937349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9.2385868873040522</v>
      </c>
      <c r="D11" s="72">
        <v>8.5304176231740865</v>
      </c>
      <c r="E11" s="72">
        <v>7.7804681636826931</v>
      </c>
      <c r="F11" s="72">
        <v>6.9184158513412761</v>
      </c>
      <c r="G11" s="72">
        <v>6.971849551748396</v>
      </c>
      <c r="H11" s="72">
        <v>3.0408967546628749</v>
      </c>
      <c r="I11" s="72">
        <v>5.9908913731606237</v>
      </c>
      <c r="J11" s="72">
        <v>17.523341982992278</v>
      </c>
      <c r="K11" s="72">
        <v>7.514643150484833</v>
      </c>
      <c r="L11" s="72">
        <v>11.729742657157225</v>
      </c>
      <c r="M11" s="72">
        <v>7.4283440815664203</v>
      </c>
      <c r="N11" s="72">
        <v>8.7723254335831005</v>
      </c>
      <c r="O11" s="72">
        <v>14.696475428312608</v>
      </c>
      <c r="P11" s="72">
        <v>6.0860291343388724</v>
      </c>
      <c r="Q11" s="72">
        <v>10.516901772118299</v>
      </c>
      <c r="R11" s="72">
        <v>12.127584302090247</v>
      </c>
      <c r="S11" s="72">
        <v>7.7216611011332903</v>
      </c>
      <c r="T11" s="72">
        <v>4.1062837180080249</v>
      </c>
      <c r="U11" s="72">
        <v>4.6491395087760985</v>
      </c>
      <c r="V11" s="72">
        <v>3.0175360071310884</v>
      </c>
      <c r="W11" s="72">
        <v>11.434350551506515</v>
      </c>
      <c r="X11" s="72">
        <v>8.1947555510967405</v>
      </c>
      <c r="Y11" s="72">
        <v>9.1465289522392155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0.7102675598922491</v>
      </c>
      <c r="P12" s="72">
        <v>1.0584027921272385</v>
      </c>
      <c r="Q12" s="72">
        <v>1.4060194764644851</v>
      </c>
      <c r="R12" s="72">
        <v>1.9635009194979482</v>
      </c>
      <c r="S12" s="72">
        <v>2.3031663050150226</v>
      </c>
      <c r="T12" s="72">
        <v>2.5527846367646561</v>
      </c>
      <c r="U12" s="72">
        <v>1.8029210453662721</v>
      </c>
      <c r="V12" s="72">
        <v>2.2712897210560681</v>
      </c>
      <c r="W12" s="72">
        <v>9.005189219072177</v>
      </c>
      <c r="X12" s="72">
        <v>8.3883545597341787</v>
      </c>
      <c r="Y12" s="72">
        <v>5.8271031105285669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2.2105583278880278E-2</v>
      </c>
      <c r="D13" s="74">
        <v>3.1871804048164587E-2</v>
      </c>
      <c r="E13" s="74">
        <v>5.3562872439970058E-2</v>
      </c>
      <c r="F13" s="74">
        <v>0.10334808825722464</v>
      </c>
      <c r="G13" s="74">
        <v>0.26782983217430784</v>
      </c>
      <c r="H13" s="74">
        <v>0.64748133378979522</v>
      </c>
      <c r="I13" s="74">
        <v>0.46995294177020436</v>
      </c>
      <c r="J13" s="74">
        <v>0.63005495730787375</v>
      </c>
      <c r="K13" s="74">
        <v>0.2506610837238924</v>
      </c>
      <c r="L13" s="74">
        <v>0.19386690338559032</v>
      </c>
      <c r="M13" s="74">
        <v>0.14669646871051892</v>
      </c>
      <c r="N13" s="74">
        <v>0.23901641788105196</v>
      </c>
      <c r="O13" s="74">
        <v>0.37801245373182324</v>
      </c>
      <c r="P13" s="74">
        <v>0.98525955538996901</v>
      </c>
      <c r="Q13" s="74">
        <v>0.58370326645224768</v>
      </c>
      <c r="R13" s="74">
        <v>0.1902177875920755</v>
      </c>
      <c r="S13" s="74">
        <v>0.23513189952645194</v>
      </c>
      <c r="T13" s="74">
        <v>9.1249804198652959E-2</v>
      </c>
      <c r="U13" s="74">
        <v>0.2114009025906961</v>
      </c>
      <c r="V13" s="74">
        <v>9.8031256017370144E-2</v>
      </c>
      <c r="W13" s="74">
        <v>4.1334122606418368E-2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0.10486239434042248</v>
      </c>
      <c r="D14" s="76">
        <v>0.11390685404876844</v>
      </c>
      <c r="E14" s="76">
        <v>0.12710180144659133</v>
      </c>
      <c r="F14" s="76">
        <v>0.13893122114214787</v>
      </c>
      <c r="G14" s="76">
        <v>0.16411753501412032</v>
      </c>
      <c r="H14" s="76">
        <v>0.17946792466898434</v>
      </c>
      <c r="I14" s="76">
        <v>0.13683004115704053</v>
      </c>
      <c r="J14" s="76">
        <v>0.25689488533091098</v>
      </c>
      <c r="K14" s="76">
        <v>0.12817231685726613</v>
      </c>
      <c r="L14" s="76">
        <v>0.18246649047363031</v>
      </c>
      <c r="M14" s="76">
        <v>0.10644580727510461</v>
      </c>
      <c r="N14" s="76">
        <v>0.12507722249648395</v>
      </c>
      <c r="O14" s="76">
        <v>0.17472969499512164</v>
      </c>
      <c r="P14" s="76">
        <v>0.13390201852969763</v>
      </c>
      <c r="Q14" s="76">
        <v>0.15068026479327296</v>
      </c>
      <c r="R14" s="76">
        <v>0.16800779273177333</v>
      </c>
      <c r="S14" s="76">
        <v>0.13043629471235307</v>
      </c>
      <c r="T14" s="76">
        <v>0.13649840350445175</v>
      </c>
      <c r="U14" s="76">
        <v>0.10956456529663415</v>
      </c>
      <c r="V14" s="76">
        <v>9.3776868817522133E-2</v>
      </c>
      <c r="W14" s="76">
        <v>0.19565240989907032</v>
      </c>
      <c r="X14" s="76">
        <v>0.11806684005240213</v>
      </c>
      <c r="Y14" s="76">
        <v>9.5689552361870767E-2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6.0082764680759033E-5</v>
      </c>
      <c r="E15" s="69">
        <f t="shared" si="6"/>
        <v>1.1677530061887983E-3</v>
      </c>
      <c r="F15" s="69">
        <f t="shared" si="6"/>
        <v>2.2431026120018462E-3</v>
      </c>
      <c r="G15" s="69">
        <f t="shared" si="6"/>
        <v>4.6477944003529819E-3</v>
      </c>
      <c r="H15" s="69">
        <f t="shared" si="6"/>
        <v>1.4394230059880978E-2</v>
      </c>
      <c r="I15" s="69">
        <f t="shared" si="6"/>
        <v>7.2110670841750565E-3</v>
      </c>
      <c r="J15" s="69">
        <f t="shared" si="6"/>
        <v>1.2028960272494973E-2</v>
      </c>
      <c r="K15" s="69">
        <f t="shared" si="6"/>
        <v>9.3598775762844845E-3</v>
      </c>
      <c r="L15" s="69">
        <f t="shared" si="6"/>
        <v>7.6971119865548776E-2</v>
      </c>
      <c r="M15" s="69">
        <f t="shared" si="6"/>
        <v>4.8987977025223362E-3</v>
      </c>
      <c r="N15" s="69">
        <f t="shared" si="6"/>
        <v>2.3764479698134326E-2</v>
      </c>
      <c r="O15" s="69">
        <f t="shared" si="6"/>
        <v>8.8700263769014853E-3</v>
      </c>
      <c r="P15" s="69">
        <f t="shared" si="6"/>
        <v>2.2660782305035963E-2</v>
      </c>
      <c r="Q15" s="69">
        <f t="shared" si="6"/>
        <v>1.2721057418082013E-2</v>
      </c>
      <c r="R15" s="69">
        <f t="shared" si="6"/>
        <v>9.9739714883429597E-3</v>
      </c>
      <c r="S15" s="69">
        <f t="shared" si="6"/>
        <v>6.9706062162652712E-3</v>
      </c>
      <c r="T15" s="69">
        <f t="shared" si="6"/>
        <v>9.8476779876614413E-3</v>
      </c>
      <c r="U15" s="69">
        <f t="shared" si="6"/>
        <v>6.2649361727577608E-3</v>
      </c>
      <c r="V15" s="69">
        <f t="shared" si="6"/>
        <v>4.973598237863701E-3</v>
      </c>
      <c r="W15" s="69">
        <f t="shared" si="6"/>
        <v>2.4342504319582105E-2</v>
      </c>
      <c r="X15" s="69">
        <f t="shared" si="6"/>
        <v>1.5170795084776119E-2</v>
      </c>
      <c r="Y15" s="69">
        <f t="shared" si="6"/>
        <v>1.0859649320050741E-3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6.0082764680759033E-5</v>
      </c>
      <c r="E16" s="72">
        <v>1.1677530061887983E-3</v>
      </c>
      <c r="F16" s="72">
        <v>2.2431026120018462E-3</v>
      </c>
      <c r="G16" s="72">
        <v>4.6477944003529819E-3</v>
      </c>
      <c r="H16" s="72">
        <v>1.4394230059880978E-2</v>
      </c>
      <c r="I16" s="72">
        <v>7.2110670841750565E-3</v>
      </c>
      <c r="J16" s="72">
        <v>1.2028960272494973E-2</v>
      </c>
      <c r="K16" s="72">
        <v>9.3598775762844845E-3</v>
      </c>
      <c r="L16" s="72">
        <v>7.6971119865548776E-2</v>
      </c>
      <c r="M16" s="72">
        <v>4.8987977025223362E-3</v>
      </c>
      <c r="N16" s="72">
        <v>2.3764479698134326E-2</v>
      </c>
      <c r="O16" s="72">
        <v>8.8700263769014853E-3</v>
      </c>
      <c r="P16" s="72">
        <v>2.2660782305035963E-2</v>
      </c>
      <c r="Q16" s="72">
        <v>1.2721057418082013E-2</v>
      </c>
      <c r="R16" s="72">
        <v>9.9739714883429597E-3</v>
      </c>
      <c r="S16" s="72">
        <v>6.9706062162652712E-3</v>
      </c>
      <c r="T16" s="72">
        <v>9.8476779876614413E-3</v>
      </c>
      <c r="U16" s="72">
        <v>6.2649361727577608E-3</v>
      </c>
      <c r="V16" s="72">
        <v>4.973598237863701E-3</v>
      </c>
      <c r="W16" s="72">
        <v>2.4342504319582105E-2</v>
      </c>
      <c r="X16" s="72">
        <v>1.5170795084776119E-2</v>
      </c>
      <c r="Y16" s="72">
        <v>1.0859649320050741E-3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0.83739358304750122</v>
      </c>
      <c r="D17" s="69">
        <f t="shared" si="7"/>
        <v>0.76915867668832294</v>
      </c>
      <c r="E17" s="69">
        <f t="shared" si="7"/>
        <v>0.81686387179721276</v>
      </c>
      <c r="F17" s="69">
        <f t="shared" si="7"/>
        <v>1.0249084535475106</v>
      </c>
      <c r="G17" s="69">
        <f t="shared" si="7"/>
        <v>1.044440167249145</v>
      </c>
      <c r="H17" s="69">
        <f t="shared" si="7"/>
        <v>1.2145730774699897</v>
      </c>
      <c r="I17" s="69">
        <f t="shared" si="7"/>
        <v>1.0653215499100779</v>
      </c>
      <c r="J17" s="69">
        <f t="shared" si="7"/>
        <v>2.5171859183803722</v>
      </c>
      <c r="K17" s="69">
        <f t="shared" si="7"/>
        <v>1.2225020066571779</v>
      </c>
      <c r="L17" s="69">
        <f t="shared" si="7"/>
        <v>1.8283571264875906</v>
      </c>
      <c r="M17" s="69">
        <f t="shared" si="7"/>
        <v>1.2414755502411143</v>
      </c>
      <c r="N17" s="69">
        <f t="shared" si="7"/>
        <v>1.2942849964685508</v>
      </c>
      <c r="O17" s="69">
        <f t="shared" si="7"/>
        <v>1.7359115484932257</v>
      </c>
      <c r="P17" s="69">
        <f t="shared" si="7"/>
        <v>1.2894962499111617</v>
      </c>
      <c r="Q17" s="69">
        <f t="shared" si="7"/>
        <v>1.5812617774720641</v>
      </c>
      <c r="R17" s="69">
        <f t="shared" ref="R17:V17" si="8">SUM(R18:R26)</f>
        <v>1.75863176767457</v>
      </c>
      <c r="S17" s="69">
        <f t="shared" si="8"/>
        <v>1.3845316386463153</v>
      </c>
      <c r="T17" s="69">
        <f t="shared" si="8"/>
        <v>1.3778572171713763</v>
      </c>
      <c r="U17" s="69">
        <f t="shared" si="8"/>
        <v>1.3049185894929103</v>
      </c>
      <c r="V17" s="69">
        <f t="shared" si="8"/>
        <v>1.2513606643106248</v>
      </c>
      <c r="W17" s="69">
        <f t="shared" ref="W17:Y17" si="9">SUM(W18:W26)</f>
        <v>4.8650554021406514</v>
      </c>
      <c r="X17" s="69">
        <f t="shared" si="9"/>
        <v>3.5397269327205811</v>
      </c>
      <c r="Y17" s="69">
        <f t="shared" si="9"/>
        <v>2.468426841233097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2.0814012410013651E-2</v>
      </c>
      <c r="D18" s="72">
        <v>4.5278441159703531E-2</v>
      </c>
      <c r="E18" s="72">
        <v>3.2486924369531815E-2</v>
      </c>
      <c r="F18" s="72">
        <v>1.1344349159440131E-2</v>
      </c>
      <c r="G18" s="72">
        <v>3.0132288240519972E-2</v>
      </c>
      <c r="H18" s="72">
        <v>6.2476779520907112E-2</v>
      </c>
      <c r="I18" s="72">
        <v>5.8248665117045628E-2</v>
      </c>
      <c r="J18" s="72">
        <v>5.997438985622653E-2</v>
      </c>
      <c r="K18" s="72">
        <v>3.7700426923305899E-2</v>
      </c>
      <c r="L18" s="72">
        <v>6.6962188217821045E-2</v>
      </c>
      <c r="M18" s="72">
        <v>2.8118881227007005E-2</v>
      </c>
      <c r="N18" s="72">
        <v>3.1470781085259136E-2</v>
      </c>
      <c r="O18" s="72">
        <v>2.5705372791095648E-2</v>
      </c>
      <c r="P18" s="72">
        <v>1.1278392008297041E-3</v>
      </c>
      <c r="Q18" s="72">
        <v>0</v>
      </c>
      <c r="R18" s="72">
        <v>1.4839749149548854E-2</v>
      </c>
      <c r="S18" s="72">
        <v>5.443351121807001E-2</v>
      </c>
      <c r="T18" s="72">
        <v>1.9922023986383264E-2</v>
      </c>
      <c r="U18" s="72">
        <v>0</v>
      </c>
      <c r="V18" s="72">
        <v>0</v>
      </c>
      <c r="W18" s="72">
        <v>1.5870022990436484E-2</v>
      </c>
      <c r="X18" s="72">
        <v>5.572572331029832E-2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4.6577382472971921E-3</v>
      </c>
      <c r="D19" s="72">
        <v>4.2129189310090775E-3</v>
      </c>
      <c r="E19" s="72">
        <v>2.9331811205278633E-3</v>
      </c>
      <c r="F19" s="72">
        <v>1.3821495475196224E-3</v>
      </c>
      <c r="G19" s="72">
        <v>2.9872312807786229E-3</v>
      </c>
      <c r="H19" s="72">
        <v>4.5402189598808705E-3</v>
      </c>
      <c r="I19" s="72">
        <v>1.0498140628990187E-3</v>
      </c>
      <c r="J19" s="72">
        <v>1.2002924774791497E-3</v>
      </c>
      <c r="K19" s="72">
        <v>4.0516848887329386E-3</v>
      </c>
      <c r="L19" s="72">
        <v>5.4677172408260453E-3</v>
      </c>
      <c r="M19" s="72">
        <v>3.1051486960024677E-3</v>
      </c>
      <c r="N19" s="72">
        <v>1.7303407848234171E-3</v>
      </c>
      <c r="O19" s="72">
        <v>1.5415930821635693E-3</v>
      </c>
      <c r="P19" s="72">
        <v>1.627529795804866E-3</v>
      </c>
      <c r="Q19" s="72">
        <v>2.1734112432231366E-3</v>
      </c>
      <c r="R19" s="72">
        <v>3.9321557601183872E-3</v>
      </c>
      <c r="S19" s="72">
        <v>5.565635364052338E-3</v>
      </c>
      <c r="T19" s="72">
        <v>6.244909953639151E-3</v>
      </c>
      <c r="U19" s="72">
        <v>4.6969288966329402E-3</v>
      </c>
      <c r="V19" s="72">
        <v>5.6178373180382673E-3</v>
      </c>
      <c r="W19" s="72">
        <v>3.4329541085803474E-2</v>
      </c>
      <c r="X19" s="72">
        <v>4.5366459280449467E-2</v>
      </c>
      <c r="Y19" s="72">
        <v>7.9022181118659857E-2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1.0538875810570831E-2</v>
      </c>
      <c r="H20" s="72">
        <v>4.2027282221111482E-3</v>
      </c>
      <c r="I20" s="72">
        <v>3.0185238857384339E-3</v>
      </c>
      <c r="J20" s="72">
        <v>1.2621031606736294E-2</v>
      </c>
      <c r="K20" s="72">
        <v>1.1875260977646298E-2</v>
      </c>
      <c r="L20" s="72">
        <v>3.0896338884830152E-2</v>
      </c>
      <c r="M20" s="72">
        <v>1.8488491634014483E-2</v>
      </c>
      <c r="N20" s="72">
        <v>1.5979319062345378E-2</v>
      </c>
      <c r="O20" s="72">
        <v>1.1071643019434644E-2</v>
      </c>
      <c r="P20" s="72">
        <v>2.403202861006561E-2</v>
      </c>
      <c r="Q20" s="72">
        <v>1.680763971064737E-2</v>
      </c>
      <c r="R20" s="72">
        <v>5.5973445097261931E-2</v>
      </c>
      <c r="S20" s="72">
        <v>4.7732895399166704E-2</v>
      </c>
      <c r="T20" s="72">
        <v>4.7260979643180719E-2</v>
      </c>
      <c r="U20" s="72">
        <v>2.1802160927449837E-2</v>
      </c>
      <c r="V20" s="72">
        <v>2.5164473630243357E-2</v>
      </c>
      <c r="W20" s="72">
        <v>7.4250372324902322E-2</v>
      </c>
      <c r="X20" s="72">
        <v>0.10142003615982402</v>
      </c>
      <c r="Y20" s="72">
        <v>4.6974299115156042E-2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5.3237034425927178E-2</v>
      </c>
      <c r="D21" s="72">
        <v>6.9959382755299698E-2</v>
      </c>
      <c r="E21" s="72">
        <v>8.8052827269308839E-2</v>
      </c>
      <c r="F21" s="72">
        <v>0.11683688835377778</v>
      </c>
      <c r="G21" s="72">
        <v>0.11934915420972206</v>
      </c>
      <c r="H21" s="72">
        <v>0.14446324202789432</v>
      </c>
      <c r="I21" s="72">
        <v>0.12450843782583002</v>
      </c>
      <c r="J21" s="72">
        <v>0.15420579718935415</v>
      </c>
      <c r="K21" s="72">
        <v>9.9876421297194484E-2</v>
      </c>
      <c r="L21" s="72">
        <v>0.12953345031854674</v>
      </c>
      <c r="M21" s="72">
        <v>6.6909853554342924E-2</v>
      </c>
      <c r="N21" s="72">
        <v>5.720702939449656E-2</v>
      </c>
      <c r="O21" s="72">
        <v>8.9474504984487155E-2</v>
      </c>
      <c r="P21" s="72">
        <v>0.20258279176949909</v>
      </c>
      <c r="Q21" s="72">
        <v>0.29185238162359711</v>
      </c>
      <c r="R21" s="72">
        <v>0.37379738236105547</v>
      </c>
      <c r="S21" s="72">
        <v>0.26087052965429397</v>
      </c>
      <c r="T21" s="72">
        <v>0.30022663620572981</v>
      </c>
      <c r="U21" s="72">
        <v>0.24722465210765784</v>
      </c>
      <c r="V21" s="72">
        <v>0.28703807323202724</v>
      </c>
      <c r="W21" s="72">
        <v>0.68165233724111807</v>
      </c>
      <c r="X21" s="72">
        <v>0.3183673281770662</v>
      </c>
      <c r="Y21" s="72">
        <v>6.0929540019952905E-2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9.4723424488034905E-2</v>
      </c>
      <c r="D22" s="72">
        <v>8.4319425938689407E-2</v>
      </c>
      <c r="E22" s="72">
        <v>2.4412292176092115E-2</v>
      </c>
      <c r="F22" s="72">
        <v>6.8326727002392942E-3</v>
      </c>
      <c r="G22" s="72">
        <v>2.9293725432691372E-2</v>
      </c>
      <c r="H22" s="72">
        <v>5.7769204105247926E-2</v>
      </c>
      <c r="I22" s="72">
        <v>0.33552958350078027</v>
      </c>
      <c r="J22" s="72">
        <v>0.56019877434421272</v>
      </c>
      <c r="K22" s="72">
        <v>0.39294538886898317</v>
      </c>
      <c r="L22" s="72">
        <v>0.45467149356961989</v>
      </c>
      <c r="M22" s="72">
        <v>0.31519903132708316</v>
      </c>
      <c r="N22" s="72">
        <v>0.29228668080446352</v>
      </c>
      <c r="O22" s="72">
        <v>0.37052882643068508</v>
      </c>
      <c r="P22" s="72">
        <v>9.1990502114784101E-2</v>
      </c>
      <c r="Q22" s="72">
        <v>0.10180019114119503</v>
      </c>
      <c r="R22" s="72">
        <v>5.9065857566954476E-2</v>
      </c>
      <c r="S22" s="72">
        <v>0.12139974241491018</v>
      </c>
      <c r="T22" s="72">
        <v>0.18434795446917787</v>
      </c>
      <c r="U22" s="72">
        <v>0.25408378043156454</v>
      </c>
      <c r="V22" s="72">
        <v>0.3074782325805297</v>
      </c>
      <c r="W22" s="72">
        <v>0.93379322989433189</v>
      </c>
      <c r="X22" s="72">
        <v>0.68700277073344562</v>
      </c>
      <c r="Y22" s="72">
        <v>0.74431059784370834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0.50083051513688348</v>
      </c>
      <c r="D24" s="72">
        <v>0.43675227355814922</v>
      </c>
      <c r="E24" s="72">
        <v>0.40733161082162989</v>
      </c>
      <c r="F24" s="72">
        <v>0.39962406664807193</v>
      </c>
      <c r="G24" s="72">
        <v>0.35226756476884746</v>
      </c>
      <c r="H24" s="72">
        <v>0.12568561143457327</v>
      </c>
      <c r="I24" s="72">
        <v>0.29726760145197179</v>
      </c>
      <c r="J24" s="72">
        <v>1.1724142955526904</v>
      </c>
      <c r="K24" s="72">
        <v>0.51841091048393473</v>
      </c>
      <c r="L24" s="72">
        <v>0.81956738869161039</v>
      </c>
      <c r="M24" s="72">
        <v>0.50110902445034899</v>
      </c>
      <c r="N24" s="72">
        <v>0.58402310827493498</v>
      </c>
      <c r="O24" s="72">
        <v>0.8896276129184062</v>
      </c>
      <c r="P24" s="72">
        <v>0.41339584893660031</v>
      </c>
      <c r="Q24" s="72">
        <v>0.7516032999818375</v>
      </c>
      <c r="R24" s="72">
        <v>0.89422060004002069</v>
      </c>
      <c r="S24" s="72">
        <v>0.5617244365213554</v>
      </c>
      <c r="T24" s="72">
        <v>0.30059877947704078</v>
      </c>
      <c r="U24" s="72">
        <v>0.36995496830759295</v>
      </c>
      <c r="V24" s="72">
        <v>0.23545074192720886</v>
      </c>
      <c r="W24" s="72">
        <v>1.6342215882914521</v>
      </c>
      <c r="X24" s="72">
        <v>1.180716149823192</v>
      </c>
      <c r="Y24" s="72">
        <v>1.0153223192032184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0.16313085833934488</v>
      </c>
      <c r="D25" s="74">
        <v>0.12863623434547197</v>
      </c>
      <c r="E25" s="74">
        <v>0.26164703604012218</v>
      </c>
      <c r="F25" s="74">
        <v>0.48888832713846181</v>
      </c>
      <c r="G25" s="74">
        <v>0.49987132750601482</v>
      </c>
      <c r="H25" s="74">
        <v>0.81543529319937513</v>
      </c>
      <c r="I25" s="74">
        <v>0.24569892406581273</v>
      </c>
      <c r="J25" s="74">
        <v>0.5565713373536727</v>
      </c>
      <c r="K25" s="74">
        <v>0.15764191321738028</v>
      </c>
      <c r="L25" s="74">
        <v>0.32125854956433642</v>
      </c>
      <c r="M25" s="74">
        <v>0.30854511935231532</v>
      </c>
      <c r="N25" s="74">
        <v>0.31158773706222781</v>
      </c>
      <c r="O25" s="74">
        <v>0.34796199526695354</v>
      </c>
      <c r="P25" s="74">
        <v>0.55473970948357798</v>
      </c>
      <c r="Q25" s="74">
        <v>0.4170248537715639</v>
      </c>
      <c r="R25" s="74">
        <v>0.35680257769961021</v>
      </c>
      <c r="S25" s="74">
        <v>0.33280488807446673</v>
      </c>
      <c r="T25" s="74">
        <v>0.51925593343622478</v>
      </c>
      <c r="U25" s="74">
        <v>0.40715609882201215</v>
      </c>
      <c r="V25" s="74">
        <v>0.39061130562257734</v>
      </c>
      <c r="W25" s="74">
        <v>1.4909383103126068</v>
      </c>
      <c r="X25" s="74">
        <v>1.1511284652363059</v>
      </c>
      <c r="Y25" s="74">
        <v>0.52186790393240157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1.2581777871027158</v>
      </c>
      <c r="D27" s="69">
        <f t="shared" si="10"/>
        <v>1.1416890568423133</v>
      </c>
      <c r="E27" s="69">
        <f t="shared" si="10"/>
        <v>1.1857454904283398</v>
      </c>
      <c r="F27" s="69">
        <f t="shared" si="10"/>
        <v>1.3131412708036292</v>
      </c>
      <c r="G27" s="69">
        <f t="shared" si="10"/>
        <v>1.2093720845541522</v>
      </c>
      <c r="H27" s="69">
        <f t="shared" si="10"/>
        <v>1.3718566652952777</v>
      </c>
      <c r="I27" s="69">
        <f t="shared" si="10"/>
        <v>1.444190899499882</v>
      </c>
      <c r="J27" s="69">
        <f t="shared" si="10"/>
        <v>3.214693973103631</v>
      </c>
      <c r="K27" s="69">
        <f t="shared" si="10"/>
        <v>1.3354143154178335</v>
      </c>
      <c r="L27" s="69">
        <f t="shared" si="10"/>
        <v>1.9645486508071408</v>
      </c>
      <c r="M27" s="69">
        <f t="shared" si="10"/>
        <v>1.3548632705895725</v>
      </c>
      <c r="N27" s="69">
        <f t="shared" si="10"/>
        <v>1.3416018271835228</v>
      </c>
      <c r="O27" s="69">
        <f t="shared" si="10"/>
        <v>1.6915178819111252</v>
      </c>
      <c r="P27" s="69">
        <f t="shared" si="10"/>
        <v>1.1380945918843948</v>
      </c>
      <c r="Q27" s="69">
        <f t="shared" si="10"/>
        <v>1.1251277844012182</v>
      </c>
      <c r="R27" s="69">
        <f t="shared" ref="R27:V27" si="11">SUM(R28:R32)</f>
        <v>1.208100264064945</v>
      </c>
      <c r="S27" s="69">
        <f t="shared" si="11"/>
        <v>0.90879659992978756</v>
      </c>
      <c r="T27" s="69">
        <f t="shared" si="11"/>
        <v>1.0644794290641757</v>
      </c>
      <c r="U27" s="69">
        <f t="shared" si="11"/>
        <v>1.1148338052740294</v>
      </c>
      <c r="V27" s="69">
        <f t="shared" si="11"/>
        <v>1.0003038986085948</v>
      </c>
      <c r="W27" s="69">
        <f t="shared" ref="W27:Y27" si="12">SUM(W28:W32)</f>
        <v>2.7718799896751198</v>
      </c>
      <c r="X27" s="69">
        <f t="shared" si="12"/>
        <v>2.1516285528806316</v>
      </c>
      <c r="Y27" s="69">
        <f t="shared" si="12"/>
        <v>2.6048422316742199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8.8745004767137848E-4</v>
      </c>
      <c r="D28" s="72">
        <v>3.5912330892580255E-3</v>
      </c>
      <c r="E28" s="72">
        <v>3.5547179299593818E-3</v>
      </c>
      <c r="F28" s="72">
        <v>2.1289260010486214E-3</v>
      </c>
      <c r="G28" s="72">
        <v>2.9604578652319574E-3</v>
      </c>
      <c r="H28" s="72">
        <v>5.877034139233594E-3</v>
      </c>
      <c r="I28" s="72">
        <v>3.0772195731635235E-3</v>
      </c>
      <c r="J28" s="72">
        <v>7.4677525051504694E-3</v>
      </c>
      <c r="K28" s="72">
        <v>3.7671499171741808E-3</v>
      </c>
      <c r="L28" s="72">
        <v>9.528205539904416E-3</v>
      </c>
      <c r="M28" s="72">
        <v>6.427097034097125E-3</v>
      </c>
      <c r="N28" s="72">
        <v>4.2132722020074582E-3</v>
      </c>
      <c r="O28" s="72">
        <v>3.7832280034027811E-3</v>
      </c>
      <c r="P28" s="72">
        <v>1.7805815917024939E-4</v>
      </c>
      <c r="Q28" s="72">
        <v>0</v>
      </c>
      <c r="R28" s="72">
        <v>1.2185808199325968E-3</v>
      </c>
      <c r="S28" s="72">
        <v>5.314911593986278E-3</v>
      </c>
      <c r="T28" s="72">
        <v>4.5669719621771344E-3</v>
      </c>
      <c r="U28" s="72">
        <v>0</v>
      </c>
      <c r="V28" s="72">
        <v>0</v>
      </c>
      <c r="W28" s="72">
        <v>2.7301743367474586E-3</v>
      </c>
      <c r="X28" s="72">
        <v>1.0434323046010344E-2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1.0823276287964629</v>
      </c>
      <c r="D29" s="72">
        <v>0.8850691541406277</v>
      </c>
      <c r="E29" s="72">
        <v>0.72611913773264114</v>
      </c>
      <c r="F29" s="72">
        <v>0.50429660496098816</v>
      </c>
      <c r="G29" s="72">
        <v>0.54066169142538067</v>
      </c>
      <c r="H29" s="72">
        <v>0.2981001676584889</v>
      </c>
      <c r="I29" s="72">
        <v>9.2452689626536647E-2</v>
      </c>
      <c r="J29" s="72">
        <v>0.51305378581400285</v>
      </c>
      <c r="K29" s="72">
        <v>0.85570064613360075</v>
      </c>
      <c r="L29" s="72">
        <v>1.401453774886793</v>
      </c>
      <c r="M29" s="72">
        <v>0.85919598031719224</v>
      </c>
      <c r="N29" s="72">
        <v>0.56108320785447174</v>
      </c>
      <c r="O29" s="72">
        <v>0.57825333398905365</v>
      </c>
      <c r="P29" s="72">
        <v>0.33907885997473303</v>
      </c>
      <c r="Q29" s="72">
        <v>0.61717896274074702</v>
      </c>
      <c r="R29" s="72">
        <v>0.63713381656359658</v>
      </c>
      <c r="S29" s="72">
        <v>0.57483474294734049</v>
      </c>
      <c r="T29" s="72">
        <v>0.54281250525807179</v>
      </c>
      <c r="U29" s="72">
        <v>0.33436334733374917</v>
      </c>
      <c r="V29" s="72">
        <v>8.1758162254011169E-2</v>
      </c>
      <c r="W29" s="72">
        <v>0.80563345729514779</v>
      </c>
      <c r="X29" s="72">
        <v>1.1329975463089919</v>
      </c>
      <c r="Y29" s="72">
        <v>2.4299682709421822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8.018977515641125E-2</v>
      </c>
      <c r="D30" s="72">
        <v>0.10649861107204346</v>
      </c>
      <c r="E30" s="72">
        <v>0.12745146593667825</v>
      </c>
      <c r="F30" s="72">
        <v>0.14686054836044515</v>
      </c>
      <c r="G30" s="72">
        <v>0.14512758587186403</v>
      </c>
      <c r="H30" s="72">
        <v>0.17100264968745091</v>
      </c>
      <c r="I30" s="72">
        <v>0.15417216880623394</v>
      </c>
      <c r="J30" s="72">
        <v>0.18854512753708821</v>
      </c>
      <c r="K30" s="72">
        <v>0.11398016110554454</v>
      </c>
      <c r="L30" s="72">
        <v>0.13434637052985401</v>
      </c>
      <c r="M30" s="72">
        <v>7.3113793682298603E-2</v>
      </c>
      <c r="N30" s="72">
        <v>6.0629148914624606E-2</v>
      </c>
      <c r="O30" s="72">
        <v>8.7003441030232997E-2</v>
      </c>
      <c r="P30" s="72">
        <v>0.17990448332890685</v>
      </c>
      <c r="Q30" s="72">
        <v>0.20858305121757006</v>
      </c>
      <c r="R30" s="72">
        <v>0.25626294021118501</v>
      </c>
      <c r="S30" s="72">
        <v>0.1662357220596164</v>
      </c>
      <c r="T30" s="72">
        <v>0.23401471283255174</v>
      </c>
      <c r="U30" s="72">
        <v>0.21207294958840511</v>
      </c>
      <c r="V30" s="72">
        <v>0.23833037025399043</v>
      </c>
      <c r="W30" s="72">
        <v>0.38382429002510376</v>
      </c>
      <c r="X30" s="72">
        <v>0.20211886467701223</v>
      </c>
      <c r="Y30" s="72">
        <v>5.8760751377549568E-2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1.4894296704310545E-2</v>
      </c>
      <c r="D31" s="72">
        <v>2.2167128418918651E-2</v>
      </c>
      <c r="E31" s="72">
        <v>3.369800755152591E-2</v>
      </c>
      <c r="F31" s="72">
        <v>4.373942555895733E-2</v>
      </c>
      <c r="G31" s="72">
        <v>4.9025456957008474E-2</v>
      </c>
      <c r="H31" s="72">
        <v>6.8477635666736425E-2</v>
      </c>
      <c r="I31" s="72">
        <v>3.5214457126256704E-2</v>
      </c>
      <c r="J31" s="72">
        <v>0.20295019802908798</v>
      </c>
      <c r="K31" s="72">
        <v>0.13218559012557266</v>
      </c>
      <c r="L31" s="72">
        <v>0.15691122768475751</v>
      </c>
      <c r="M31" s="72">
        <v>9.2859001640529543E-2</v>
      </c>
      <c r="N31" s="72">
        <v>9.3809736119557174E-2</v>
      </c>
      <c r="O31" s="72">
        <v>0.13145112125160549</v>
      </c>
      <c r="P31" s="72">
        <v>0.10711591673118982</v>
      </c>
      <c r="Q31" s="72">
        <v>9.3273841764366067E-2</v>
      </c>
      <c r="R31" s="72">
        <v>3.4495595648759758E-2</v>
      </c>
      <c r="S31" s="72">
        <v>3.6117895882685082E-2</v>
      </c>
      <c r="T31" s="72">
        <v>2.4904367282966636E-2</v>
      </c>
      <c r="U31" s="72">
        <v>5.0227834886812282E-2</v>
      </c>
      <c r="V31" s="72">
        <v>7.8145088493360021E-2</v>
      </c>
      <c r="W31" s="72">
        <v>0.23853065705062496</v>
      </c>
      <c r="X31" s="72">
        <v>0.27504760078269708</v>
      </c>
      <c r="Y31" s="72">
        <v>0.10355611628413944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7.9878636397859415E-2</v>
      </c>
      <c r="D32" s="77">
        <v>0.12436293012146556</v>
      </c>
      <c r="E32" s="77">
        <v>0.29492216127753501</v>
      </c>
      <c r="F32" s="77">
        <v>0.61611576592218986</v>
      </c>
      <c r="G32" s="77">
        <v>0.47159689243466718</v>
      </c>
      <c r="H32" s="77">
        <v>0.82839917814336794</v>
      </c>
      <c r="I32" s="77">
        <v>1.1592743643676913</v>
      </c>
      <c r="J32" s="77">
        <v>2.3026771092183016</v>
      </c>
      <c r="K32" s="77">
        <v>0.22978076813594148</v>
      </c>
      <c r="L32" s="77">
        <v>0.26230907216583177</v>
      </c>
      <c r="M32" s="77">
        <v>0.32326739791545483</v>
      </c>
      <c r="N32" s="77">
        <v>0.62186646209286189</v>
      </c>
      <c r="O32" s="77">
        <v>0.89102675763683026</v>
      </c>
      <c r="P32" s="77">
        <v>0.51181727369039487</v>
      </c>
      <c r="Q32" s="77">
        <v>0.20609192867853504</v>
      </c>
      <c r="R32" s="77">
        <v>0.27898933082147115</v>
      </c>
      <c r="S32" s="77">
        <v>0.12629332744615926</v>
      </c>
      <c r="T32" s="77">
        <v>0.25818087172840837</v>
      </c>
      <c r="U32" s="77">
        <v>0.51816967346506282</v>
      </c>
      <c r="V32" s="77">
        <v>0.6020702776072332</v>
      </c>
      <c r="W32" s="77">
        <v>1.3411614109674959</v>
      </c>
      <c r="X32" s="77">
        <v>0.53103021806591988</v>
      </c>
      <c r="Y32" s="77">
        <v>1.2557093070349036E-2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0.63713965315236654</v>
      </c>
      <c r="D3" s="66">
        <f>IF(RES_hh_tes_in!D3=0,"",RES_hh_tes_in!D3/RES_hh_fec_in!D3)</f>
        <v>0.6348088216929848</v>
      </c>
      <c r="E3" s="66">
        <f>IF(RES_hh_tes_in!E3=0,"",RES_hh_tes_in!E3/RES_hh_fec_in!E3)</f>
        <v>0.62822220596836631</v>
      </c>
      <c r="F3" s="66">
        <f>IF(RES_hh_tes_in!F3=0,"",RES_hh_tes_in!F3/RES_hh_fec_in!F3)</f>
        <v>0.62487604927991292</v>
      </c>
      <c r="G3" s="66">
        <f>IF(RES_hh_tes_in!G3=0,"",RES_hh_tes_in!G3/RES_hh_fec_in!G3)</f>
        <v>0.62425696187662394</v>
      </c>
      <c r="H3" s="66">
        <f>IF(RES_hh_tes_in!H3=0,"",RES_hh_tes_in!H3/RES_hh_fec_in!H3)</f>
        <v>0.60903692649977226</v>
      </c>
      <c r="I3" s="66">
        <f>IF(RES_hh_tes_in!I3=0,"",RES_hh_tes_in!I3/RES_hh_fec_in!I3)</f>
        <v>0.64620344252546702</v>
      </c>
      <c r="J3" s="66">
        <f>IF(RES_hh_tes_in!J3=0,"",RES_hh_tes_in!J3/RES_hh_fec_in!J3)</f>
        <v>0.67257949730118671</v>
      </c>
      <c r="K3" s="66">
        <f>IF(RES_hh_tes_in!K3=0,"",RES_hh_tes_in!K3/RES_hh_fec_in!K3)</f>
        <v>0.66656475796951886</v>
      </c>
      <c r="L3" s="66">
        <f>IF(RES_hh_tes_in!L3=0,"",RES_hh_tes_in!L3/RES_hh_fec_in!L3)</f>
        <v>0.67881135017641248</v>
      </c>
      <c r="M3" s="66">
        <f>IF(RES_hh_tes_in!M3=0,"",RES_hh_tes_in!M3/RES_hh_fec_in!M3)</f>
        <v>0.6903090649019159</v>
      </c>
      <c r="N3" s="66">
        <f>IF(RES_hh_tes_in!N3=0,"",RES_hh_tes_in!N3/RES_hh_fec_in!N3)</f>
        <v>0.70491012605889836</v>
      </c>
      <c r="O3" s="66">
        <f>IF(RES_hh_tes_in!O3=0,"",RES_hh_tes_in!O3/RES_hh_fec_in!O3)</f>
        <v>0.73844838817834602</v>
      </c>
      <c r="P3" s="66">
        <f>IF(RES_hh_tes_in!P3=0,"",RES_hh_tes_in!P3/RES_hh_fec_in!P3)</f>
        <v>0.74885955137099069</v>
      </c>
      <c r="Q3" s="66">
        <f>IF(RES_hh_tes_in!Q3=0,"",RES_hh_tes_in!Q3/RES_hh_fec_in!Q3)</f>
        <v>0.79332093358107192</v>
      </c>
      <c r="R3" s="66">
        <f>IF(RES_hh_tes_in!R3=0,"",RES_hh_tes_in!R3/RES_hh_fec_in!R3)</f>
        <v>0.8291344373299836</v>
      </c>
      <c r="S3" s="66">
        <f>IF(RES_hh_tes_in!S3=0,"",RES_hh_tes_in!S3/RES_hh_fec_in!S3)</f>
        <v>0.84765629484122562</v>
      </c>
      <c r="T3" s="66">
        <f>IF(RES_hh_tes_in!T3=0,"",RES_hh_tes_in!T3/RES_hh_fec_in!T3)</f>
        <v>0.84358594843896895</v>
      </c>
      <c r="U3" s="66">
        <f>IF(RES_hh_tes_in!U3=0,"",RES_hh_tes_in!U3/RES_hh_fec_in!U3)</f>
        <v>0.85031898628669556</v>
      </c>
      <c r="V3" s="66">
        <f>IF(RES_hh_tes_in!V3=0,"",RES_hh_tes_in!V3/RES_hh_fec_in!V3)</f>
        <v>0.89881493711482996</v>
      </c>
      <c r="W3" s="66">
        <f>IF(RES_hh_tes_in!W3=0,"",RES_hh_tes_in!W3/RES_hh_fec_in!W3)</f>
        <v>0.9770027954508872</v>
      </c>
      <c r="X3" s="66">
        <f>IF(RES_hh_tes_in!X3=0,"",RES_hh_tes_in!X3/RES_hh_fec_in!X3)</f>
        <v>1.0371245826866387</v>
      </c>
      <c r="Y3" s="66">
        <f>IF(RES_hh_tes_in!Y3=0,"",RES_hh_tes_in!Y3/RES_hh_fec_in!Y3)</f>
        <v>0.96419232315836301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0.64010938555818886</v>
      </c>
      <c r="D4" s="70">
        <f>IF(RES_hh_tes_in!D4=0,"",RES_hh_tes_in!D4/RES_hh_fec_in!D4)</f>
        <v>0.63656836174311993</v>
      </c>
      <c r="E4" s="70">
        <f>IF(RES_hh_tes_in!E4=0,"",RES_hh_tes_in!E4/RES_hh_fec_in!E4)</f>
        <v>0.62742646373247291</v>
      </c>
      <c r="F4" s="70">
        <f>IF(RES_hh_tes_in!F4=0,"",RES_hh_tes_in!F4/RES_hh_fec_in!F4)</f>
        <v>0.62117265315165271</v>
      </c>
      <c r="G4" s="70">
        <f>IF(RES_hh_tes_in!G4=0,"",RES_hh_tes_in!G4/RES_hh_fec_in!G4)</f>
        <v>0.62197353340074768</v>
      </c>
      <c r="H4" s="70">
        <f>IF(RES_hh_tes_in!H4=0,"",RES_hh_tes_in!H4/RES_hh_fec_in!H4)</f>
        <v>0.60388181580736033</v>
      </c>
      <c r="I4" s="70">
        <f>IF(RES_hh_tes_in!I4=0,"",RES_hh_tes_in!I4/RES_hh_fec_in!I4)</f>
        <v>0.64035456564758453</v>
      </c>
      <c r="J4" s="70">
        <f>IF(RES_hh_tes_in!J4=0,"",RES_hh_tes_in!J4/RES_hh_fec_in!J4)</f>
        <v>0.66893062762310984</v>
      </c>
      <c r="K4" s="70">
        <f>IF(RES_hh_tes_in!K4=0,"",RES_hh_tes_in!K4/RES_hh_fec_in!K4)</f>
        <v>0.66932455447949224</v>
      </c>
      <c r="L4" s="70">
        <f>IF(RES_hh_tes_in!L4=0,"",RES_hh_tes_in!L4/RES_hh_fec_in!L4)</f>
        <v>0.68196018548737147</v>
      </c>
      <c r="M4" s="70">
        <f>IF(RES_hh_tes_in!M4=0,"",RES_hh_tes_in!M4/RES_hh_fec_in!M4)</f>
        <v>0.69573350589977623</v>
      </c>
      <c r="N4" s="70">
        <f>IF(RES_hh_tes_in!N4=0,"",RES_hh_tes_in!N4/RES_hh_fec_in!N4)</f>
        <v>0.70632481631283339</v>
      </c>
      <c r="O4" s="70">
        <f>IF(RES_hh_tes_in!O4=0,"",RES_hh_tes_in!O4/RES_hh_fec_in!O4)</f>
        <v>0.74177047026548104</v>
      </c>
      <c r="P4" s="70">
        <f>IF(RES_hh_tes_in!P4=0,"",RES_hh_tes_in!P4/RES_hh_fec_in!P4)</f>
        <v>0.75541094807413856</v>
      </c>
      <c r="Q4" s="70">
        <f>IF(RES_hh_tes_in!Q4=0,"",RES_hh_tes_in!Q4/RES_hh_fec_in!Q4)</f>
        <v>0.8057962310742578</v>
      </c>
      <c r="R4" s="70">
        <f>IF(RES_hh_tes_in!R4=0,"",RES_hh_tes_in!R4/RES_hh_fec_in!R4)</f>
        <v>0.84473045062126539</v>
      </c>
      <c r="S4" s="70">
        <f>IF(RES_hh_tes_in!S4=0,"",RES_hh_tes_in!S4/RES_hh_fec_in!S4)</f>
        <v>0.86668968810480174</v>
      </c>
      <c r="T4" s="70">
        <f>IF(RES_hh_tes_in!T4=0,"",RES_hh_tes_in!T4/RES_hh_fec_in!T4)</f>
        <v>0.86394208254096228</v>
      </c>
      <c r="U4" s="70">
        <f>IF(RES_hh_tes_in!U4=0,"",RES_hh_tes_in!U4/RES_hh_fec_in!U4)</f>
        <v>0.86694647425847482</v>
      </c>
      <c r="V4" s="70">
        <f>IF(RES_hh_tes_in!V4=0,"",RES_hh_tes_in!V4/RES_hh_fec_in!V4)</f>
        <v>0.92329277753370276</v>
      </c>
      <c r="W4" s="70">
        <f>IF(RES_hh_tes_in!W4=0,"",RES_hh_tes_in!W4/RES_hh_fec_in!W4)</f>
        <v>1.0291246475217619</v>
      </c>
      <c r="X4" s="70">
        <f>IF(RES_hh_tes_in!X4=0,"",RES_hh_tes_in!X4/RES_hh_fec_in!X4)</f>
        <v>1.127725714152843</v>
      </c>
      <c r="Y4" s="70">
        <f>IF(RES_hh_tes_in!Y4=0,"",RES_hh_tes_in!Y4/RES_hh_fec_in!Y4)</f>
        <v>1.0466653869695197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0.59366098576907633</v>
      </c>
      <c r="D5" s="78">
        <f>IF(RES_hh_tes_in!D5=0,"",RES_hh_tes_in!D5/RES_hh_fec_in!D5)</f>
        <v>0.5981741056469333</v>
      </c>
      <c r="E5" s="78">
        <f>IF(RES_hh_tes_in!E5=0,"",RES_hh_tes_in!E5/RES_hh_fec_in!E5)</f>
        <v>0.60289553195953705</v>
      </c>
      <c r="F5" s="78">
        <f>IF(RES_hh_tes_in!F5=0,"",RES_hh_tes_in!F5/RES_hh_fec_in!F5)</f>
        <v>0.60777352609357804</v>
      </c>
      <c r="G5" s="78">
        <f>IF(RES_hh_tes_in!G5=0,"",RES_hh_tes_in!G5/RES_hh_fec_in!G5)</f>
        <v>0.61283592191868741</v>
      </c>
      <c r="H5" s="78">
        <f>IF(RES_hh_tes_in!H5=0,"",RES_hh_tes_in!H5/RES_hh_fec_in!H5)</f>
        <v>0.61806610212045698</v>
      </c>
      <c r="I5" s="78">
        <f>IF(RES_hh_tes_in!I5=0,"",RES_hh_tes_in!I5/RES_hh_fec_in!I5)</f>
        <v>0.62345758960291076</v>
      </c>
      <c r="J5" s="78">
        <f>IF(RES_hh_tes_in!J5=0,"",RES_hh_tes_in!J5/RES_hh_fec_in!J5)</f>
        <v>0.62901442837200394</v>
      </c>
      <c r="K5" s="78">
        <f>IF(RES_hh_tes_in!K5=0,"",RES_hh_tes_in!K5/RES_hh_fec_in!K5)</f>
        <v>0.63472360067340372</v>
      </c>
      <c r="L5" s="78">
        <f>IF(RES_hh_tes_in!L5=0,"",RES_hh_tes_in!L5/RES_hh_fec_in!L5)</f>
        <v>0.64055288171075198</v>
      </c>
      <c r="M5" s="78">
        <f>IF(RES_hh_tes_in!M5=0,"",RES_hh_tes_in!M5/RES_hh_fec_in!M5)</f>
        <v>0.64636913847299793</v>
      </c>
      <c r="N5" s="78">
        <f>IF(RES_hh_tes_in!N5=0,"",RES_hh_tes_in!N5/RES_hh_fec_in!N5)</f>
        <v>0.65180218790096178</v>
      </c>
      <c r="O5" s="78">
        <f>IF(RES_hh_tes_in!O5=0,"",RES_hh_tes_in!O5/RES_hh_fec_in!O5)</f>
        <v>0.65665617135546572</v>
      </c>
      <c r="P5" s="78">
        <f>IF(RES_hh_tes_in!P5=0,"",RES_hh_tes_in!P5/RES_hh_fec_in!P5)</f>
        <v>0.66148934995428277</v>
      </c>
      <c r="Q5" s="78" t="str">
        <f>IF(RES_hh_tes_in!Q5=0,"",RES_hh_tes_in!Q5/RES_hh_fec_in!Q5)</f>
        <v/>
      </c>
      <c r="R5" s="78">
        <f>IF(RES_hh_tes_in!R5=0,"",RES_hh_tes_in!R5/RES_hh_fec_in!R5)</f>
        <v>0.68471786825207481</v>
      </c>
      <c r="S5" s="78">
        <f>IF(RES_hh_tes_in!S5=0,"",RES_hh_tes_in!S5/RES_hh_fec_in!S5)</f>
        <v>0.70468074605370357</v>
      </c>
      <c r="T5" s="78">
        <f>IF(RES_hh_tes_in!T5=0,"",RES_hh_tes_in!T5/RES_hh_fec_in!T5)</f>
        <v>0.72583978806237903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0.77145298337572576</v>
      </c>
      <c r="X5" s="78">
        <f>IF(RES_hh_tes_in!X5=0,"",RES_hh_tes_in!X5/RES_hh_fec_in!X5)</f>
        <v>0.77884197864194626</v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0.52557013920983864</v>
      </c>
      <c r="H7" s="78">
        <f>IF(RES_hh_tes_in!H7=0,"",RES_hh_tes_in!H7/RES_hh_fec_in!H7)</f>
        <v>0.53073317229077377</v>
      </c>
      <c r="I7" s="78">
        <f>IF(RES_hh_tes_in!I7=0,"",RES_hh_tes_in!I7/RES_hh_fec_in!I7)</f>
        <v>0.53613275515058101</v>
      </c>
      <c r="J7" s="78">
        <f>IF(RES_hh_tes_in!J7=0,"",RES_hh_tes_in!J7/RES_hh_fec_in!J7)</f>
        <v>0.54200456433582134</v>
      </c>
      <c r="K7" s="78">
        <f>IF(RES_hh_tes_in!K7=0,"",RES_hh_tes_in!K7/RES_hh_fec_in!K7)</f>
        <v>0.54854452754735561</v>
      </c>
      <c r="L7" s="78">
        <f>IF(RES_hh_tes_in!L7=0,"",RES_hh_tes_in!L7/RES_hh_fec_in!L7)</f>
        <v>0.55579704985593736</v>
      </c>
      <c r="M7" s="78">
        <f>IF(RES_hh_tes_in!M7=0,"",RES_hh_tes_in!M7/RES_hh_fec_in!M7)</f>
        <v>0.56891963722695649</v>
      </c>
      <c r="N7" s="78">
        <f>IF(RES_hh_tes_in!N7=0,"",RES_hh_tes_in!N7/RES_hh_fec_in!N7)</f>
        <v>0.58945580088024074</v>
      </c>
      <c r="O7" s="78">
        <f>IF(RES_hh_tes_in!O7=0,"",RES_hh_tes_in!O7/RES_hh_fec_in!O7)</f>
        <v>0.61819116715725175</v>
      </c>
      <c r="P7" s="78">
        <f>IF(RES_hh_tes_in!P7=0,"",RES_hh_tes_in!P7/RES_hh_fec_in!P7)</f>
        <v>0.65130735889465985</v>
      </c>
      <c r="Q7" s="78">
        <f>IF(RES_hh_tes_in!Q7=0,"",RES_hh_tes_in!Q7/RES_hh_fec_in!Q7)</f>
        <v>0.67775103062428466</v>
      </c>
      <c r="R7" s="78">
        <f>IF(RES_hh_tes_in!R7=0,"",RES_hh_tes_in!R7/RES_hh_fec_in!R7)</f>
        <v>0.68782544412876379</v>
      </c>
      <c r="S7" s="78">
        <f>IF(RES_hh_tes_in!S7=0,"",RES_hh_tes_in!S7/RES_hh_fec_in!S7)</f>
        <v>0.69256738749573721</v>
      </c>
      <c r="T7" s="78">
        <f>IF(RES_hh_tes_in!T7=0,"",RES_hh_tes_in!T7/RES_hh_fec_in!T7)</f>
        <v>0.69414146464442217</v>
      </c>
      <c r="U7" s="78">
        <f>IF(RES_hh_tes_in!U7=0,"",RES_hh_tes_in!U7/RES_hh_fec_in!U7)</f>
        <v>0.69460281079344999</v>
      </c>
      <c r="V7" s="78">
        <f>IF(RES_hh_tes_in!V7=0,"",RES_hh_tes_in!V7/RES_hh_fec_in!V7)</f>
        <v>0.69592769371332885</v>
      </c>
      <c r="W7" s="78">
        <f>IF(RES_hh_tes_in!W7=0,"",RES_hh_tes_in!W7/RES_hh_fec_in!W7)</f>
        <v>0.69776095480145173</v>
      </c>
      <c r="X7" s="78">
        <f>IF(RES_hh_tes_in!X7=0,"",RES_hh_tes_in!X7/RES_hh_fec_in!X7)</f>
        <v>0.69888372759618722</v>
      </c>
      <c r="Y7" s="78">
        <f>IF(RES_hh_tes_in!Y7=0,"",RES_hh_tes_in!Y7/RES_hh_fec_in!Y7)</f>
        <v>0.69960327135787725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0.50338719642930874</v>
      </c>
      <c r="D8" s="78">
        <f>IF(RES_hh_tes_in!D8=0,"",RES_hh_tes_in!D8/RES_hh_fec_in!D8)</f>
        <v>0.50846272013544025</v>
      </c>
      <c r="E8" s="78">
        <f>IF(RES_hh_tes_in!E8=0,"",RES_hh_tes_in!E8/RES_hh_fec_in!E8)</f>
        <v>0.51385832242313501</v>
      </c>
      <c r="F8" s="78">
        <f>IF(RES_hh_tes_in!F8=0,"",RES_hh_tes_in!F8/RES_hh_fec_in!F8)</f>
        <v>0.51923429620965922</v>
      </c>
      <c r="G8" s="78">
        <f>IF(RES_hh_tes_in!G8=0,"",RES_hh_tes_in!G8/RES_hh_fec_in!G8)</f>
        <v>0.52489694397393405</v>
      </c>
      <c r="H8" s="78">
        <f>IF(RES_hh_tes_in!H8=0,"",RES_hh_tes_in!H8/RES_hh_fec_in!H8)</f>
        <v>0.53080713115013867</v>
      </c>
      <c r="I8" s="78">
        <f>IF(RES_hh_tes_in!I8=0,"",RES_hh_tes_in!I8/RES_hh_fec_in!I8)</f>
        <v>0.53703860321971875</v>
      </c>
      <c r="J8" s="78">
        <f>IF(RES_hh_tes_in!J8=0,"",RES_hh_tes_in!J8/RES_hh_fec_in!J8)</f>
        <v>0.5438972921942713</v>
      </c>
      <c r="K8" s="78">
        <f>IF(RES_hh_tes_in!K8=0,"",RES_hh_tes_in!K8/RES_hh_fec_in!K8)</f>
        <v>0.55164083069781322</v>
      </c>
      <c r="L8" s="78">
        <f>IF(RES_hh_tes_in!L8=0,"",RES_hh_tes_in!L8/RES_hh_fec_in!L8)</f>
        <v>0.56033360591669112</v>
      </c>
      <c r="M8" s="78">
        <f>IF(RES_hh_tes_in!M8=0,"",RES_hh_tes_in!M8/RES_hh_fec_in!M8)</f>
        <v>0.57641821263152082</v>
      </c>
      <c r="N8" s="78">
        <f>IF(RES_hh_tes_in!N8=0,"",RES_hh_tes_in!N8/RES_hh_fec_in!N8)</f>
        <v>0.60189958712132097</v>
      </c>
      <c r="O8" s="78">
        <f>IF(RES_hh_tes_in!O8=0,"",RES_hh_tes_in!O8/RES_hh_fec_in!O8)</f>
        <v>0.63811570437878962</v>
      </c>
      <c r="P8" s="78">
        <f>IF(RES_hh_tes_in!P8=0,"",RES_hh_tes_in!P8/RES_hh_fec_in!P8)</f>
        <v>0.68078031946315187</v>
      </c>
      <c r="Q8" s="78">
        <f>IF(RES_hh_tes_in!Q8=0,"",RES_hh_tes_in!Q8/RES_hh_fec_in!Q8)</f>
        <v>0.71677296510049404</v>
      </c>
      <c r="R8" s="78">
        <f>IF(RES_hh_tes_in!R8=0,"",RES_hh_tes_in!R8/RES_hh_fec_in!R8)</f>
        <v>0.73507125073564272</v>
      </c>
      <c r="S8" s="78">
        <f>IF(RES_hh_tes_in!S8=0,"",RES_hh_tes_in!S8/RES_hh_fec_in!S8)</f>
        <v>0.74909169892864091</v>
      </c>
      <c r="T8" s="78">
        <f>IF(RES_hh_tes_in!T8=0,"",RES_hh_tes_in!T8/RES_hh_fec_in!T8)</f>
        <v>0.7605041925316145</v>
      </c>
      <c r="U8" s="78">
        <f>IF(RES_hh_tes_in!U8=0,"",RES_hh_tes_in!U8/RES_hh_fec_in!U8)</f>
        <v>0.77046392447959877</v>
      </c>
      <c r="V8" s="78">
        <f>IF(RES_hh_tes_in!V8=0,"",RES_hh_tes_in!V8/RES_hh_fec_in!V8)</f>
        <v>0.77954461243640361</v>
      </c>
      <c r="W8" s="78">
        <f>IF(RES_hh_tes_in!W8=0,"",RES_hh_tes_in!W8/RES_hh_fec_in!W8)</f>
        <v>0.78639340591746121</v>
      </c>
      <c r="X8" s="78">
        <f>IF(RES_hh_tes_in!X8=0,"",RES_hh_tes_in!X8/RES_hh_fec_in!X8)</f>
        <v>0.7903076415629654</v>
      </c>
      <c r="Y8" s="78">
        <f>IF(RES_hh_tes_in!Y8=0,"",RES_hh_tes_in!Y8/RES_hh_fec_in!Y8)</f>
        <v>0.79307154539699065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0.52427911800535532</v>
      </c>
      <c r="D9" s="78">
        <f>IF(RES_hh_tes_in!D9=0,"",RES_hh_tes_in!D9/RES_hh_fec_in!D9)</f>
        <v>0.53548828704131957</v>
      </c>
      <c r="E9" s="78">
        <f>IF(RES_hh_tes_in!E9=0,"",RES_hh_tes_in!E9/RES_hh_fec_in!E9)</f>
        <v>0.54680416604923754</v>
      </c>
      <c r="F9" s="78">
        <f>IF(RES_hh_tes_in!F9=0,"",RES_hh_tes_in!F9/RES_hh_fec_in!F9)</f>
        <v>0.55821568753493311</v>
      </c>
      <c r="G9" s="78">
        <f>IF(RES_hh_tes_in!G9=0,"",RES_hh_tes_in!G9/RES_hh_fec_in!G9)</f>
        <v>0.56971159229718149</v>
      </c>
      <c r="H9" s="78">
        <f>IF(RES_hh_tes_in!H9=0,"",RES_hh_tes_in!H9/RES_hh_fec_in!H9)</f>
        <v>0.58127862095350114</v>
      </c>
      <c r="I9" s="78">
        <f>IF(RES_hh_tes_in!I9=0,"",RES_hh_tes_in!I9/RES_hh_fec_in!I9)</f>
        <v>0.59289928290109495</v>
      </c>
      <c r="J9" s="78">
        <f>IF(RES_hh_tes_in!J9=0,"",RES_hh_tes_in!J9/RES_hh_fec_in!J9)</f>
        <v>0.60453579615325947</v>
      </c>
      <c r="K9" s="78">
        <f>IF(RES_hh_tes_in!K9=0,"",RES_hh_tes_in!K9/RES_hh_fec_in!K9)</f>
        <v>0.61613820173047862</v>
      </c>
      <c r="L9" s="78">
        <f>IF(RES_hh_tes_in!L9=0,"",RES_hh_tes_in!L9/RES_hh_fec_in!L9)</f>
        <v>0.6276621583588351</v>
      </c>
      <c r="M9" s="78">
        <f>IF(RES_hh_tes_in!M9=0,"",RES_hh_tes_in!M9/RES_hh_fec_in!M9)</f>
        <v>0.63824786042907833</v>
      </c>
      <c r="N9" s="78">
        <f>IF(RES_hh_tes_in!N9=0,"",RES_hh_tes_in!N9/RES_hh_fec_in!N9)</f>
        <v>0.64742483882435764</v>
      </c>
      <c r="O9" s="78">
        <f>IF(RES_hh_tes_in!O9=0,"",RES_hh_tes_in!O9/RES_hh_fec_in!O9)</f>
        <v>0.6549213719115482</v>
      </c>
      <c r="P9" s="78">
        <f>IF(RES_hh_tes_in!P9=0,"",RES_hh_tes_in!P9/RES_hh_fec_in!P9)</f>
        <v>0.66138688513362931</v>
      </c>
      <c r="Q9" s="78">
        <f>IF(RES_hh_tes_in!Q9=0,"",RES_hh_tes_in!Q9/RES_hh_fec_in!Q9)</f>
        <v>0.66910145122810971</v>
      </c>
      <c r="R9" s="78">
        <f>IF(RES_hh_tes_in!R9=0,"",RES_hh_tes_in!R9/RES_hh_fec_in!R9)</f>
        <v>0.6806568735369577</v>
      </c>
      <c r="S9" s="78">
        <f>IF(RES_hh_tes_in!S9=0,"",RES_hh_tes_in!S9/RES_hh_fec_in!S9)</f>
        <v>0.69366236330996789</v>
      </c>
      <c r="T9" s="78">
        <f>IF(RES_hh_tes_in!T9=0,"",RES_hh_tes_in!T9/RES_hh_fec_in!T9)</f>
        <v>0.70678074661909807</v>
      </c>
      <c r="U9" s="78">
        <f>IF(RES_hh_tes_in!U9=0,"",RES_hh_tes_in!U9/RES_hh_fec_in!U9)</f>
        <v>0.7188988395910153</v>
      </c>
      <c r="V9" s="78">
        <f>IF(RES_hh_tes_in!V9=0,"",RES_hh_tes_in!V9/RES_hh_fec_in!V9)</f>
        <v>0.72906376712583076</v>
      </c>
      <c r="W9" s="78">
        <f>IF(RES_hh_tes_in!W9=0,"",RES_hh_tes_in!W9/RES_hh_fec_in!W9)</f>
        <v>0.73722951912458168</v>
      </c>
      <c r="X9" s="78">
        <f>IF(RES_hh_tes_in!X9=0,"",RES_hh_tes_in!X9/RES_hh_fec_in!X9)</f>
        <v>0.74431901069066997</v>
      </c>
      <c r="Y9" s="78">
        <f>IF(RES_hh_tes_in!Y9=0,"",RES_hh_tes_in!Y9/RES_hh_fec_in!Y9)</f>
        <v>0.75100017235585048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0.73025666840329595</v>
      </c>
      <c r="D11" s="78">
        <f>IF(RES_hh_tes_in!D11=0,"",RES_hh_tes_in!D11/RES_hh_fec_in!D11)</f>
        <v>0.73478265718796554</v>
      </c>
      <c r="E11" s="78">
        <f>IF(RES_hh_tes_in!E11=0,"",RES_hh_tes_in!E11/RES_hh_fec_in!E11)</f>
        <v>0.73943083586190361</v>
      </c>
      <c r="F11" s="78">
        <f>IF(RES_hh_tes_in!F11=0,"",RES_hh_tes_in!F11/RES_hh_fec_in!F11)</f>
        <v>0.74409567679346955</v>
      </c>
      <c r="G11" s="78">
        <f>IF(RES_hh_tes_in!G11=0,"",RES_hh_tes_in!G11/RES_hh_fec_in!G11)</f>
        <v>0.74887304742596017</v>
      </c>
      <c r="H11" s="78">
        <f>IF(RES_hh_tes_in!H11=0,"",RES_hh_tes_in!H11/RES_hh_fec_in!H11)</f>
        <v>0.75375121480477736</v>
      </c>
      <c r="I11" s="78">
        <f>IF(RES_hh_tes_in!I11=0,"",RES_hh_tes_in!I11/RES_hh_fec_in!I11)</f>
        <v>0.75875380067075038</v>
      </c>
      <c r="J11" s="78">
        <f>IF(RES_hh_tes_in!J11=0,"",RES_hh_tes_in!J11/RES_hh_fec_in!J11)</f>
        <v>0.76397757495833496</v>
      </c>
      <c r="K11" s="78">
        <f>IF(RES_hh_tes_in!K11=0,"",RES_hh_tes_in!K11/RES_hh_fec_in!K11)</f>
        <v>0.76950481756533629</v>
      </c>
      <c r="L11" s="78">
        <f>IF(RES_hh_tes_in!L11=0,"",RES_hh_tes_in!L11/RES_hh_fec_in!L11)</f>
        <v>0.77535754173772253</v>
      </c>
      <c r="M11" s="78">
        <f>IF(RES_hh_tes_in!M11=0,"",RES_hh_tes_in!M11/RES_hh_fec_in!M11)</f>
        <v>0.78346136901424779</v>
      </c>
      <c r="N11" s="78">
        <f>IF(RES_hh_tes_in!N11=0,"",RES_hh_tes_in!N11/RES_hh_fec_in!N11)</f>
        <v>0.79442513261695902</v>
      </c>
      <c r="O11" s="78">
        <f>IF(RES_hh_tes_in!O11=0,"",RES_hh_tes_in!O11/RES_hh_fec_in!O11)</f>
        <v>0.80878254884695555</v>
      </c>
      <c r="P11" s="78">
        <f>IF(RES_hh_tes_in!P11=0,"",RES_hh_tes_in!P11/RES_hh_fec_in!P11)</f>
        <v>0.8255181833108316</v>
      </c>
      <c r="Q11" s="78">
        <f>IF(RES_hh_tes_in!Q11=0,"",RES_hh_tes_in!Q11/RES_hh_fec_in!Q11)</f>
        <v>0.84130787044332656</v>
      </c>
      <c r="R11" s="78">
        <f>IF(RES_hh_tes_in!R11=0,"",RES_hh_tes_in!R11/RES_hh_fec_in!R11)</f>
        <v>0.85340698069845311</v>
      </c>
      <c r="S11" s="78">
        <f>IF(RES_hh_tes_in!S11=0,"",RES_hh_tes_in!S11/RES_hh_fec_in!S11)</f>
        <v>0.86517739238894209</v>
      </c>
      <c r="T11" s="78">
        <f>IF(RES_hh_tes_in!T11=0,"",RES_hh_tes_in!T11/RES_hh_fec_in!T11)</f>
        <v>0.87654046067074232</v>
      </c>
      <c r="U11" s="78">
        <f>IF(RES_hh_tes_in!U11=0,"",RES_hh_tes_in!U11/RES_hh_fec_in!U11)</f>
        <v>0.88741754069983958</v>
      </c>
      <c r="V11" s="78">
        <f>IF(RES_hh_tes_in!V11=0,"",RES_hh_tes_in!V11/RES_hh_fec_in!V11)</f>
        <v>0.89772998763220435</v>
      </c>
      <c r="W11" s="78">
        <f>IF(RES_hh_tes_in!W11=0,"",RES_hh_tes_in!W11/RES_hh_fec_in!W11)</f>
        <v>0.90722973893116288</v>
      </c>
      <c r="X11" s="78">
        <f>IF(RES_hh_tes_in!X11=0,"",RES_hh_tes_in!X11/RES_hh_fec_in!X11)</f>
        <v>0.91166862869875298</v>
      </c>
      <c r="Y11" s="78">
        <f>IF(RES_hh_tes_in!Y11=0,"",RES_hh_tes_in!Y11/RES_hh_fec_in!Y11)</f>
        <v>0.9159341597524816</v>
      </c>
      <c r="DA11" s="89" t="s">
        <v>729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>
        <f>IF(RES_hh_tes_in!O12=0,"",RES_hh_tes_in!O12/RES_hh_fec_in!O12)</f>
        <v>2.7276540651574388</v>
      </c>
      <c r="P12" s="78">
        <f>IF(RES_hh_tes_in!P12=0,"",RES_hh_tes_in!P12/RES_hh_fec_in!P12)</f>
        <v>2.9204048117878485</v>
      </c>
      <c r="Q12" s="78">
        <f>IF(RES_hh_tes_in!Q12=0,"",RES_hh_tes_in!Q12/RES_hh_fec_in!Q12)</f>
        <v>3.0703009039188487</v>
      </c>
      <c r="R12" s="78">
        <f>IF(RES_hh_tes_in!R12=0,"",RES_hh_tes_in!R12/RES_hh_fec_in!R12)</f>
        <v>3.2157926928181055</v>
      </c>
      <c r="S12" s="78">
        <f>IF(RES_hh_tes_in!S12=0,"",RES_hh_tes_in!S12/RES_hh_fec_in!S12)</f>
        <v>3.3394607133824743</v>
      </c>
      <c r="T12" s="78">
        <f>IF(RES_hh_tes_in!T12=0,"",RES_hh_tes_in!T12/RES_hh_fec_in!T12)</f>
        <v>3.4445785308621866</v>
      </c>
      <c r="U12" s="78">
        <f>IF(RES_hh_tes_in!U12=0,"",RES_hh_tes_in!U12/RES_hh_fec_in!U12)</f>
        <v>3.5339286757199426</v>
      </c>
      <c r="V12" s="78">
        <f>IF(RES_hh_tes_in!V12=0,"",RES_hh_tes_in!V12/RES_hh_fec_in!V12)</f>
        <v>3.6139612041347799</v>
      </c>
      <c r="W12" s="78">
        <f>IF(RES_hh_tes_in!W12=0,"",RES_hh_tes_in!W12/RES_hh_fec_in!W12)</f>
        <v>4.0402461632472262</v>
      </c>
      <c r="X12" s="78">
        <f>IF(RES_hh_tes_in!X12=0,"",RES_hh_tes_in!X12/RES_hh_fec_in!X12)</f>
        <v>4.0624983739156004</v>
      </c>
      <c r="Y12" s="78">
        <f>IF(RES_hh_tes_in!Y12=0,"",RES_hh_tes_in!Y12/RES_hh_fec_in!Y12)</f>
        <v>4.0813506711307985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0.66744948458777786</v>
      </c>
      <c r="D13" s="79">
        <f>IF(RES_hh_tes_in!D13=0,"",RES_hh_tes_in!D13/RES_hh_fec_in!D13)</f>
        <v>0.67272972545198995</v>
      </c>
      <c r="E13" s="79">
        <f>IF(RES_hh_tes_in!E13=0,"",RES_hh_tes_in!E13/RES_hh_fec_in!E13)</f>
        <v>0.67799525912786696</v>
      </c>
      <c r="F13" s="79">
        <f>IF(RES_hh_tes_in!F13=0,"",RES_hh_tes_in!F13/RES_hh_fec_in!F13)</f>
        <v>0.68325827460422095</v>
      </c>
      <c r="G13" s="79">
        <f>IF(RES_hh_tes_in!G13=0,"",RES_hh_tes_in!G13/RES_hh_fec_in!G13)</f>
        <v>0.68850775534029007</v>
      </c>
      <c r="H13" s="79">
        <f>IF(RES_hh_tes_in!H13=0,"",RES_hh_tes_in!H13/RES_hh_fec_in!H13)</f>
        <v>0.6937450913358405</v>
      </c>
      <c r="I13" s="79">
        <f>IF(RES_hh_tes_in!I13=0,"",RES_hh_tes_in!I13/RES_hh_fec_in!I13)</f>
        <v>0.69896761327289725</v>
      </c>
      <c r="J13" s="79">
        <f>IF(RES_hh_tes_in!J13=0,"",RES_hh_tes_in!J13/RES_hh_fec_in!J13)</f>
        <v>0.70416428884887261</v>
      </c>
      <c r="K13" s="79">
        <f>IF(RES_hh_tes_in!K13=0,"",RES_hh_tes_in!K13/RES_hh_fec_in!K13)</f>
        <v>0.70932581026965069</v>
      </c>
      <c r="L13" s="79">
        <f>IF(RES_hh_tes_in!L13=0,"",RES_hh_tes_in!L13/RES_hh_fec_in!L13)</f>
        <v>0.71444982303612392</v>
      </c>
      <c r="M13" s="79">
        <f>IF(RES_hh_tes_in!M13=0,"",RES_hh_tes_in!M13/RES_hh_fec_in!M13)</f>
        <v>0.71859361947999401</v>
      </c>
      <c r="N13" s="79">
        <f>IF(RES_hh_tes_in!N13=0,"",RES_hh_tes_in!N13/RES_hh_fec_in!N13)</f>
        <v>0.72141659507854727</v>
      </c>
      <c r="O13" s="79">
        <f>IF(RES_hh_tes_in!O13=0,"",RES_hh_tes_in!O13/RES_hh_fec_in!O13)</f>
        <v>0.72336917928135491</v>
      </c>
      <c r="P13" s="79">
        <f>IF(RES_hh_tes_in!P13=0,"",RES_hh_tes_in!P13/RES_hh_fec_in!P13)</f>
        <v>0.72642711080716282</v>
      </c>
      <c r="Q13" s="79">
        <f>IF(RES_hh_tes_in!Q13=0,"",RES_hh_tes_in!Q13/RES_hh_fec_in!Q13)</f>
        <v>0.73595710933830549</v>
      </c>
      <c r="R13" s="79">
        <f>IF(RES_hh_tes_in!R13=0,"",RES_hh_tes_in!R13/RES_hh_fec_in!R13)</f>
        <v>0.75827741655024705</v>
      </c>
      <c r="S13" s="79">
        <f>IF(RES_hh_tes_in!S13=0,"",RES_hh_tes_in!S13/RES_hh_fec_in!S13)</f>
        <v>0.78834717468466475</v>
      </c>
      <c r="T13" s="79">
        <f>IF(RES_hh_tes_in!T13=0,"",RES_hh_tes_in!T13/RES_hh_fec_in!T13)</f>
        <v>0.82203445558131472</v>
      </c>
      <c r="U13" s="79">
        <f>IF(RES_hh_tes_in!U13=0,"",RES_hh_tes_in!U13/RES_hh_fec_in!U13)</f>
        <v>0.85524524572626648</v>
      </c>
      <c r="V13" s="79">
        <f>IF(RES_hh_tes_in!V13=0,"",RES_hh_tes_in!V13/RES_hh_fec_in!V13)</f>
        <v>0.88388150052515635</v>
      </c>
      <c r="W13" s="79">
        <f>IF(RES_hh_tes_in!W13=0,"",RES_hh_tes_in!W13/RES_hh_fec_in!W13)</f>
        <v>0.90713269650227712</v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2.770264774479124</v>
      </c>
      <c r="E15" s="70">
        <f>IF(RES_hh_tes_in!E15=0,"",RES_hh_tes_in!E15/RES_hh_fec_in!E15)</f>
        <v>2.894987026219126</v>
      </c>
      <c r="F15" s="70">
        <f>IF(RES_hh_tes_in!F15=0,"",RES_hh_tes_in!F15/RES_hh_fec_in!F15)</f>
        <v>3.0207109920695023</v>
      </c>
      <c r="G15" s="70">
        <f>IF(RES_hh_tes_in!G15=0,"",RES_hh_tes_in!G15/RES_hh_fec_in!G15)</f>
        <v>3.1481650317797527</v>
      </c>
      <c r="H15" s="70">
        <f>IF(RES_hh_tes_in!H15=0,"",RES_hh_tes_in!H15/RES_hh_fec_in!H15)</f>
        <v>3.2772346751557691</v>
      </c>
      <c r="I15" s="70">
        <f>IF(RES_hh_tes_in!I15=0,"",RES_hh_tes_in!I15/RES_hh_fec_in!I15)</f>
        <v>3.4080726002452439</v>
      </c>
      <c r="J15" s="70">
        <f>IF(RES_hh_tes_in!J15=0,"",RES_hh_tes_in!J15/RES_hh_fec_in!J15)</f>
        <v>3.5413630985791622</v>
      </c>
      <c r="K15" s="70">
        <f>IF(RES_hh_tes_in!K15=0,"",RES_hh_tes_in!K15/RES_hh_fec_in!K15)</f>
        <v>3.6776481861061638</v>
      </c>
      <c r="L15" s="70">
        <f>IF(RES_hh_tes_in!L15=0,"",RES_hh_tes_in!L15/RES_hh_fec_in!L15)</f>
        <v>3.8169997399745537</v>
      </c>
      <c r="M15" s="70">
        <f>IF(RES_hh_tes_in!M15=0,"",RES_hh_tes_in!M15/RES_hh_fec_in!M15)</f>
        <v>3.9766863491261968</v>
      </c>
      <c r="N15" s="70">
        <f>IF(RES_hh_tes_in!N15=0,"",RES_hh_tes_in!N15/RES_hh_fec_in!N15)</f>
        <v>4.1618342648150497</v>
      </c>
      <c r="O15" s="70">
        <f>IF(RES_hh_tes_in!O15=0,"",RES_hh_tes_in!O15/RES_hh_fec_in!O15)</f>
        <v>4.3721132014718433</v>
      </c>
      <c r="P15" s="70">
        <f>IF(RES_hh_tes_in!P15=0,"",RES_hh_tes_in!P15/RES_hh_fec_in!P15)</f>
        <v>4.5870588123142895</v>
      </c>
      <c r="Q15" s="70">
        <f>IF(RES_hh_tes_in!Q15=0,"",RES_hh_tes_in!Q15/RES_hh_fec_in!Q15)</f>
        <v>4.75202627304727</v>
      </c>
      <c r="R15" s="70">
        <f>IF(RES_hh_tes_in!R15=0,"",RES_hh_tes_in!R15/RES_hh_fec_in!R15)</f>
        <v>4.7877711121239557</v>
      </c>
      <c r="S15" s="70">
        <f>IF(RES_hh_tes_in!S15=0,"",RES_hh_tes_in!S15/RES_hh_fec_in!S15)</f>
        <v>4.7917427609102559</v>
      </c>
      <c r="T15" s="70">
        <f>IF(RES_hh_tes_in!T15=0,"",RES_hh_tes_in!T15/RES_hh_fec_in!T15)</f>
        <v>4.796155704006142</v>
      </c>
      <c r="U15" s="70">
        <f>IF(RES_hh_tes_in!U15=0,"",RES_hh_tes_in!U15/RES_hh_fec_in!U15)</f>
        <v>4.8010589741126832</v>
      </c>
      <c r="V15" s="70">
        <f>IF(RES_hh_tes_in!V15=0,"",RES_hh_tes_in!V15/RES_hh_fec_in!V15)</f>
        <v>4.8150702473289639</v>
      </c>
      <c r="W15" s="70">
        <f>IF(RES_hh_tes_in!W15=0,"",RES_hh_tes_in!W15/RES_hh_fec_in!W15)</f>
        <v>4.8610579629971298</v>
      </c>
      <c r="X15" s="70">
        <f>IF(RES_hh_tes_in!X15=0,"",RES_hh_tes_in!X15/RES_hh_fec_in!X15)</f>
        <v>4.9138898910501316</v>
      </c>
      <c r="Y15" s="70">
        <f>IF(RES_hh_tes_in!Y15=0,"",RES_hh_tes_in!Y15/RES_hh_fec_in!Y15)</f>
        <v>4.9734408651691879</v>
      </c>
      <c r="DA15" s="88" t="s">
        <v>733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2.770264774479124</v>
      </c>
      <c r="E16" s="78">
        <f>IF(RES_hh_tes_in!E16=0,"",RES_hh_tes_in!E16/RES_hh_fec_in!E16)</f>
        <v>2.894987026219126</v>
      </c>
      <c r="F16" s="78">
        <f>IF(RES_hh_tes_in!F16=0,"",RES_hh_tes_in!F16/RES_hh_fec_in!F16)</f>
        <v>3.0207109920695023</v>
      </c>
      <c r="G16" s="78">
        <f>IF(RES_hh_tes_in!G16=0,"",RES_hh_tes_in!G16/RES_hh_fec_in!G16)</f>
        <v>3.1481650317797527</v>
      </c>
      <c r="H16" s="78">
        <f>IF(RES_hh_tes_in!H16=0,"",RES_hh_tes_in!H16/RES_hh_fec_in!H16)</f>
        <v>3.2772346751557691</v>
      </c>
      <c r="I16" s="78">
        <f>IF(RES_hh_tes_in!I16=0,"",RES_hh_tes_in!I16/RES_hh_fec_in!I16)</f>
        <v>3.4080726002452439</v>
      </c>
      <c r="J16" s="78">
        <f>IF(RES_hh_tes_in!J16=0,"",RES_hh_tes_in!J16/RES_hh_fec_in!J16)</f>
        <v>3.5413630985791622</v>
      </c>
      <c r="K16" s="78">
        <f>IF(RES_hh_tes_in!K16=0,"",RES_hh_tes_in!K16/RES_hh_fec_in!K16)</f>
        <v>3.6776481861061638</v>
      </c>
      <c r="L16" s="78">
        <f>IF(RES_hh_tes_in!L16=0,"",RES_hh_tes_in!L16/RES_hh_fec_in!L16)</f>
        <v>3.8169997399745537</v>
      </c>
      <c r="M16" s="78">
        <f>IF(RES_hh_tes_in!M16=0,"",RES_hh_tes_in!M16/RES_hh_fec_in!M16)</f>
        <v>3.9766863491261968</v>
      </c>
      <c r="N16" s="78">
        <f>IF(RES_hh_tes_in!N16=0,"",RES_hh_tes_in!N16/RES_hh_fec_in!N16)</f>
        <v>4.1618342648150497</v>
      </c>
      <c r="O16" s="78">
        <f>IF(RES_hh_tes_in!O16=0,"",RES_hh_tes_in!O16/RES_hh_fec_in!O16)</f>
        <v>4.3721132014718433</v>
      </c>
      <c r="P16" s="78">
        <f>IF(RES_hh_tes_in!P16=0,"",RES_hh_tes_in!P16/RES_hh_fec_in!P16)</f>
        <v>4.5870588123142895</v>
      </c>
      <c r="Q16" s="78">
        <f>IF(RES_hh_tes_in!Q16=0,"",RES_hh_tes_in!Q16/RES_hh_fec_in!Q16)</f>
        <v>4.75202627304727</v>
      </c>
      <c r="R16" s="78">
        <f>IF(RES_hh_tes_in!R16=0,"",RES_hh_tes_in!R16/RES_hh_fec_in!R16)</f>
        <v>4.7877711121239557</v>
      </c>
      <c r="S16" s="78">
        <f>IF(RES_hh_tes_in!S16=0,"",RES_hh_tes_in!S16/RES_hh_fec_in!S16)</f>
        <v>4.7917427609102559</v>
      </c>
      <c r="T16" s="78">
        <f>IF(RES_hh_tes_in!T16=0,"",RES_hh_tes_in!T16/RES_hh_fec_in!T16)</f>
        <v>4.796155704006142</v>
      </c>
      <c r="U16" s="78">
        <f>IF(RES_hh_tes_in!U16=0,"",RES_hh_tes_in!U16/RES_hh_fec_in!U16)</f>
        <v>4.8010589741126832</v>
      </c>
      <c r="V16" s="78">
        <f>IF(RES_hh_tes_in!V16=0,"",RES_hh_tes_in!V16/RES_hh_fec_in!V16)</f>
        <v>4.8150702473289639</v>
      </c>
      <c r="W16" s="78">
        <f>IF(RES_hh_tes_in!W16=0,"",RES_hh_tes_in!W16/RES_hh_fec_in!W16)</f>
        <v>4.8610579629971298</v>
      </c>
      <c r="X16" s="78">
        <f>IF(RES_hh_tes_in!X16=0,"",RES_hh_tes_in!X16/RES_hh_fec_in!X16)</f>
        <v>4.9138898910501316</v>
      </c>
      <c r="Y16" s="78">
        <f>IF(RES_hh_tes_in!Y16=0,"",RES_hh_tes_in!Y16/RES_hh_fec_in!Y16)</f>
        <v>4.9734408651691879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0.68228704186878208</v>
      </c>
      <c r="D17" s="70">
        <f>IF(RES_hh_tes_in!D17=0,"",RES_hh_tes_in!D17/RES_hh_fec_in!D17)</f>
        <v>0.68039489938892894</v>
      </c>
      <c r="E17" s="70">
        <f>IF(RES_hh_tes_in!E17=0,"",RES_hh_tes_in!E17/RES_hh_fec_in!E17)</f>
        <v>0.6778874777715671</v>
      </c>
      <c r="F17" s="70">
        <f>IF(RES_hh_tes_in!F17=0,"",RES_hh_tes_in!F17/RES_hh_fec_in!F17)</f>
        <v>0.66494976477605749</v>
      </c>
      <c r="G17" s="70">
        <f>IF(RES_hh_tes_in!G17=0,"",RES_hh_tes_in!G17/RES_hh_fec_in!G17)</f>
        <v>0.65933644481849263</v>
      </c>
      <c r="H17" s="70">
        <f>IF(RES_hh_tes_in!H17=0,"",RES_hh_tes_in!H17/RES_hh_fec_in!H17)</f>
        <v>0.62769655278639569</v>
      </c>
      <c r="I17" s="70">
        <f>IF(RES_hh_tes_in!I17=0,"",RES_hh_tes_in!I17/RES_hh_fec_in!I17)</f>
        <v>0.66219482840815924</v>
      </c>
      <c r="J17" s="70">
        <f>IF(RES_hh_tes_in!J17=0,"",RES_hh_tes_in!J17/RES_hh_fec_in!J17)</f>
        <v>0.70207645038152666</v>
      </c>
      <c r="K17" s="70">
        <f>IF(RES_hh_tes_in!K17=0,"",RES_hh_tes_in!K17/RES_hh_fec_in!K17)</f>
        <v>0.70525854749984207</v>
      </c>
      <c r="L17" s="70">
        <f>IF(RES_hh_tes_in!L17=0,"",RES_hh_tes_in!L17/RES_hh_fec_in!L17)</f>
        <v>0.71495353851899557</v>
      </c>
      <c r="M17" s="70">
        <f>IF(RES_hh_tes_in!M17=0,"",RES_hh_tes_in!M17/RES_hh_fec_in!M17)</f>
        <v>0.71667803217356563</v>
      </c>
      <c r="N17" s="70">
        <f>IF(RES_hh_tes_in!N17=0,"",RES_hh_tes_in!N17/RES_hh_fec_in!N17)</f>
        <v>0.73568650745796316</v>
      </c>
      <c r="O17" s="70">
        <f>IF(RES_hh_tes_in!O17=0,"",RES_hh_tes_in!O17/RES_hh_fec_in!O17)</f>
        <v>0.76143909913708441</v>
      </c>
      <c r="P17" s="70">
        <f>IF(RES_hh_tes_in!P17=0,"",RES_hh_tes_in!P17/RES_hh_fec_in!P17)</f>
        <v>0.74466716588102189</v>
      </c>
      <c r="Q17" s="70">
        <f>IF(RES_hh_tes_in!Q17=0,"",RES_hh_tes_in!Q17/RES_hh_fec_in!Q17)</f>
        <v>0.79340529384826419</v>
      </c>
      <c r="R17" s="70">
        <f>IF(RES_hh_tes_in!R17=0,"",RES_hh_tes_in!R17/RES_hh_fec_in!R17)</f>
        <v>0.81519287613914626</v>
      </c>
      <c r="S17" s="70">
        <f>IF(RES_hh_tes_in!S17=0,"",RES_hh_tes_in!S17/RES_hh_fec_in!S17)</f>
        <v>0.81007869890253659</v>
      </c>
      <c r="T17" s="70">
        <f>IF(RES_hh_tes_in!T17=0,"",RES_hh_tes_in!T17/RES_hh_fec_in!T17)</f>
        <v>0.7981269826003855</v>
      </c>
      <c r="U17" s="70">
        <f>IF(RES_hh_tes_in!U17=0,"",RES_hh_tes_in!U17/RES_hh_fec_in!U17)</f>
        <v>0.82101902824992834</v>
      </c>
      <c r="V17" s="70">
        <f>IF(RES_hh_tes_in!V17=0,"",RES_hh_tes_in!V17/RES_hh_fec_in!V17)</f>
        <v>0.82307657673644985</v>
      </c>
      <c r="W17" s="70">
        <f>IF(RES_hh_tes_in!W17=0,"",RES_hh_tes_in!W17/RES_hh_fec_in!W17)</f>
        <v>0.84749286189594508</v>
      </c>
      <c r="X17" s="70">
        <f>IF(RES_hh_tes_in!X17=0,"",RES_hh_tes_in!X17/RES_hh_fec_in!X17)</f>
        <v>0.85199993702132926</v>
      </c>
      <c r="Y17" s="70">
        <f>IF(RES_hh_tes_in!Y17=0,"",RES_hh_tes_in!Y17/RES_hh_fec_in!Y17)</f>
        <v>0.87130299136234157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0.59803599721045286</v>
      </c>
      <c r="D18" s="78">
        <f>IF(RES_hh_tes_in!D18=0,"",RES_hh_tes_in!D18/RES_hh_fec_in!D18)</f>
        <v>0.60222601792976027</v>
      </c>
      <c r="E18" s="78">
        <f>IF(RES_hh_tes_in!E18=0,"",RES_hh_tes_in!E18/RES_hh_fec_in!E18)</f>
        <v>0.60660943219968777</v>
      </c>
      <c r="F18" s="78">
        <f>IF(RES_hh_tes_in!F18=0,"",RES_hh_tes_in!F18/RES_hh_fec_in!F18)</f>
        <v>0.61113820543050146</v>
      </c>
      <c r="G18" s="78">
        <f>IF(RES_hh_tes_in!G18=0,"",RES_hh_tes_in!G18/RES_hh_fec_in!G18)</f>
        <v>0.61583817883484526</v>
      </c>
      <c r="H18" s="78">
        <f>IF(RES_hh_tes_in!H18=0,"",RES_hh_tes_in!H18/RES_hh_fec_in!H18)</f>
        <v>0.62069392474991525</v>
      </c>
      <c r="I18" s="78">
        <f>IF(RES_hh_tes_in!I18=0,"",RES_hh_tes_in!I18/RES_hh_fec_in!I18)</f>
        <v>0.62569942978207804</v>
      </c>
      <c r="J18" s="78">
        <f>IF(RES_hh_tes_in!J18=0,"",RES_hh_tes_in!J18/RES_hh_fec_in!J18)</f>
        <v>0.63085844842250605</v>
      </c>
      <c r="K18" s="78">
        <f>IF(RES_hh_tes_in!K18=0,"",RES_hh_tes_in!K18/RES_hh_fec_in!K18)</f>
        <v>0.63615889487205157</v>
      </c>
      <c r="L18" s="78">
        <f>IF(RES_hh_tes_in!L18=0,"",RES_hh_tes_in!L18/RES_hh_fec_in!L18)</f>
        <v>0.64157085134256131</v>
      </c>
      <c r="M18" s="78">
        <f>IF(RES_hh_tes_in!M18=0,"",RES_hh_tes_in!M18/RES_hh_fec_in!M18)</f>
        <v>0.64697071595998301</v>
      </c>
      <c r="N18" s="78">
        <f>IF(RES_hh_tes_in!N18=0,"",RES_hh_tes_in!N18/RES_hh_fec_in!N18)</f>
        <v>0.65201480747279217</v>
      </c>
      <c r="O18" s="78">
        <f>IF(RES_hh_tes_in!O18=0,"",RES_hh_tes_in!O18/RES_hh_fec_in!O18)</f>
        <v>0.65652128897472029</v>
      </c>
      <c r="P18" s="78">
        <f>IF(RES_hh_tes_in!P18=0,"",RES_hh_tes_in!P18/RES_hh_fec_in!P18)</f>
        <v>0.66100845506319827</v>
      </c>
      <c r="Q18" s="78" t="str">
        <f>IF(RES_hh_tes_in!Q18=0,"",RES_hh_tes_in!Q18/RES_hh_fec_in!Q18)</f>
        <v/>
      </c>
      <c r="R18" s="78">
        <f>IF(RES_hh_tes_in!R18=0,"",RES_hh_tes_in!R18/RES_hh_fec_in!R18)</f>
        <v>0.68257401848288146</v>
      </c>
      <c r="S18" s="78">
        <f>IF(RES_hh_tes_in!S18=0,"",RES_hh_tes_in!S18/RES_hh_fec_in!S18)</f>
        <v>0.70110773215980304</v>
      </c>
      <c r="T18" s="78">
        <f>IF(RES_hh_tes_in!T18=0,"",RES_hh_tes_in!T18/RES_hh_fec_in!T18)</f>
        <v>0.72075197534776414</v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0.76309967241968091</v>
      </c>
      <c r="X18" s="78">
        <f>IF(RES_hh_tes_in!X18=0,"",RES_hh_tes_in!X18/RES_hh_fec_in!X18)</f>
        <v>0.77040865947225579</v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0.54479335995157041</v>
      </c>
      <c r="D19" s="78">
        <f>IF(RES_hh_tes_in!D19=0,"",RES_hh_tes_in!D19/RES_hh_fec_in!D19)</f>
        <v>0.54816769586193181</v>
      </c>
      <c r="E19" s="78">
        <f>IF(RES_hh_tes_in!E19=0,"",RES_hh_tes_in!E19/RES_hh_fec_in!E19)</f>
        <v>0.55201107939887151</v>
      </c>
      <c r="F19" s="78">
        <f>IF(RES_hh_tes_in!F19=0,"",RES_hh_tes_in!F19/RES_hh_fec_in!F19)</f>
        <v>0.55591842397579927</v>
      </c>
      <c r="G19" s="78">
        <f>IF(RES_hh_tes_in!G19=0,"",RES_hh_tes_in!G19/RES_hh_fec_in!G19)</f>
        <v>0.56025773382787236</v>
      </c>
      <c r="H19" s="78">
        <f>IF(RES_hh_tes_in!H19=0,"",RES_hh_tes_in!H19/RES_hh_fec_in!H19)</f>
        <v>0.56498396992166366</v>
      </c>
      <c r="I19" s="78">
        <f>IF(RES_hh_tes_in!I19=0,"",RES_hh_tes_in!I19/RES_hh_fec_in!I19)</f>
        <v>0.57018780851146933</v>
      </c>
      <c r="J19" s="78">
        <f>IF(RES_hh_tes_in!J19=0,"",RES_hh_tes_in!J19/RES_hh_fec_in!J19)</f>
        <v>0.5762407182053022</v>
      </c>
      <c r="K19" s="78">
        <f>IF(RES_hh_tes_in!K19=0,"",RES_hh_tes_in!K19/RES_hh_fec_in!K19)</f>
        <v>0.58345854502783734</v>
      </c>
      <c r="L19" s="78">
        <f>IF(RES_hh_tes_in!L19=0,"",RES_hh_tes_in!L19/RES_hh_fec_in!L19)</f>
        <v>0.59192579073970586</v>
      </c>
      <c r="M19" s="78">
        <f>IF(RES_hh_tes_in!M19=0,"",RES_hh_tes_in!M19/RES_hh_fec_in!M19)</f>
        <v>0.60918680801746672</v>
      </c>
      <c r="N19" s="78">
        <f>IF(RES_hh_tes_in!N19=0,"",RES_hh_tes_in!N19/RES_hh_fec_in!N19)</f>
        <v>0.63763965608185025</v>
      </c>
      <c r="O19" s="78">
        <f>IF(RES_hh_tes_in!O19=0,"",RES_hh_tes_in!O19/RES_hh_fec_in!O19)</f>
        <v>0.67923604002764448</v>
      </c>
      <c r="P19" s="78">
        <f>IF(RES_hh_tes_in!P19=0,"",RES_hh_tes_in!P19/RES_hh_fec_in!P19)</f>
        <v>0.72967614286806148</v>
      </c>
      <c r="Q19" s="78">
        <f>IF(RES_hh_tes_in!Q19=0,"",RES_hh_tes_in!Q19/RES_hh_fec_in!Q19)</f>
        <v>0.77509047363274108</v>
      </c>
      <c r="R19" s="78">
        <f>IF(RES_hh_tes_in!R19=0,"",RES_hh_tes_in!R19/RES_hh_fec_in!R19)</f>
        <v>0.80455428927857864</v>
      </c>
      <c r="S19" s="78">
        <f>IF(RES_hh_tes_in!S19=0,"",RES_hh_tes_in!S19/RES_hh_fec_in!S19)</f>
        <v>0.83198790969594527</v>
      </c>
      <c r="T19" s="78">
        <f>IF(RES_hh_tes_in!T19=0,"",RES_hh_tes_in!T19/RES_hh_fec_in!T19)</f>
        <v>0.85658243344934692</v>
      </c>
      <c r="U19" s="78">
        <f>IF(RES_hh_tes_in!U19=0,"",RES_hh_tes_in!U19/RES_hh_fec_in!U19)</f>
        <v>0.87752895910337259</v>
      </c>
      <c r="V19" s="78">
        <f>IF(RES_hh_tes_in!V19=0,"",RES_hh_tes_in!V19/RES_hh_fec_in!V19)</f>
        <v>0.89401858522257704</v>
      </c>
      <c r="W19" s="78">
        <f>IF(RES_hh_tes_in!W19=0,"",RES_hh_tes_in!W19/RES_hh_fec_in!W19)</f>
        <v>0.90415398334772301</v>
      </c>
      <c r="X19" s="78">
        <f>IF(RES_hh_tes_in!X19=0,"",RES_hh_tes_in!X19/RES_hh_fec_in!X19)</f>
        <v>0.90598524614525877</v>
      </c>
      <c r="Y19" s="78">
        <f>IF(RES_hh_tes_in!Y19=0,"",RES_hh_tes_in!Y19/RES_hh_fec_in!Y19)</f>
        <v>0.90691255280477057</v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0.58348737787736282</v>
      </c>
      <c r="H20" s="78">
        <f>IF(RES_hh_tes_in!H20=0,"",RES_hh_tes_in!H20/RES_hh_fec_in!H20)</f>
        <v>0.58658264222638368</v>
      </c>
      <c r="I20" s="78">
        <f>IF(RES_hh_tes_in!I20=0,"",RES_hh_tes_in!I20/RES_hh_fec_in!I20)</f>
        <v>0.58999069373829238</v>
      </c>
      <c r="J20" s="78">
        <f>IF(RES_hh_tes_in!J20=0,"",RES_hh_tes_in!J20/RES_hh_fec_in!J20)</f>
        <v>0.59395481131755901</v>
      </c>
      <c r="K20" s="78">
        <f>IF(RES_hh_tes_in!K20=0,"",RES_hh_tes_in!K20/RES_hh_fec_in!K20)</f>
        <v>0.59868184602294483</v>
      </c>
      <c r="L20" s="78">
        <f>IF(RES_hh_tes_in!L20=0,"",RES_hh_tes_in!L20/RES_hh_fec_in!L20)</f>
        <v>0.60422713899313174</v>
      </c>
      <c r="M20" s="78">
        <f>IF(RES_hh_tes_in!M20=0,"",RES_hh_tes_in!M20/RES_hh_fec_in!M20)</f>
        <v>0.61553157033076</v>
      </c>
      <c r="N20" s="78">
        <f>IF(RES_hh_tes_in!N20=0,"",RES_hh_tes_in!N20/RES_hh_fec_in!N20)</f>
        <v>0.63416565557196936</v>
      </c>
      <c r="O20" s="78">
        <f>IF(RES_hh_tes_in!O20=0,"",RES_hh_tes_in!O20/RES_hh_fec_in!O20)</f>
        <v>0.66140758799357036</v>
      </c>
      <c r="P20" s="78">
        <f>IF(RES_hh_tes_in!P20=0,"",RES_hh_tes_in!P20/RES_hh_fec_in!P20)</f>
        <v>0.69444136984123894</v>
      </c>
      <c r="Q20" s="78">
        <f>IF(RES_hh_tes_in!Q20=0,"",RES_hh_tes_in!Q20/RES_hh_fec_in!Q20)</f>
        <v>0.72418371790870173</v>
      </c>
      <c r="R20" s="78">
        <f>IF(RES_hh_tes_in!R20=0,"",RES_hh_tes_in!R20/RES_hh_fec_in!R20)</f>
        <v>0.7434798970129326</v>
      </c>
      <c r="S20" s="78">
        <f>IF(RES_hh_tes_in!S20=0,"",RES_hh_tes_in!S20/RES_hh_fec_in!S20)</f>
        <v>0.7614464787827242</v>
      </c>
      <c r="T20" s="78">
        <f>IF(RES_hh_tes_in!T20=0,"",RES_hh_tes_in!T20/RES_hh_fec_in!T20)</f>
        <v>0.77755370471141849</v>
      </c>
      <c r="U20" s="78">
        <f>IF(RES_hh_tes_in!U20=0,"",RES_hh_tes_in!U20/RES_hh_fec_in!U20)</f>
        <v>0.79127181629241305</v>
      </c>
      <c r="V20" s="78">
        <f>IF(RES_hh_tes_in!V20=0,"",RES_hh_tes_in!V20/RES_hh_fec_in!V20)</f>
        <v>0.8020710550190826</v>
      </c>
      <c r="W20" s="78">
        <f>IF(RES_hh_tes_in!W20=0,"",RES_hh_tes_in!W20/RES_hh_fec_in!W20)</f>
        <v>0.8087088394753239</v>
      </c>
      <c r="X20" s="78">
        <f>IF(RES_hh_tes_in!X20=0,"",RES_hh_tes_in!X20/RES_hh_fec_in!X20)</f>
        <v>0.81219142804243238</v>
      </c>
      <c r="Y20" s="78">
        <f>IF(RES_hh_tes_in!Y20=0,"",RES_hh_tes_in!Y20/RES_hh_fec_in!Y20)</f>
        <v>0.81395492565455341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0.54002774322429115</v>
      </c>
      <c r="D21" s="78">
        <f>IF(RES_hh_tes_in!D21=0,"",RES_hh_tes_in!D21/RES_hh_fec_in!D21)</f>
        <v>0.54742521496907193</v>
      </c>
      <c r="E21" s="78">
        <f>IF(RES_hh_tes_in!E21=0,"",RES_hh_tes_in!E21/RES_hh_fec_in!E21)</f>
        <v>0.55515774863949985</v>
      </c>
      <c r="F21" s="78">
        <f>IF(RES_hh_tes_in!F21=0,"",RES_hh_tes_in!F21/RES_hh_fec_in!F21)</f>
        <v>0.56294985525929087</v>
      </c>
      <c r="G21" s="78">
        <f>IF(RES_hh_tes_in!G21=0,"",RES_hh_tes_in!G21/RES_hh_fec_in!G21)</f>
        <v>0.57104813873235505</v>
      </c>
      <c r="H21" s="78">
        <f>IF(RES_hh_tes_in!H21=0,"",RES_hh_tes_in!H21/RES_hh_fec_in!H21)</f>
        <v>0.57941985867465839</v>
      </c>
      <c r="I21" s="78">
        <f>IF(RES_hh_tes_in!I21=0,"",RES_hh_tes_in!I21/RES_hh_fec_in!I21)</f>
        <v>0.58812315802672477</v>
      </c>
      <c r="J21" s="78">
        <f>IF(RES_hh_tes_in!J21=0,"",RES_hh_tes_in!J21/RES_hh_fec_in!J21)</f>
        <v>0.5974021575224655</v>
      </c>
      <c r="K21" s="78">
        <f>IF(RES_hh_tes_in!K21=0,"",RES_hh_tes_in!K21/RES_hh_fec_in!K21)</f>
        <v>0.60746098655570813</v>
      </c>
      <c r="L21" s="78">
        <f>IF(RES_hh_tes_in!L21=0,"",RES_hh_tes_in!L21/RES_hh_fec_in!L21)</f>
        <v>0.61834814562557439</v>
      </c>
      <c r="M21" s="78">
        <f>IF(RES_hh_tes_in!M21=0,"",RES_hh_tes_in!M21/RES_hh_fec_in!M21)</f>
        <v>0.63514510360724086</v>
      </c>
      <c r="N21" s="78">
        <f>IF(RES_hh_tes_in!N21=0,"",RES_hh_tes_in!N21/RES_hh_fec_in!N21)</f>
        <v>0.65942083880259328</v>
      </c>
      <c r="O21" s="78">
        <f>IF(RES_hh_tes_in!O21=0,"",RES_hh_tes_in!O21/RES_hh_fec_in!O21)</f>
        <v>0.69229519318136989</v>
      </c>
      <c r="P21" s="78">
        <f>IF(RES_hh_tes_in!P21=0,"",RES_hh_tes_in!P21/RES_hh_fec_in!P21)</f>
        <v>0.7305193326025281</v>
      </c>
      <c r="Q21" s="78">
        <f>IF(RES_hh_tes_in!Q21=0,"",RES_hh_tes_in!Q21/RES_hh_fec_in!Q21)</f>
        <v>0.76398550698941081</v>
      </c>
      <c r="R21" s="78">
        <f>IF(RES_hh_tes_in!R21=0,"",RES_hh_tes_in!R21/RES_hh_fec_in!R21)</f>
        <v>0.78444248214211276</v>
      </c>
      <c r="S21" s="78">
        <f>IF(RES_hh_tes_in!S21=0,"",RES_hh_tes_in!S21/RES_hh_fec_in!S21)</f>
        <v>0.80186390926871143</v>
      </c>
      <c r="T21" s="78">
        <f>IF(RES_hh_tes_in!T21=0,"",RES_hh_tes_in!T21/RES_hh_fec_in!T21)</f>
        <v>0.81652324115021702</v>
      </c>
      <c r="U21" s="78">
        <f>IF(RES_hh_tes_in!U21=0,"",RES_hh_tes_in!U21/RES_hh_fec_in!U21)</f>
        <v>0.82868087969004156</v>
      </c>
      <c r="V21" s="78">
        <f>IF(RES_hh_tes_in!V21=0,"",RES_hh_tes_in!V21/RES_hh_fec_in!V21)</f>
        <v>0.83856521451497656</v>
      </c>
      <c r="W21" s="78">
        <f>IF(RES_hh_tes_in!W21=0,"",RES_hh_tes_in!W21/RES_hh_fec_in!W21)</f>
        <v>0.84510672473497117</v>
      </c>
      <c r="X21" s="78">
        <f>IF(RES_hh_tes_in!X21=0,"",RES_hh_tes_in!X21/RES_hh_fec_in!X21)</f>
        <v>0.84767989649357767</v>
      </c>
      <c r="Y21" s="78">
        <f>IF(RES_hh_tes_in!Y21=0,"",RES_hh_tes_in!Y21/RES_hh_fec_in!Y21)</f>
        <v>0.84918861952916291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0.54367392800973946</v>
      </c>
      <c r="D22" s="78">
        <f>IF(RES_hh_tes_in!D22=0,"",RES_hh_tes_in!D22/RES_hh_fec_in!D22)</f>
        <v>0.55795471301352939</v>
      </c>
      <c r="E22" s="78">
        <f>IF(RES_hh_tes_in!E22=0,"",RES_hh_tes_in!E22/RES_hh_fec_in!E22)</f>
        <v>0.57237144941231954</v>
      </c>
      <c r="F22" s="78">
        <f>IF(RES_hh_tes_in!F22=0,"",RES_hh_tes_in!F22/RES_hh_fec_in!F22)</f>
        <v>0.58691003691871524</v>
      </c>
      <c r="G22" s="78">
        <f>IF(RES_hh_tes_in!G22=0,"",RES_hh_tes_in!G22/RES_hh_fec_in!G22)</f>
        <v>0.60155613100534922</v>
      </c>
      <c r="H22" s="78">
        <f>IF(RES_hh_tes_in!H22=0,"",RES_hh_tes_in!H22/RES_hh_fec_in!H22)</f>
        <v>0.61629283885974784</v>
      </c>
      <c r="I22" s="78">
        <f>IF(RES_hh_tes_in!I22=0,"",RES_hh_tes_in!I22/RES_hh_fec_in!I22)</f>
        <v>0.63109787698013464</v>
      </c>
      <c r="J22" s="78">
        <f>IF(RES_hh_tes_in!J22=0,"",RES_hh_tes_in!J22/RES_hh_fec_in!J22)</f>
        <v>0.64592311009195025</v>
      </c>
      <c r="K22" s="78">
        <f>IF(RES_hh_tes_in!K22=0,"",RES_hh_tes_in!K22/RES_hh_fec_in!K22)</f>
        <v>0.66070488910192193</v>
      </c>
      <c r="L22" s="78">
        <f>IF(RES_hh_tes_in!L22=0,"",RES_hh_tes_in!L22/RES_hh_fec_in!L22)</f>
        <v>0.67538672202589134</v>
      </c>
      <c r="M22" s="78">
        <f>IF(RES_hh_tes_in!M22=0,"",RES_hh_tes_in!M22/RES_hh_fec_in!M22)</f>
        <v>0.68887319322587848</v>
      </c>
      <c r="N22" s="78">
        <f>IF(RES_hh_tes_in!N22=0,"",RES_hh_tes_in!N22/RES_hh_fec_in!N22)</f>
        <v>0.70056491230219231</v>
      </c>
      <c r="O22" s="78">
        <f>IF(RES_hh_tes_in!O22=0,"",RES_hh_tes_in!O22/RES_hh_fec_in!O22)</f>
        <v>0.71011569853339984</v>
      </c>
      <c r="P22" s="78">
        <f>IF(RES_hh_tes_in!P22=0,"",RES_hh_tes_in!P22/RES_hh_fec_in!P22)</f>
        <v>0.71835293752653617</v>
      </c>
      <c r="Q22" s="78">
        <f>IF(RES_hh_tes_in!Q22=0,"",RES_hh_tes_in!Q22/RES_hh_fec_in!Q22)</f>
        <v>0.72818150371545931</v>
      </c>
      <c r="R22" s="78">
        <f>IF(RES_hh_tes_in!R22=0,"",RES_hh_tes_in!R22/RES_hh_fec_in!R22)</f>
        <v>0.74290342476876781</v>
      </c>
      <c r="S22" s="78">
        <f>IF(RES_hh_tes_in!S22=0,"",RES_hh_tes_in!S22/RES_hh_fec_in!S22)</f>
        <v>0.75947277105317501</v>
      </c>
      <c r="T22" s="78">
        <f>IF(RES_hh_tes_in!T22=0,"",RES_hh_tes_in!T22/RES_hh_fec_in!T22)</f>
        <v>0.77618594676084063</v>
      </c>
      <c r="U22" s="78">
        <f>IF(RES_hh_tes_in!U22=0,"",RES_hh_tes_in!U22/RES_hh_fec_in!U22)</f>
        <v>0.79162472548142615</v>
      </c>
      <c r="V22" s="78">
        <f>IF(RES_hh_tes_in!V22=0,"",RES_hh_tes_in!V22/RES_hh_fec_in!V22)</f>
        <v>0.80457511852466168</v>
      </c>
      <c r="W22" s="78">
        <f>IF(RES_hh_tes_in!W22=0,"",RES_hh_tes_in!W22/RES_hh_fec_in!W22)</f>
        <v>0.81497850777807379</v>
      </c>
      <c r="X22" s="78">
        <f>IF(RES_hh_tes_in!X22=0,"",RES_hh_tes_in!X22/RES_hh_fec_in!X22)</f>
        <v>0.82213001871597791</v>
      </c>
      <c r="Y22" s="78">
        <f>IF(RES_hh_tes_in!Y22=0,"",RES_hh_tes_in!Y22/RES_hh_fec_in!Y22)</f>
        <v>0.82886962765422623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0.77864485195118038</v>
      </c>
      <c r="D24" s="78">
        <f>IF(RES_hh_tes_in!D24=0,"",RES_hh_tes_in!D24/RES_hh_fec_in!D24)</f>
        <v>0.78278647014244018</v>
      </c>
      <c r="E24" s="78">
        <f>IF(RES_hh_tes_in!E24=0,"",RES_hh_tes_in!E24/RES_hh_fec_in!E24)</f>
        <v>0.78703990121973677</v>
      </c>
      <c r="F24" s="78">
        <f>IF(RES_hh_tes_in!F24=0,"",RES_hh_tes_in!F24/RES_hh_fec_in!F24)</f>
        <v>0.79130857950876576</v>
      </c>
      <c r="G24" s="78">
        <f>IF(RES_hh_tes_in!G24=0,"",RES_hh_tes_in!G24/RES_hh_fec_in!G24)</f>
        <v>0.795680230889108</v>
      </c>
      <c r="H24" s="78">
        <f>IF(RES_hh_tes_in!H24=0,"",RES_hh_tes_in!H24/RES_hh_fec_in!H24)</f>
        <v>0.80014411882991643</v>
      </c>
      <c r="I24" s="78">
        <f>IF(RES_hh_tes_in!I24=0,"",RES_hh_tes_in!I24/RES_hh_fec_in!I24)</f>
        <v>0.80472185899048265</v>
      </c>
      <c r="J24" s="78">
        <f>IF(RES_hh_tes_in!J24=0,"",RES_hh_tes_in!J24/RES_hh_fec_in!J24)</f>
        <v>0.80950200309728604</v>
      </c>
      <c r="K24" s="78">
        <f>IF(RES_hh_tes_in!K24=0,"",RES_hh_tes_in!K24/RES_hh_fec_in!K24)</f>
        <v>0.81455984340970655</v>
      </c>
      <c r="L24" s="78">
        <f>IF(RES_hh_tes_in!L24=0,"",RES_hh_tes_in!L24/RES_hh_fec_in!L24)</f>
        <v>0.81991552369395437</v>
      </c>
      <c r="M24" s="78">
        <f>IF(RES_hh_tes_in!M24=0,"",RES_hh_tes_in!M24/RES_hh_fec_in!M24)</f>
        <v>0.82733113165590322</v>
      </c>
      <c r="N24" s="78">
        <f>IF(RES_hh_tes_in!N24=0,"",RES_hh_tes_in!N24/RES_hh_fec_in!N24)</f>
        <v>0.83736379522225313</v>
      </c>
      <c r="O24" s="78">
        <f>IF(RES_hh_tes_in!O24=0,"",RES_hh_tes_in!O24/RES_hh_fec_in!O24)</f>
        <v>0.85050190471979725</v>
      </c>
      <c r="P24" s="78">
        <f>IF(RES_hh_tes_in!P24=0,"",RES_hh_tes_in!P24/RES_hh_fec_in!P24)</f>
        <v>0.86581626174441972</v>
      </c>
      <c r="Q24" s="78">
        <f>IF(RES_hh_tes_in!Q24=0,"",RES_hh_tes_in!Q24/RES_hh_fec_in!Q24)</f>
        <v>0.88026500622291959</v>
      </c>
      <c r="R24" s="78">
        <f>IF(RES_hh_tes_in!R24=0,"",RES_hh_tes_in!R24/RES_hh_fec_in!R24)</f>
        <v>0.89133659687741373</v>
      </c>
      <c r="S24" s="78">
        <f>IF(RES_hh_tes_in!S24=0,"",RES_hh_tes_in!S24/RES_hh_fec_in!S24)</f>
        <v>0.90210740376519694</v>
      </c>
      <c r="T24" s="78">
        <f>IF(RES_hh_tes_in!T24=0,"",RES_hh_tes_in!T24/RES_hh_fec_in!T24)</f>
        <v>0.91250546097290375</v>
      </c>
      <c r="U24" s="78">
        <f>IF(RES_hh_tes_in!U24=0,"",RES_hh_tes_in!U24/RES_hh_fec_in!U24)</f>
        <v>0.92245880258720248</v>
      </c>
      <c r="V24" s="78">
        <f>IF(RES_hh_tes_in!V24=0,"",RES_hh_tes_in!V24/RES_hh_fec_in!V24)</f>
        <v>0.93189546269474699</v>
      </c>
      <c r="W24" s="78">
        <f>IF(RES_hh_tes_in!W24=0,"",RES_hh_tes_in!W24/RES_hh_fec_in!W24)</f>
        <v>0.94058844552437315</v>
      </c>
      <c r="X24" s="78">
        <f>IF(RES_hh_tes_in!X24=0,"",RES_hh_tes_in!X24/RES_hh_fec_in!X24)</f>
        <v>0.94374320128469025</v>
      </c>
      <c r="Y24" s="78">
        <f>IF(RES_hh_tes_in!Y24=0,"",RES_hh_tes_in!Y24/RES_hh_fec_in!Y24)</f>
        <v>0.94677474956976249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0.60878476673865101</v>
      </c>
      <c r="D25" s="79">
        <f>IF(RES_hh_tes_in!D25=0,"",RES_hh_tes_in!D25/RES_hh_fec_in!D25)</f>
        <v>0.61045031618852086</v>
      </c>
      <c r="E25" s="79">
        <f>IF(RES_hh_tes_in!E25=0,"",RES_hh_tes_in!E25/RES_hh_fec_in!E25)</f>
        <v>0.61227368033155816</v>
      </c>
      <c r="F25" s="79">
        <f>IF(RES_hh_tes_in!F25=0,"",RES_hh_tes_in!F25/RES_hh_fec_in!F25)</f>
        <v>0.61411904423471986</v>
      </c>
      <c r="G25" s="79">
        <f>IF(RES_hh_tes_in!G25=0,"",RES_hh_tes_in!G25/RES_hh_fec_in!G25)</f>
        <v>0.61611097761545908</v>
      </c>
      <c r="H25" s="79">
        <f>IF(RES_hh_tes_in!H25=0,"",RES_hh_tes_in!H25/RES_hh_fec_in!H25)</f>
        <v>0.6182354192260392</v>
      </c>
      <c r="I25" s="79">
        <f>IF(RES_hh_tes_in!I25=0,"",RES_hh_tes_in!I25/RES_hh_fec_in!I25)</f>
        <v>0.62052467595775818</v>
      </c>
      <c r="J25" s="79">
        <f>IF(RES_hh_tes_in!J25=0,"",RES_hh_tes_in!J25/RES_hh_fec_in!J25)</f>
        <v>0.62310828865644763</v>
      </c>
      <c r="K25" s="79">
        <f>IF(RES_hh_tes_in!K25=0,"",RES_hh_tes_in!K25/RES_hh_fec_in!K25)</f>
        <v>0.62610069559334514</v>
      </c>
      <c r="L25" s="79">
        <f>IF(RES_hh_tes_in!L25=0,"",RES_hh_tes_in!L25/RES_hh_fec_in!L25)</f>
        <v>0.62954124273690748</v>
      </c>
      <c r="M25" s="79">
        <f>IF(RES_hh_tes_in!M25=0,"",RES_hh_tes_in!M25/RES_hh_fec_in!M25)</f>
        <v>0.6360821372517047</v>
      </c>
      <c r="N25" s="79">
        <f>IF(RES_hh_tes_in!N25=0,"",RES_hh_tes_in!N25/RES_hh_fec_in!N25)</f>
        <v>0.64686748322044862</v>
      </c>
      <c r="O25" s="79">
        <f>IF(RES_hh_tes_in!O25=0,"",RES_hh_tes_in!O25/RES_hh_fec_in!O25)</f>
        <v>0.66331373382271219</v>
      </c>
      <c r="P25" s="79">
        <f>IF(RES_hh_tes_in!P25=0,"",RES_hh_tes_in!P25/RES_hh_fec_in!P25)</f>
        <v>0.68464116763104121</v>
      </c>
      <c r="Q25" s="79">
        <f>IF(RES_hh_tes_in!Q25=0,"",RES_hh_tes_in!Q25/RES_hh_fec_in!Q25)</f>
        <v>0.70521760364250385</v>
      </c>
      <c r="R25" s="79">
        <f>IF(RES_hh_tes_in!R25=0,"",RES_hh_tes_in!R25/RES_hh_fec_in!R25)</f>
        <v>0.71914248767705713</v>
      </c>
      <c r="S25" s="79">
        <f>IF(RES_hh_tes_in!S25=0,"",RES_hh_tes_in!S25/RES_hh_fec_in!S25)</f>
        <v>0.73263330009309335</v>
      </c>
      <c r="T25" s="79">
        <f>IF(RES_hh_tes_in!T25=0,"",RES_hh_tes_in!T25/RES_hh_fec_in!T25)</f>
        <v>0.74601941658851678</v>
      </c>
      <c r="U25" s="79">
        <f>IF(RES_hh_tes_in!U25=0,"",RES_hh_tes_in!U25/RES_hh_fec_in!U25)</f>
        <v>0.75943540409177424</v>
      </c>
      <c r="V25" s="79">
        <f>IF(RES_hh_tes_in!V25=0,"",RES_hh_tes_in!V25/RES_hh_fec_in!V25)</f>
        <v>0.77261505662203012</v>
      </c>
      <c r="W25" s="79">
        <f>IF(RES_hh_tes_in!W25=0,"",RES_hh_tes_in!W25/RES_hh_fec_in!W25)</f>
        <v>0.78465245171334885</v>
      </c>
      <c r="X25" s="79">
        <f>IF(RES_hh_tes_in!X25=0,"",RES_hh_tes_in!X25/RES_hh_fec_in!X25)</f>
        <v>0.79661826778611167</v>
      </c>
      <c r="Y25" s="79">
        <f>IF(RES_hh_tes_in!Y25=0,"",RES_hh_tes_in!Y25/RES_hh_fec_in!Y25)</f>
        <v>0.80778164689818643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X26" s="81" t="str">
        <f>IF(RES_hh_tes_in!X26=0,"",RES_hh_tes_in!X26/RES_hh_fec_in!X26)</f>
        <v/>
      </c>
      <c r="Y26" s="81" t="str">
        <f>IF(RES_hh_tes_in!Y26=0,"",RES_hh_tes_in!Y26/RES_hh_fec_in!Y26)</f>
        <v/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0.58003565234276189</v>
      </c>
      <c r="D27" s="70">
        <f>IF(RES_hh_tes_in!D27=0,"",RES_hh_tes_in!D27/RES_hh_fec_in!D27)</f>
        <v>0.58683718469815482</v>
      </c>
      <c r="E27" s="70">
        <f>IF(RES_hh_tes_in!E27=0,"",RES_hh_tes_in!E27/RES_hh_fec_in!E27)</f>
        <v>0.60753279302847907</v>
      </c>
      <c r="F27" s="70">
        <f>IF(RES_hh_tes_in!F27=0,"",RES_hh_tes_in!F27/RES_hh_fec_in!F27)</f>
        <v>0.64302072368144847</v>
      </c>
      <c r="G27" s="70">
        <f>IF(RES_hh_tes_in!G27=0,"",RES_hh_tes_in!G27/RES_hh_fec_in!G27)</f>
        <v>0.63088457744150783</v>
      </c>
      <c r="H27" s="70">
        <f>IF(RES_hh_tes_in!H27=0,"",RES_hh_tes_in!H27/RES_hh_fec_in!H27)</f>
        <v>0.668376441817078</v>
      </c>
      <c r="I27" s="70">
        <f>IF(RES_hh_tes_in!I27=0,"",RES_hh_tes_in!I27/RES_hh_fec_in!I27)</f>
        <v>0.70774738677375171</v>
      </c>
      <c r="J27" s="70">
        <f>IF(RES_hh_tes_in!J27=0,"",RES_hh_tes_in!J27/RES_hh_fec_in!J27)</f>
        <v>0.69179862145543658</v>
      </c>
      <c r="K27" s="70">
        <f>IF(RES_hh_tes_in!K27=0,"",RES_hh_tes_in!K27/RES_hh_fec_in!K27)</f>
        <v>0.60027791520719054</v>
      </c>
      <c r="L27" s="70">
        <f>IF(RES_hh_tes_in!L27=0,"",RES_hh_tes_in!L27/RES_hh_fec_in!L27)</f>
        <v>0.59528937707014296</v>
      </c>
      <c r="M27" s="70">
        <f>IF(RES_hh_tes_in!M27=0,"",RES_hh_tes_in!M27/RES_hh_fec_in!M27)</f>
        <v>0.61182091271020778</v>
      </c>
      <c r="N27" s="70">
        <f>IF(RES_hh_tes_in!N27=0,"",RES_hh_tes_in!N27/RES_hh_fec_in!N27)</f>
        <v>0.65043538654356459</v>
      </c>
      <c r="O27" s="70">
        <f>IF(RES_hh_tes_in!O27=0,"",RES_hh_tes_in!O27/RES_hh_fec_in!O27)</f>
        <v>0.66418169328911725</v>
      </c>
      <c r="P27" s="70">
        <f>IF(RES_hh_tes_in!P27=0,"",RES_hh_tes_in!P27/RES_hh_fec_in!P27)</f>
        <v>0.65253424942964167</v>
      </c>
      <c r="Q27" s="70">
        <f>IF(RES_hh_tes_in!Q27=0,"",RES_hh_tes_in!Q27/RES_hh_fec_in!Q27)</f>
        <v>0.60841515235145882</v>
      </c>
      <c r="R27" s="70">
        <f>IF(RES_hh_tes_in!R27=0,"",RES_hh_tes_in!R27/RES_hh_fec_in!R27)</f>
        <v>0.62222036322145302</v>
      </c>
      <c r="S27" s="70">
        <f>IF(RES_hh_tes_in!S27=0,"",RES_hh_tes_in!S27/RES_hh_fec_in!S27)</f>
        <v>0.61281454751395636</v>
      </c>
      <c r="T27" s="70">
        <f>IF(RES_hh_tes_in!T27=0,"",RES_hh_tes_in!T27/RES_hh_fec_in!T27)</f>
        <v>0.64023676175691957</v>
      </c>
      <c r="U27" s="70">
        <f>IF(RES_hh_tes_in!U27=0,"",RES_hh_tes_in!U27/RES_hh_fec_in!U27)</f>
        <v>0.69597152465723289</v>
      </c>
      <c r="V27" s="70">
        <f>IF(RES_hh_tes_in!V27=0,"",RES_hh_tes_in!V27/RES_hh_fec_in!V27)</f>
        <v>0.73841331141537714</v>
      </c>
      <c r="W27" s="70">
        <f>IF(RES_hh_tes_in!W27=0,"",RES_hh_tes_in!W27/RES_hh_fec_in!W27)</f>
        <v>0.71129221010041488</v>
      </c>
      <c r="X27" s="70">
        <f>IF(RES_hh_tes_in!X27=0,"",RES_hh_tes_in!X27/RES_hh_fec_in!X27)</f>
        <v>0.6559591190183679</v>
      </c>
      <c r="Y27" s="70">
        <f>IF(RES_hh_tes_in!Y27=0,"",RES_hh_tes_in!Y27/RES_hh_fec_in!Y27)</f>
        <v>0.60747041266289725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0.57918060108662905</v>
      </c>
      <c r="D28" s="78">
        <f>IF(RES_hh_tes_in!D28=0,"",RES_hh_tes_in!D28/RES_hh_fec_in!D28)</f>
        <v>0.5794699368645716</v>
      </c>
      <c r="E28" s="78">
        <f>IF(RES_hh_tes_in!E28=0,"",RES_hh_tes_in!E28/RES_hh_fec_in!E28)</f>
        <v>0.57975929870547638</v>
      </c>
      <c r="F28" s="78">
        <f>IF(RES_hh_tes_in!F28=0,"",RES_hh_tes_in!F28/RES_hh_fec_in!F28)</f>
        <v>0.58004866410042133</v>
      </c>
      <c r="G28" s="78">
        <f>IF(RES_hh_tes_in!G28=0,"",RES_hh_tes_in!G28/RES_hh_fec_in!G28)</f>
        <v>0.58033805349782142</v>
      </c>
      <c r="H28" s="78">
        <f>IF(RES_hh_tes_in!H28=0,"",RES_hh_tes_in!H28/RES_hh_fec_in!H28)</f>
        <v>0.58062746439505108</v>
      </c>
      <c r="I28" s="78">
        <f>IF(RES_hh_tes_in!I28=0,"",RES_hh_tes_in!I28/RES_hh_fec_in!I28)</f>
        <v>0.58091690183059996</v>
      </c>
      <c r="J28" s="78">
        <f>IF(RES_hh_tes_in!J28=0,"",RES_hh_tes_in!J28/RES_hh_fec_in!J28)</f>
        <v>0.58120638644538369</v>
      </c>
      <c r="K28" s="78">
        <f>IF(RES_hh_tes_in!K28=0,"",RES_hh_tes_in!K28/RES_hh_fec_in!K28)</f>
        <v>0.5814959357896089</v>
      </c>
      <c r="L28" s="78">
        <f>IF(RES_hh_tes_in!L28=0,"",RES_hh_tes_in!L28/RES_hh_fec_in!L28)</f>
        <v>0.58178555455867564</v>
      </c>
      <c r="M28" s="78">
        <f>IF(RES_hh_tes_in!M28=0,"",RES_hh_tes_in!M28/RES_hh_fec_in!M28)</f>
        <v>0.58200550348415137</v>
      </c>
      <c r="N28" s="78">
        <f>IF(RES_hh_tes_in!N28=0,"",RES_hh_tes_in!N28/RES_hh_fec_in!N28)</f>
        <v>0.58212844458745339</v>
      </c>
      <c r="O28" s="78">
        <f>IF(RES_hh_tes_in!O28=0,"",RES_hh_tes_in!O28/RES_hh_fec_in!O28)</f>
        <v>0.58220192325538889</v>
      </c>
      <c r="P28" s="78">
        <f>IF(RES_hh_tes_in!P28=0,"",RES_hh_tes_in!P28/RES_hh_fec_in!P28)</f>
        <v>0.58240695333133286</v>
      </c>
      <c r="Q28" s="78" t="str">
        <f>IF(RES_hh_tes_in!Q28=0,"",RES_hh_tes_in!Q28/RES_hh_fec_in!Q28)</f>
        <v/>
      </c>
      <c r="R28" s="78">
        <f>IF(RES_hh_tes_in!R28=0,"",RES_hh_tes_in!R28/RES_hh_fec_in!R28)</f>
        <v>0.58543355067595493</v>
      </c>
      <c r="S28" s="78">
        <f>IF(RES_hh_tes_in!S28=0,"",RES_hh_tes_in!S28/RES_hh_fec_in!S28)</f>
        <v>0.58852572582784446</v>
      </c>
      <c r="T28" s="78">
        <f>IF(RES_hh_tes_in!T28=0,"",RES_hh_tes_in!T28/RES_hh_fec_in!T28)</f>
        <v>0.59191844825738438</v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>
        <f>IF(RES_hh_tes_in!W28=0,"",RES_hh_tes_in!W28/RES_hh_fec_in!W28)</f>
        <v>0.5982623443269508</v>
      </c>
      <c r="X28" s="78">
        <f>IF(RES_hh_tes_in!X28=0,"",RES_hh_tes_in!X28/RES_hh_fec_in!X28)</f>
        <v>0.59865075119327793</v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0.5716174479068461</v>
      </c>
      <c r="D29" s="78">
        <f>IF(RES_hh_tes_in!D29=0,"",RES_hh_tes_in!D29/RES_hh_fec_in!D29)</f>
        <v>0.57214600809599936</v>
      </c>
      <c r="E29" s="78">
        <f>IF(RES_hh_tes_in!E29=0,"",RES_hh_tes_in!E29/RES_hh_fec_in!E29)</f>
        <v>0.57267461589711566</v>
      </c>
      <c r="F29" s="78">
        <f>IF(RES_hh_tes_in!F29=0,"",RES_hh_tes_in!F29/RES_hh_fec_in!F29)</f>
        <v>0.57320323019077168</v>
      </c>
      <c r="G29" s="78">
        <f>IF(RES_hh_tes_in!G29=0,"",RES_hh_tes_in!G29/RES_hh_fec_in!G29)</f>
        <v>0.57373188833224498</v>
      </c>
      <c r="H29" s="78">
        <f>IF(RES_hh_tes_in!H29=0,"",RES_hh_tes_in!H29/RES_hh_fec_in!H29)</f>
        <v>0.57426058574972483</v>
      </c>
      <c r="I29" s="78">
        <f>IF(RES_hh_tes_in!I29=0,"",RES_hh_tes_in!I29/RES_hh_fec_in!I29)</f>
        <v>0.5747893316475523</v>
      </c>
      <c r="J29" s="78">
        <f>IF(RES_hh_tes_in!J29=0,"",RES_hh_tes_in!J29/RES_hh_fec_in!J29)</f>
        <v>0.57531816373266498</v>
      </c>
      <c r="K29" s="78">
        <f>IF(RES_hh_tes_in!K29=0,"",RES_hh_tes_in!K29/RES_hh_fec_in!K29)</f>
        <v>0.5758471140658773</v>
      </c>
      <c r="L29" s="78">
        <f>IF(RES_hh_tes_in!L29=0,"",RES_hh_tes_in!L29/RES_hh_fec_in!L29)</f>
        <v>0.57637619122477135</v>
      </c>
      <c r="M29" s="78">
        <f>IF(RES_hh_tes_in!M29=0,"",RES_hh_tes_in!M29/RES_hh_fec_in!M29)</f>
        <v>0.57677799513053196</v>
      </c>
      <c r="N29" s="78">
        <f>IF(RES_hh_tes_in!N29=0,"",RES_hh_tes_in!N29/RES_hh_fec_in!N29)</f>
        <v>0.57700258461365139</v>
      </c>
      <c r="O29" s="78">
        <f>IF(RES_hh_tes_in!O29=0,"",RES_hh_tes_in!O29/RES_hh_fec_in!O29)</f>
        <v>0.57713681584802889</v>
      </c>
      <c r="P29" s="78">
        <f>IF(RES_hh_tes_in!P29=0,"",RES_hh_tes_in!P29/RES_hh_fec_in!P29)</f>
        <v>0.57751136591748009</v>
      </c>
      <c r="Q29" s="78">
        <f>IF(RES_hh_tes_in!Q29=0,"",RES_hh_tes_in!Q29/RES_hh_fec_in!Q29)</f>
        <v>0.57903587219672625</v>
      </c>
      <c r="R29" s="78">
        <f>IF(RES_hh_tes_in!R29=0,"",RES_hh_tes_in!R29/RES_hh_fec_in!R29)</f>
        <v>0.58304037057891678</v>
      </c>
      <c r="S29" s="78">
        <f>IF(RES_hh_tes_in!S29=0,"",RES_hh_tes_in!S29/RES_hh_fec_in!S29)</f>
        <v>0.58868917313904423</v>
      </c>
      <c r="T29" s="78">
        <f>IF(RES_hh_tes_in!T29=0,"",RES_hh_tes_in!T29/RES_hh_fec_in!T29)</f>
        <v>0.59488701711760283</v>
      </c>
      <c r="U29" s="78">
        <f>IF(RES_hh_tes_in!U29=0,"",RES_hh_tes_in!U29/RES_hh_fec_in!U29)</f>
        <v>0.60053863975510169</v>
      </c>
      <c r="V29" s="78">
        <f>IF(RES_hh_tes_in!V29=0,"",RES_hh_tes_in!V29/RES_hh_fec_in!V29)</f>
        <v>0.60454877829204257</v>
      </c>
      <c r="W29" s="78">
        <f>IF(RES_hh_tes_in!W29=0,"",RES_hh_tes_in!W29/RES_hh_fec_in!W29)</f>
        <v>0.60647608131956188</v>
      </c>
      <c r="X29" s="78">
        <f>IF(RES_hh_tes_in!X29=0,"",RES_hh_tes_in!X29/RES_hh_fec_in!X29)</f>
        <v>0.60687706138573427</v>
      </c>
      <c r="Y29" s="78">
        <f>IF(RES_hh_tes_in!Y29=0,"",RES_hh_tes_in!Y29/RES_hh_fec_in!Y29)</f>
        <v>0.60691715939235147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0.57088415105823953</v>
      </c>
      <c r="D30" s="78">
        <f>IF(RES_hh_tes_in!D30=0,"",RES_hh_tes_in!D30/RES_hh_fec_in!D30)</f>
        <v>0.57156828476744703</v>
      </c>
      <c r="E30" s="78">
        <f>IF(RES_hh_tes_in!E30=0,"",RES_hh_tes_in!E30/RES_hh_fec_in!E30)</f>
        <v>0.57225248010246244</v>
      </c>
      <c r="F30" s="78">
        <f>IF(RES_hh_tes_in!F30=0,"",RES_hh_tes_in!F30/RES_hh_fec_in!F30)</f>
        <v>0.5729366838409965</v>
      </c>
      <c r="G30" s="78">
        <f>IF(RES_hh_tes_in!G30=0,"",RES_hh_tes_in!G30/RES_hh_fec_in!G30)</f>
        <v>0.5736209443332746</v>
      </c>
      <c r="H30" s="78">
        <f>IF(RES_hh_tes_in!H30=0,"",RES_hh_tes_in!H30/RES_hh_fec_in!H30)</f>
        <v>0.57430525566184476</v>
      </c>
      <c r="I30" s="78">
        <f>IF(RES_hh_tes_in!I30=0,"",RES_hh_tes_in!I30/RES_hh_fec_in!I30)</f>
        <v>0.57498962974020329</v>
      </c>
      <c r="J30" s="78">
        <f>IF(RES_hh_tes_in!J30=0,"",RES_hh_tes_in!J30/RES_hh_fec_in!J30)</f>
        <v>0.57567411537374213</v>
      </c>
      <c r="K30" s="78">
        <f>IF(RES_hh_tes_in!K30=0,"",RES_hh_tes_in!K30/RES_hh_fec_in!K30)</f>
        <v>0.57635875405988068</v>
      </c>
      <c r="L30" s="78">
        <f>IF(RES_hh_tes_in!L30=0,"",RES_hh_tes_in!L30/RES_hh_fec_in!L30)</f>
        <v>0.57704355690087961</v>
      </c>
      <c r="M30" s="78">
        <f>IF(RES_hh_tes_in!M30=0,"",RES_hh_tes_in!M30/RES_hh_fec_in!M30)</f>
        <v>0.57756362557434948</v>
      </c>
      <c r="N30" s="78">
        <f>IF(RES_hh_tes_in!N30=0,"",RES_hh_tes_in!N30/RES_hh_fec_in!N30)</f>
        <v>0.5778543194996365</v>
      </c>
      <c r="O30" s="78">
        <f>IF(RES_hh_tes_in!O30=0,"",RES_hh_tes_in!O30/RES_hh_fec_in!O30)</f>
        <v>0.57802805962261694</v>
      </c>
      <c r="P30" s="78">
        <f>IF(RES_hh_tes_in!P30=0,"",RES_hh_tes_in!P30/RES_hh_fec_in!P30)</f>
        <v>0.57851285271440822</v>
      </c>
      <c r="Q30" s="78">
        <f>IF(RES_hh_tes_in!Q30=0,"",RES_hh_tes_in!Q30/RES_hh_fec_in!Q30)</f>
        <v>0.58048607384784523</v>
      </c>
      <c r="R30" s="78">
        <f>IF(RES_hh_tes_in!R30=0,"",RES_hh_tes_in!R30/RES_hh_fec_in!R30)</f>
        <v>0.58566923441866137</v>
      </c>
      <c r="S30" s="78">
        <f>IF(RES_hh_tes_in!S30=0,"",RES_hh_tes_in!S30/RES_hh_fec_in!S30)</f>
        <v>0.59298067468099014</v>
      </c>
      <c r="T30" s="78">
        <f>IF(RES_hh_tes_in!T30=0,"",RES_hh_tes_in!T30/RES_hh_fec_in!T30)</f>
        <v>0.60100275821499904</v>
      </c>
      <c r="U30" s="78">
        <f>IF(RES_hh_tes_in!U30=0,"",RES_hh_tes_in!U30/RES_hh_fec_in!U30)</f>
        <v>0.60831784860087479</v>
      </c>
      <c r="V30" s="78">
        <f>IF(RES_hh_tes_in!V30=0,"",RES_hh_tes_in!V30/RES_hh_fec_in!V30)</f>
        <v>0.61350830941879442</v>
      </c>
      <c r="W30" s="78">
        <f>IF(RES_hh_tes_in!W30=0,"",RES_hh_tes_in!W30/RES_hh_fec_in!W30)</f>
        <v>0.61600288429605765</v>
      </c>
      <c r="X30" s="78">
        <f>IF(RES_hh_tes_in!X30=0,"",RES_hh_tes_in!X30/RES_hh_fec_in!X30)</f>
        <v>0.61641016314004748</v>
      </c>
      <c r="Y30" s="78">
        <f>IF(RES_hh_tes_in!Y30=0,"",RES_hh_tes_in!Y30/RES_hh_fec_in!Y30)</f>
        <v>0.6164508910244465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0.57332523269684976</v>
      </c>
      <c r="D31" s="78">
        <f>IF(RES_hh_tes_in!D31=0,"",RES_hh_tes_in!D31/RES_hh_fec_in!D31)</f>
        <v>0.57361164336375614</v>
      </c>
      <c r="E31" s="78">
        <f>IF(RES_hh_tes_in!E31=0,"",RES_hh_tes_in!E31/RES_hh_fec_in!E31)</f>
        <v>0.57389807983013474</v>
      </c>
      <c r="F31" s="78">
        <f>IF(RES_hh_tes_in!F31=0,"",RES_hh_tes_in!F31/RES_hh_fec_in!F31)</f>
        <v>0.57418451981462326</v>
      </c>
      <c r="G31" s="78">
        <f>IF(RES_hh_tes_in!G31=0,"",RES_hh_tes_in!G31/RES_hh_fec_in!G31)</f>
        <v>0.57447098355890802</v>
      </c>
      <c r="H31" s="78">
        <f>IF(RES_hh_tes_in!H31=0,"",RES_hh_tes_in!H31/RES_hh_fec_in!H31)</f>
        <v>0.57475746858566445</v>
      </c>
      <c r="I31" s="78">
        <f>IF(RES_hh_tes_in!I31=0,"",RES_hh_tes_in!I31/RES_hh_fec_in!I31)</f>
        <v>0.5750439798824446</v>
      </c>
      <c r="J31" s="78">
        <f>IF(RES_hh_tes_in!J31=0,"",RES_hh_tes_in!J31/RES_hh_fec_in!J31)</f>
        <v>0.57533053788148958</v>
      </c>
      <c r="K31" s="78">
        <f>IF(RES_hh_tes_in!K31=0,"",RES_hh_tes_in!K31/RES_hh_fec_in!K31)</f>
        <v>0.57561715995557794</v>
      </c>
      <c r="L31" s="78">
        <f>IF(RES_hh_tes_in!L31=0,"",RES_hh_tes_in!L31/RES_hh_fec_in!L31)</f>
        <v>0.57590385075264028</v>
      </c>
      <c r="M31" s="78">
        <f>IF(RES_hh_tes_in!M31=0,"",RES_hh_tes_in!M31/RES_hh_fec_in!M31)</f>
        <v>0.57612157605048897</v>
      </c>
      <c r="N31" s="78">
        <f>IF(RES_hh_tes_in!N31=0,"",RES_hh_tes_in!N31/RES_hh_fec_in!N31)</f>
        <v>0.57624327425054334</v>
      </c>
      <c r="O31" s="78">
        <f>IF(RES_hh_tes_in!O31=0,"",RES_hh_tes_in!O31/RES_hh_fec_in!O31)</f>
        <v>0.57631601006785727</v>
      </c>
      <c r="P31" s="78">
        <f>IF(RES_hh_tes_in!P31=0,"",RES_hh_tes_in!P31/RES_hh_fec_in!P31)</f>
        <v>0.57651896734194397</v>
      </c>
      <c r="Q31" s="78">
        <f>IF(RES_hh_tes_in!Q31=0,"",RES_hh_tes_in!Q31/RES_hh_fec_in!Q31)</f>
        <v>0.5773450508592084</v>
      </c>
      <c r="R31" s="78">
        <f>IF(RES_hh_tes_in!R31=0,"",RES_hh_tes_in!R31/RES_hh_fec_in!R31)</f>
        <v>0.57951496655812906</v>
      </c>
      <c r="S31" s="78">
        <f>IF(RES_hh_tes_in!S31=0,"",RES_hh_tes_in!S31/RES_hh_fec_in!S31)</f>
        <v>0.58257588060664922</v>
      </c>
      <c r="T31" s="78">
        <f>IF(RES_hh_tes_in!T31=0,"",RES_hh_tes_in!T31/RES_hh_fec_in!T31)</f>
        <v>0.58593430347637654</v>
      </c>
      <c r="U31" s="78">
        <f>IF(RES_hh_tes_in!U31=0,"",RES_hh_tes_in!U31/RES_hh_fec_in!U31)</f>
        <v>0.58899674563892657</v>
      </c>
      <c r="V31" s="78">
        <f>IF(RES_hh_tes_in!V31=0,"",RES_hh_tes_in!V31/RES_hh_fec_in!V31)</f>
        <v>0.59116971756591097</v>
      </c>
      <c r="W31" s="78">
        <f>IF(RES_hh_tes_in!W31=0,"",RES_hh_tes_in!W31/RES_hh_fec_in!W31)</f>
        <v>0.59221406437214041</v>
      </c>
      <c r="X31" s="78">
        <f>IF(RES_hh_tes_in!X31=0,"",RES_hh_tes_in!X31/RES_hh_fec_in!X31)</f>
        <v>0.59259825508325437</v>
      </c>
      <c r="Y31" s="78">
        <f>IF(RES_hh_tes_in!Y31=0,"",RES_hh_tes_in!Y31/RES_hh_fec_in!Y31)</f>
        <v>0.59263667415436583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0.7415792164090913</v>
      </c>
      <c r="D32" s="81">
        <f>IF(RES_hh_tes_in!D32=0,"",RES_hh_tes_in!D32/RES_hh_fec_in!D32)</f>
        <v>0.74292076667191631</v>
      </c>
      <c r="E32" s="81">
        <f>IF(RES_hh_tes_in!E32=0,"",RES_hh_tes_in!E32/RES_hh_fec_in!E32)</f>
        <v>0.74432557133997512</v>
      </c>
      <c r="F32" s="81">
        <f>IF(RES_hh_tes_in!F32=0,"",RES_hh_tes_in!F32/RES_hh_fec_in!F32)</f>
        <v>0.74573900160874729</v>
      </c>
      <c r="G32" s="81">
        <f>IF(RES_hh_tes_in!G32=0,"",RES_hh_tes_in!G32/RES_hh_fec_in!G32)</f>
        <v>0.74721068546417646</v>
      </c>
      <c r="H32" s="81">
        <f>IF(RES_hh_tes_in!H32=0,"",RES_hh_tes_in!H32/RES_hh_fec_in!H32)</f>
        <v>0.74873454907258241</v>
      </c>
      <c r="I32" s="81">
        <f>IF(RES_hh_tes_in!I32=0,"",RES_hh_tes_in!I32/RES_hh_fec_in!I32)</f>
        <v>0.75032282077115198</v>
      </c>
      <c r="J32" s="81">
        <f>IF(RES_hh_tes_in!J32=0,"",RES_hh_tes_in!J32/RES_hh_fec_in!J32)</f>
        <v>0.75202559574112327</v>
      </c>
      <c r="K32" s="81">
        <f>IF(RES_hh_tes_in!K32=0,"",RES_hh_tes_in!K32/RES_hh_fec_in!K32)</f>
        <v>0.75388546806314882</v>
      </c>
      <c r="L32" s="81">
        <f>IF(RES_hh_tes_in!L32=0,"",RES_hh_tes_in!L32/RES_hh_fec_in!L32)</f>
        <v>0.75591383340007168</v>
      </c>
      <c r="M32" s="81">
        <f>IF(RES_hh_tes_in!M32=0,"",RES_hh_tes_in!M32/RES_hh_fec_in!M32)</f>
        <v>0.75881394760844068</v>
      </c>
      <c r="N32" s="81">
        <f>IF(RES_hh_tes_in!N32=0,"",RES_hh_tes_in!N32/RES_hh_fec_in!N32)</f>
        <v>0.762786020946571</v>
      </c>
      <c r="O32" s="81">
        <f>IF(RES_hh_tes_in!O32=0,"",RES_hh_tes_in!O32/RES_hh_fec_in!O32)</f>
        <v>0.76830481934433381</v>
      </c>
      <c r="P32" s="81">
        <f>IF(RES_hh_tes_in!P32=0,"",RES_hh_tes_in!P32/RES_hh_fec_in!P32)</f>
        <v>0.77560320089158796</v>
      </c>
      <c r="Q32" s="81">
        <f>IF(RES_hh_tes_in!Q32=0,"",RES_hh_tes_in!Q32/RES_hh_fec_in!Q32)</f>
        <v>0.78504737779970957</v>
      </c>
      <c r="R32" s="81">
        <f>IF(RES_hh_tes_in!R32=0,"",RES_hh_tes_in!R32/RES_hh_fec_in!R32)</f>
        <v>0.79789864462308957</v>
      </c>
      <c r="S32" s="81">
        <f>IF(RES_hh_tes_in!S32=0,"",RES_hh_tes_in!S32/RES_hh_fec_in!S32)</f>
        <v>0.81397977459421023</v>
      </c>
      <c r="T32" s="81">
        <f>IF(RES_hh_tes_in!T32=0,"",RES_hh_tes_in!T32/RES_hh_fec_in!T32)</f>
        <v>0.83129199408825483</v>
      </c>
      <c r="U32" s="81">
        <f>IF(RES_hh_tes_in!U32=0,"",RES_hh_tes_in!U32/RES_hh_fec_in!U32)</f>
        <v>0.84783652948045263</v>
      </c>
      <c r="V32" s="81">
        <f>IF(RES_hh_tes_in!V32=0,"",RES_hh_tes_in!V32/RES_hh_fec_in!V32)</f>
        <v>0.86161460714601179</v>
      </c>
      <c r="W32" s="81">
        <f>IF(RES_hh_tes_in!W32=0,"",RES_hh_tes_in!W32/RES_hh_fec_in!W32)</f>
        <v>0.87193176191231647</v>
      </c>
      <c r="X32" s="81">
        <f>IF(RES_hh_tes_in!X32=0,"",RES_hh_tes_in!X32/RES_hh_fec_in!X32)</f>
        <v>0.87958194501488507</v>
      </c>
      <c r="Y32" s="81">
        <f>IF(RES_hh_tes_in!Y32=0,"",RES_hh_tes_in!Y32/RES_hh_fec_in!Y32)</f>
        <v>0.88636609544644129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13.560161805334968</v>
      </c>
      <c r="D3" s="65">
        <f t="shared" si="0"/>
        <v>18.326879751221682</v>
      </c>
      <c r="E3" s="65">
        <f t="shared" si="0"/>
        <v>18.439095012981372</v>
      </c>
      <c r="F3" s="65">
        <f t="shared" si="0"/>
        <v>17.367108194151598</v>
      </c>
      <c r="G3" s="65">
        <f t="shared" si="0"/>
        <v>22.968424555294433</v>
      </c>
      <c r="H3" s="65">
        <f t="shared" si="0"/>
        <v>28.591638840795653</v>
      </c>
      <c r="I3" s="65">
        <f t="shared" si="0"/>
        <v>18.646960415231902</v>
      </c>
      <c r="J3" s="65">
        <f t="shared" si="0"/>
        <v>24.171671937296203</v>
      </c>
      <c r="K3" s="65">
        <f t="shared" si="0"/>
        <v>16.925959463817239</v>
      </c>
      <c r="L3" s="65">
        <f t="shared" si="0"/>
        <v>28.756591777326598</v>
      </c>
      <c r="M3" s="65">
        <f t="shared" si="0"/>
        <v>16.4990039910871</v>
      </c>
      <c r="N3" s="65">
        <f t="shared" si="0"/>
        <v>13.145618910713782</v>
      </c>
      <c r="O3" s="65">
        <f t="shared" si="0"/>
        <v>14.670004623956796</v>
      </c>
      <c r="P3" s="65">
        <f t="shared" si="0"/>
        <v>15.28152417643224</v>
      </c>
      <c r="Q3" s="65">
        <f t="shared" si="0"/>
        <v>19.053136850782074</v>
      </c>
      <c r="R3" s="65">
        <f t="shared" ref="R3:V3" si="1">SUM(R4,R15,R17,R27)</f>
        <v>26.382319264474752</v>
      </c>
      <c r="S3" s="65">
        <f t="shared" si="1"/>
        <v>23.790894302193255</v>
      </c>
      <c r="T3" s="65">
        <f t="shared" si="1"/>
        <v>22.87530009890423</v>
      </c>
      <c r="U3" s="65">
        <f t="shared" si="1"/>
        <v>13.186031874809398</v>
      </c>
      <c r="V3" s="65">
        <f t="shared" si="1"/>
        <v>12.504698097847216</v>
      </c>
      <c r="W3" s="65">
        <f t="shared" ref="W3:Y3" si="2">SUM(W4,W15,W17,W27)</f>
        <v>25.759184400801949</v>
      </c>
      <c r="X3" s="65">
        <f t="shared" si="2"/>
        <v>20.288126757324232</v>
      </c>
      <c r="Y3" s="65">
        <f t="shared" si="2"/>
        <v>15.60911112324672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7.8245355313806915</v>
      </c>
      <c r="D4" s="69">
        <f t="shared" si="3"/>
        <v>13.147497751326043</v>
      </c>
      <c r="E4" s="69">
        <f t="shared" si="3"/>
        <v>13.934355732200725</v>
      </c>
      <c r="F4" s="69">
        <f t="shared" si="3"/>
        <v>13.855279525077751</v>
      </c>
      <c r="G4" s="69">
        <f t="shared" si="3"/>
        <v>19.100694410400543</v>
      </c>
      <c r="H4" s="69">
        <f t="shared" si="3"/>
        <v>25.436760922501758</v>
      </c>
      <c r="I4" s="69">
        <f t="shared" si="3"/>
        <v>16.672124482633372</v>
      </c>
      <c r="J4" s="69">
        <f t="shared" si="3"/>
        <v>19.926118840814922</v>
      </c>
      <c r="K4" s="69">
        <f t="shared" si="3"/>
        <v>11.799681548208993</v>
      </c>
      <c r="L4" s="69">
        <f t="shared" si="3"/>
        <v>20.616897544652218</v>
      </c>
      <c r="M4" s="69">
        <f t="shared" si="3"/>
        <v>11.68990868697731</v>
      </c>
      <c r="N4" s="69">
        <f t="shared" si="3"/>
        <v>9.8142249149032423</v>
      </c>
      <c r="O4" s="69">
        <f t="shared" si="3"/>
        <v>11.121780743801255</v>
      </c>
      <c r="P4" s="69">
        <f t="shared" si="3"/>
        <v>12.227149751894231</v>
      </c>
      <c r="Q4" s="69">
        <f t="shared" si="3"/>
        <v>14.416574248051056</v>
      </c>
      <c r="R4" s="69">
        <f t="shared" ref="R4:V4" si="4">SUM(R5:R14)</f>
        <v>21.004465041314678</v>
      </c>
      <c r="S4" s="69">
        <f t="shared" si="4"/>
        <v>19.222253987453762</v>
      </c>
      <c r="T4" s="69">
        <f t="shared" si="4"/>
        <v>18.333799600328419</v>
      </c>
      <c r="U4" s="69">
        <f t="shared" si="4"/>
        <v>10.095919194687001</v>
      </c>
      <c r="V4" s="69">
        <f t="shared" si="4"/>
        <v>10.317054506462414</v>
      </c>
      <c r="W4" s="69">
        <f t="shared" ref="W4:Y4" si="5">SUM(W5:W14)</f>
        <v>18.402800769567452</v>
      </c>
      <c r="X4" s="69">
        <f t="shared" si="5"/>
        <v>12.814760190609455</v>
      </c>
      <c r="Y4" s="69">
        <f t="shared" si="5"/>
        <v>4.2318358103640481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2.9244198685069671</v>
      </c>
      <c r="D5" s="72">
        <v>6.508103973994432</v>
      </c>
      <c r="E5" s="72">
        <v>5.9199165852038451</v>
      </c>
      <c r="F5" s="72">
        <v>4.5867087330570433</v>
      </c>
      <c r="G5" s="72">
        <v>7.5203054500034172</v>
      </c>
      <c r="H5" s="72">
        <v>13.54296248023531</v>
      </c>
      <c r="I5" s="72">
        <v>7.4710098165160703</v>
      </c>
      <c r="J5" s="72">
        <v>8.5264165461273702</v>
      </c>
      <c r="K5" s="72">
        <v>4.2635388365511799</v>
      </c>
      <c r="L5" s="72">
        <v>9.8863443075143387</v>
      </c>
      <c r="M5" s="72">
        <v>6.418112890835741</v>
      </c>
      <c r="N5" s="72">
        <v>4.6457914593543643</v>
      </c>
      <c r="O5" s="72">
        <v>4.2207833672876438</v>
      </c>
      <c r="P5" s="72">
        <v>9.59345996416512E-2</v>
      </c>
      <c r="Q5" s="72">
        <v>0</v>
      </c>
      <c r="R5" s="72">
        <v>1.6017058457860081</v>
      </c>
      <c r="S5" s="72">
        <v>5.2596015506936533</v>
      </c>
      <c r="T5" s="72">
        <v>3.8234390473273221</v>
      </c>
      <c r="U5" s="72">
        <v>0</v>
      </c>
      <c r="V5" s="72">
        <v>0</v>
      </c>
      <c r="W5" s="72">
        <v>1.0002179462432528</v>
      </c>
      <c r="X5" s="72">
        <v>2.5133870479251184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0.2652318683961663</v>
      </c>
      <c r="D6" s="72">
        <v>0.16584796602519633</v>
      </c>
      <c r="E6" s="72">
        <v>0.12211909501148205</v>
      </c>
      <c r="F6" s="72">
        <v>1.1962996774954684E-2</v>
      </c>
      <c r="G6" s="72">
        <v>0</v>
      </c>
      <c r="H6" s="72">
        <v>0</v>
      </c>
      <c r="I6" s="72">
        <v>0</v>
      </c>
      <c r="J6" s="72">
        <v>0.27086095107745906</v>
      </c>
      <c r="K6" s="72">
        <v>0.27003400730734572</v>
      </c>
      <c r="L6" s="72">
        <v>0.34294633952442444</v>
      </c>
      <c r="M6" s="72">
        <v>0.29684868178088841</v>
      </c>
      <c r="N6" s="72">
        <v>0.38947467640384609</v>
      </c>
      <c r="O6" s="72">
        <v>0.26183552976274904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7.968381541944429E-2</v>
      </c>
      <c r="X6" s="72">
        <v>0.10935305170019345</v>
      </c>
      <c r="Y6" s="72">
        <v>0.52945253397577963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1.1199964296304648</v>
      </c>
      <c r="H7" s="72">
        <v>0.40069858130658176</v>
      </c>
      <c r="I7" s="72">
        <v>0.27129048374495313</v>
      </c>
      <c r="J7" s="72">
        <v>1.0553325772028168</v>
      </c>
      <c r="K7" s="72">
        <v>0.95842328610836658</v>
      </c>
      <c r="L7" s="72">
        <v>2.4687819617489932</v>
      </c>
      <c r="M7" s="72">
        <v>1.3104486568449403</v>
      </c>
      <c r="N7" s="72">
        <v>1.2827672653998841</v>
      </c>
      <c r="O7" s="72">
        <v>0.93618570759696185</v>
      </c>
      <c r="P7" s="72">
        <v>1.6751835297994109</v>
      </c>
      <c r="Q7" s="72">
        <v>1.08583108534635</v>
      </c>
      <c r="R7" s="72">
        <v>3.4019139708477151</v>
      </c>
      <c r="S7" s="72">
        <v>2.9103352006274341</v>
      </c>
      <c r="T7" s="72">
        <v>2.7167275008042231</v>
      </c>
      <c r="U7" s="72">
        <v>1.1769523679854612</v>
      </c>
      <c r="V7" s="72">
        <v>1.1988755992499833</v>
      </c>
      <c r="W7" s="72">
        <v>2.4190126010236703</v>
      </c>
      <c r="X7" s="72">
        <v>3.2588969393674065</v>
      </c>
      <c r="Y7" s="72">
        <v>1.9495688979879413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4.6348837944775578</v>
      </c>
      <c r="D8" s="72">
        <v>6.4735458113064146</v>
      </c>
      <c r="E8" s="72">
        <v>7.892320051985398</v>
      </c>
      <c r="F8" s="72">
        <v>9.2566077952457544</v>
      </c>
      <c r="G8" s="72">
        <v>10.460392530766663</v>
      </c>
      <c r="H8" s="72">
        <v>11.493099860959866</v>
      </c>
      <c r="I8" s="72">
        <v>8.9298241823723501</v>
      </c>
      <c r="J8" s="72">
        <v>10.073508766407278</v>
      </c>
      <c r="K8" s="72">
        <v>6.3076854182420998</v>
      </c>
      <c r="L8" s="72">
        <v>7.9188249358644613</v>
      </c>
      <c r="M8" s="72">
        <v>3.6644984575157387</v>
      </c>
      <c r="N8" s="72">
        <v>3.4961915137451478</v>
      </c>
      <c r="O8" s="72">
        <v>5.7029761391539004</v>
      </c>
      <c r="P8" s="72">
        <v>10.456031622453169</v>
      </c>
      <c r="Q8" s="72">
        <v>13.330743162704707</v>
      </c>
      <c r="R8" s="72">
        <v>16.000845224680955</v>
      </c>
      <c r="S8" s="72">
        <v>11.052317236132673</v>
      </c>
      <c r="T8" s="72">
        <v>11.793633052196876</v>
      </c>
      <c r="U8" s="72">
        <v>8.9189668267015403</v>
      </c>
      <c r="V8" s="72">
        <v>9.11817890721243</v>
      </c>
      <c r="W8" s="72">
        <v>14.903886406881085</v>
      </c>
      <c r="X8" s="72">
        <v>6.9331231516167362</v>
      </c>
      <c r="Y8" s="72">
        <v>1.7528143784003272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0.39716027023672462</v>
      </c>
      <c r="D17" s="69">
        <f t="shared" si="7"/>
        <v>0.62948075934193826</v>
      </c>
      <c r="E17" s="69">
        <f t="shared" si="7"/>
        <v>0.60667630887275936</v>
      </c>
      <c r="F17" s="69">
        <f t="shared" si="7"/>
        <v>0.5703863907882305</v>
      </c>
      <c r="G17" s="69">
        <f t="shared" si="7"/>
        <v>0.76284495180483425</v>
      </c>
      <c r="H17" s="69">
        <f t="shared" si="7"/>
        <v>1.0425316589980209</v>
      </c>
      <c r="I17" s="69">
        <f t="shared" si="7"/>
        <v>0.89846792231426931</v>
      </c>
      <c r="J17" s="69">
        <f t="shared" si="7"/>
        <v>1.0676251559586265</v>
      </c>
      <c r="K17" s="69">
        <f t="shared" si="7"/>
        <v>0.70939940212975783</v>
      </c>
      <c r="L17" s="69">
        <f t="shared" si="7"/>
        <v>1.1021507599024283</v>
      </c>
      <c r="M17" s="69">
        <f t="shared" si="7"/>
        <v>0.53128267023127873</v>
      </c>
      <c r="N17" s="69">
        <f t="shared" si="7"/>
        <v>0.486390730379339</v>
      </c>
      <c r="O17" s="69">
        <f t="shared" si="7"/>
        <v>0.52120149448694941</v>
      </c>
      <c r="P17" s="69">
        <f t="shared" si="7"/>
        <v>0.7715631484119666</v>
      </c>
      <c r="Q17" s="69">
        <f t="shared" si="7"/>
        <v>0.97668240134665552</v>
      </c>
      <c r="R17" s="69">
        <f t="shared" ref="R17:V17" si="8">SUM(R18:R26)</f>
        <v>1.4546332488714928</v>
      </c>
      <c r="S17" s="69">
        <f t="shared" si="8"/>
        <v>1.2935783592485968</v>
      </c>
      <c r="T17" s="69">
        <f t="shared" si="8"/>
        <v>1.1847164472979899</v>
      </c>
      <c r="U17" s="69">
        <f t="shared" si="8"/>
        <v>0.80035049697155514</v>
      </c>
      <c r="V17" s="69">
        <f t="shared" si="8"/>
        <v>0.91792204947441358</v>
      </c>
      <c r="W17" s="69">
        <f t="shared" ref="W17:Y17" si="9">SUM(W18:W26)</f>
        <v>2.3647785487619668</v>
      </c>
      <c r="X17" s="69">
        <f t="shared" si="9"/>
        <v>1.699330002457796</v>
      </c>
      <c r="Y17" s="69">
        <f t="shared" si="9"/>
        <v>0.5769611218803351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0.14302448934098544</v>
      </c>
      <c r="D18" s="72">
        <v>0.30900749319171256</v>
      </c>
      <c r="E18" s="72">
        <v>0.22009919349334808</v>
      </c>
      <c r="F18" s="72">
        <v>7.6339685617864653E-2</v>
      </c>
      <c r="G18" s="72">
        <v>0.20182479784836249</v>
      </c>
      <c r="H18" s="72">
        <v>0.41346266606444809</v>
      </c>
      <c r="I18" s="72">
        <v>0.38048021377566754</v>
      </c>
      <c r="J18" s="72">
        <v>0.38991044579618633</v>
      </c>
      <c r="K18" s="72">
        <v>0.24333510069583947</v>
      </c>
      <c r="L18" s="72">
        <v>0.42707668369036678</v>
      </c>
      <c r="M18" s="72">
        <v>0.17719471558990293</v>
      </c>
      <c r="N18" s="72">
        <v>0.19728268125711304</v>
      </c>
      <c r="O18" s="72">
        <v>0.15970656301074865</v>
      </c>
      <c r="P18" s="72">
        <v>6.9550999584832513E-3</v>
      </c>
      <c r="Q18" s="72">
        <v>0</v>
      </c>
      <c r="R18" s="72">
        <v>8.8921223940481797E-2</v>
      </c>
      <c r="S18" s="72">
        <v>0.31728982972064584</v>
      </c>
      <c r="T18" s="72">
        <v>0.11325976251396636</v>
      </c>
      <c r="U18" s="72">
        <v>0</v>
      </c>
      <c r="V18" s="72">
        <v>0</v>
      </c>
      <c r="W18" s="72">
        <v>8.5118297637119922E-2</v>
      </c>
      <c r="X18" s="72">
        <v>0.29748654263941121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2.258680735512544E-2</v>
      </c>
      <c r="D19" s="72">
        <v>2.0303982869876069E-2</v>
      </c>
      <c r="E19" s="72">
        <v>1.4037916706078499E-2</v>
      </c>
      <c r="F19" s="72">
        <v>6.568338758609414E-3</v>
      </c>
      <c r="G19" s="72">
        <v>1.4086158239379637E-2</v>
      </c>
      <c r="H19" s="72">
        <v>2.1230110116891871E-2</v>
      </c>
      <c r="I19" s="72">
        <v>4.8641396339965635E-3</v>
      </c>
      <c r="J19" s="72">
        <v>5.5029392188527338E-3</v>
      </c>
      <c r="K19" s="72">
        <v>1.8345824377007113E-2</v>
      </c>
      <c r="L19" s="72">
        <v>2.4403401147876258E-2</v>
      </c>
      <c r="M19" s="72">
        <v>1.3466151206268061E-2</v>
      </c>
      <c r="N19" s="72">
        <v>7.1691538471178031E-3</v>
      </c>
      <c r="O19" s="72">
        <v>5.9959859448626713E-3</v>
      </c>
      <c r="P19" s="72">
        <v>5.8926463276795177E-3</v>
      </c>
      <c r="Q19" s="72">
        <v>7.4080018980901031E-3</v>
      </c>
      <c r="R19" s="72">
        <v>1.2911804240113399E-2</v>
      </c>
      <c r="S19" s="72">
        <v>1.7672960604813104E-2</v>
      </c>
      <c r="T19" s="72">
        <v>1.9260545874974722E-2</v>
      </c>
      <c r="U19" s="72">
        <v>1.4140478411526753E-2</v>
      </c>
      <c r="V19" s="72">
        <v>1.6600997579911174E-2</v>
      </c>
      <c r="W19" s="72">
        <v>0.1003083698599434</v>
      </c>
      <c r="X19" s="72">
        <v>0.13228948769568846</v>
      </c>
      <c r="Y19" s="72">
        <v>0.23019462262822996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5.6035499113148479E-2</v>
      </c>
      <c r="H20" s="72">
        <v>2.222810923637266E-2</v>
      </c>
      <c r="I20" s="72">
        <v>1.5872666044996986E-2</v>
      </c>
      <c r="J20" s="72">
        <v>6.5923745352402308E-2</v>
      </c>
      <c r="K20" s="72">
        <v>6.1538583734747569E-2</v>
      </c>
      <c r="L20" s="72">
        <v>0.15863799624623895</v>
      </c>
      <c r="M20" s="72">
        <v>9.3186193517559135E-2</v>
      </c>
      <c r="N20" s="72">
        <v>7.8172855049216117E-2</v>
      </c>
      <c r="O20" s="72">
        <v>5.1932989693363941E-2</v>
      </c>
      <c r="P20" s="72">
        <v>0.10736315634399851</v>
      </c>
      <c r="Q20" s="72">
        <v>7.2004294121002108E-2</v>
      </c>
      <c r="R20" s="72">
        <v>0.23356794052965849</v>
      </c>
      <c r="S20" s="72">
        <v>0.19448173468678481</v>
      </c>
      <c r="T20" s="72">
        <v>0.18857006385924047</v>
      </c>
      <c r="U20" s="72">
        <v>8.5481919802069359E-2</v>
      </c>
      <c r="V20" s="72">
        <v>9.7336433716229562E-2</v>
      </c>
      <c r="W20" s="72">
        <v>0.28484386439652054</v>
      </c>
      <c r="X20" s="72">
        <v>0.38740550074172825</v>
      </c>
      <c r="Y20" s="72">
        <v>0.17904424937841545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0.23154897354061377</v>
      </c>
      <c r="D21" s="72">
        <v>0.30016928328034964</v>
      </c>
      <c r="E21" s="72">
        <v>0.37253919867333285</v>
      </c>
      <c r="F21" s="72">
        <v>0.4874783664117564</v>
      </c>
      <c r="G21" s="72">
        <v>0.49089849660394363</v>
      </c>
      <c r="H21" s="72">
        <v>0.58561077358030844</v>
      </c>
      <c r="I21" s="72">
        <v>0.49725090285960816</v>
      </c>
      <c r="J21" s="72">
        <v>0.606288025591185</v>
      </c>
      <c r="K21" s="72">
        <v>0.38617989332216368</v>
      </c>
      <c r="L21" s="72">
        <v>0.49203267881794638</v>
      </c>
      <c r="M21" s="72">
        <v>0.24743560991754854</v>
      </c>
      <c r="N21" s="72">
        <v>0.20376604022589204</v>
      </c>
      <c r="O21" s="72">
        <v>0.30356595583797413</v>
      </c>
      <c r="P21" s="72">
        <v>0.65135224578180528</v>
      </c>
      <c r="Q21" s="72">
        <v>0.89727010532756335</v>
      </c>
      <c r="R21" s="72">
        <v>1.1192322801612391</v>
      </c>
      <c r="S21" s="72">
        <v>0.76413383423635306</v>
      </c>
      <c r="T21" s="72">
        <v>0.86362607504980826</v>
      </c>
      <c r="U21" s="72">
        <v>0.70072809875795905</v>
      </c>
      <c r="V21" s="72">
        <v>0.80398461817827283</v>
      </c>
      <c r="W21" s="72">
        <v>1.894508016868383</v>
      </c>
      <c r="X21" s="72">
        <v>0.88214847138096797</v>
      </c>
      <c r="Y21" s="72">
        <v>0.16772224987368967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5.3384660037175502</v>
      </c>
      <c r="D27" s="69">
        <f t="shared" si="10"/>
        <v>4.5499012405536998</v>
      </c>
      <c r="E27" s="69">
        <f t="shared" si="10"/>
        <v>3.8980629719078879</v>
      </c>
      <c r="F27" s="69">
        <f t="shared" si="10"/>
        <v>2.9414422782856171</v>
      </c>
      <c r="G27" s="69">
        <f t="shared" si="10"/>
        <v>3.1048851930890553</v>
      </c>
      <c r="H27" s="69">
        <f t="shared" si="10"/>
        <v>2.1123462592958764</v>
      </c>
      <c r="I27" s="69">
        <f t="shared" si="10"/>
        <v>1.0763680102842619</v>
      </c>
      <c r="J27" s="69">
        <f t="shared" si="10"/>
        <v>3.1779279405226557</v>
      </c>
      <c r="K27" s="69">
        <f t="shared" si="10"/>
        <v>4.4168785134784896</v>
      </c>
      <c r="L27" s="69">
        <f t="shared" si="10"/>
        <v>7.0375434727719526</v>
      </c>
      <c r="M27" s="69">
        <f t="shared" si="10"/>
        <v>4.2778126338785114</v>
      </c>
      <c r="N27" s="69">
        <f t="shared" si="10"/>
        <v>2.8450032654312003</v>
      </c>
      <c r="O27" s="69">
        <f t="shared" si="10"/>
        <v>3.0270223856685932</v>
      </c>
      <c r="P27" s="69">
        <f t="shared" si="10"/>
        <v>2.2828112761260431</v>
      </c>
      <c r="Q27" s="69">
        <f t="shared" si="10"/>
        <v>3.6598802013843632</v>
      </c>
      <c r="R27" s="69">
        <f t="shared" ref="R27:V27" si="11">SUM(R28:R32)</f>
        <v>3.9232209742885829</v>
      </c>
      <c r="S27" s="69">
        <f t="shared" si="11"/>
        <v>3.2750619554908975</v>
      </c>
      <c r="T27" s="69">
        <f t="shared" si="11"/>
        <v>3.3567840512778209</v>
      </c>
      <c r="U27" s="69">
        <f t="shared" si="11"/>
        <v>2.2897621831508417</v>
      </c>
      <c r="V27" s="69">
        <f t="shared" si="11"/>
        <v>1.2697215419103891</v>
      </c>
      <c r="W27" s="69">
        <f t="shared" ref="W27:Y27" si="12">SUM(W28:W32)</f>
        <v>4.9916050824725318</v>
      </c>
      <c r="X27" s="69">
        <f t="shared" si="12"/>
        <v>5.7740365642569822</v>
      </c>
      <c r="Y27" s="69">
        <f t="shared" si="12"/>
        <v>10.800314191002338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6.2966830388809904E-3</v>
      </c>
      <c r="D28" s="72">
        <v>2.5471219772896066E-2</v>
      </c>
      <c r="E28" s="72">
        <v>2.5198601267690496E-2</v>
      </c>
      <c r="F28" s="72">
        <v>1.5094069732098526E-2</v>
      </c>
      <c r="G28" s="72">
        <v>2.1041992334895957E-2</v>
      </c>
      <c r="H28" s="72">
        <v>4.1577253671078868E-2</v>
      </c>
      <c r="I28" s="72">
        <v>2.1649921835508623E-2</v>
      </c>
      <c r="J28" s="72">
        <v>5.2697558385717755E-2</v>
      </c>
      <c r="K28" s="72">
        <v>2.6600531571328401E-2</v>
      </c>
      <c r="L28" s="72">
        <v>6.701453864427287E-2</v>
      </c>
      <c r="M28" s="72">
        <v>4.5022034615042943E-2</v>
      </c>
      <c r="N28" s="72">
        <v>2.9582821690834739E-2</v>
      </c>
      <c r="O28" s="72">
        <v>2.6505533513167902E-2</v>
      </c>
      <c r="P28" s="72">
        <v>1.2462309508789497E-3</v>
      </c>
      <c r="Q28" s="72">
        <v>0</v>
      </c>
      <c r="R28" s="72">
        <v>8.5134454128581449E-3</v>
      </c>
      <c r="S28" s="72">
        <v>3.6906694723174378E-2</v>
      </c>
      <c r="T28" s="72">
        <v>3.16150955628881E-2</v>
      </c>
      <c r="U28" s="72">
        <v>0</v>
      </c>
      <c r="V28" s="72">
        <v>0</v>
      </c>
      <c r="W28" s="72">
        <v>1.867778414123553E-2</v>
      </c>
      <c r="X28" s="72">
        <v>7.1684211465685793E-2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5.0022436666709202</v>
      </c>
      <c r="D29" s="72">
        <v>4.0867861021805725</v>
      </c>
      <c r="E29" s="72">
        <v>3.3497432818668527</v>
      </c>
      <c r="F29" s="72">
        <v>2.3242829157507754</v>
      </c>
      <c r="G29" s="72">
        <v>2.4895920277454922</v>
      </c>
      <c r="H29" s="72">
        <v>1.3714020219303267</v>
      </c>
      <c r="I29" s="72">
        <v>0.42493492425426138</v>
      </c>
      <c r="J29" s="72">
        <v>2.3559517168334998</v>
      </c>
      <c r="K29" s="72">
        <v>3.9257825477317114</v>
      </c>
      <c r="L29" s="72">
        <v>6.4236862344290193</v>
      </c>
      <c r="M29" s="72">
        <v>3.9354566072924855</v>
      </c>
      <c r="N29" s="72">
        <v>2.5689821548955147</v>
      </c>
      <c r="O29" s="72">
        <v>2.6469817140734846</v>
      </c>
      <c r="P29" s="72">
        <v>1.5511426994019306</v>
      </c>
      <c r="Q29" s="72">
        <v>2.8158999439072856</v>
      </c>
      <c r="R29" s="72">
        <v>2.8869788622022896</v>
      </c>
      <c r="S29" s="72">
        <v>2.5796960289252566</v>
      </c>
      <c r="T29" s="72">
        <v>2.41060985742214</v>
      </c>
      <c r="U29" s="72">
        <v>1.4709207791717049</v>
      </c>
      <c r="V29" s="72">
        <v>0.35728217354231873</v>
      </c>
      <c r="W29" s="72">
        <v>3.5094203578485748</v>
      </c>
      <c r="X29" s="72">
        <v>4.9321902647476392</v>
      </c>
      <c r="Y29" s="72">
        <v>10.577493354045284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0.32992565400774848</v>
      </c>
      <c r="D30" s="72">
        <v>0.43764391860023089</v>
      </c>
      <c r="E30" s="72">
        <v>0.52312108877334496</v>
      </c>
      <c r="F30" s="72">
        <v>0.60206529280274301</v>
      </c>
      <c r="G30" s="72">
        <v>0.59425117300866703</v>
      </c>
      <c r="H30" s="72">
        <v>0.69936698369447092</v>
      </c>
      <c r="I30" s="72">
        <v>0.62978316419449187</v>
      </c>
      <c r="J30" s="72">
        <v>0.76927866530343791</v>
      </c>
      <c r="K30" s="72">
        <v>0.46449543417544936</v>
      </c>
      <c r="L30" s="72">
        <v>0.54684269969866017</v>
      </c>
      <c r="M30" s="72">
        <v>0.29733399197098365</v>
      </c>
      <c r="N30" s="72">
        <v>0.24643828884485047</v>
      </c>
      <c r="O30" s="72">
        <v>0.35353513808194037</v>
      </c>
      <c r="P30" s="72">
        <v>0.73042234577323351</v>
      </c>
      <c r="Q30" s="72">
        <v>0.84398025747707761</v>
      </c>
      <c r="R30" s="72">
        <v>1.0277286666734351</v>
      </c>
      <c r="S30" s="72">
        <v>0.65845923184246657</v>
      </c>
      <c r="T30" s="72">
        <v>0.91455909829279269</v>
      </c>
      <c r="U30" s="72">
        <v>0.81884140397913652</v>
      </c>
      <c r="V30" s="72">
        <v>0.91243936836807038</v>
      </c>
      <c r="W30" s="72">
        <v>1.4635069404827221</v>
      </c>
      <c r="X30" s="72">
        <v>0.77016208804365671</v>
      </c>
      <c r="Y30" s="72">
        <v>0.22282083695705387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9429.9249945977754</v>
      </c>
      <c r="D3" s="65">
        <f>IF(RES_hh_fec_in!D3=0,0,1000*11630*RES_hh_fec_in!D3/RES_hh_num_in!D3)</f>
        <v>9590.2587716572652</v>
      </c>
      <c r="E3" s="65">
        <f>IF(RES_hh_fec_in!E3=0,0,1000*11630*RES_hh_fec_in!E3/RES_hh_num_in!E3)</f>
        <v>10352.632291607768</v>
      </c>
      <c r="F3" s="65">
        <f>IF(RES_hh_fec_in!F3=0,0,1000*11630*RES_hh_fec_in!F3/RES_hh_num_in!F3)</f>
        <v>11098.15937968616</v>
      </c>
      <c r="G3" s="65">
        <f>IF(RES_hh_fec_in!G3=0,0,1000*11630*RES_hh_fec_in!G3/RES_hh_num_in!G3)</f>
        <v>12719.498552981215</v>
      </c>
      <c r="H3" s="65">
        <f>IF(RES_hh_fec_in!H3=0,0,1000*11630*RES_hh_fec_in!H3/RES_hh_num_in!H3)</f>
        <v>13519.392667546403</v>
      </c>
      <c r="I3" s="65">
        <f>IF(RES_hh_fec_in!I3=0,0,1000*11630*RES_hh_fec_in!I3/RES_hh_num_in!I3)</f>
        <v>11523.692472905201</v>
      </c>
      <c r="J3" s="65">
        <f>IF(RES_hh_fec_in!J3=0,0,1000*11630*RES_hh_fec_in!J3/RES_hh_num_in!J3)</f>
        <v>11335.069299488483</v>
      </c>
      <c r="K3" s="65">
        <f>IF(RES_hh_fec_in!K3=0,0,1000*11630*RES_hh_fec_in!K3/RES_hh_num_in!K3)</f>
        <v>11301.562467695541</v>
      </c>
      <c r="L3" s="65">
        <f>IF(RES_hh_fec_in!L3=0,0,1000*11630*RES_hh_fec_in!L3/RES_hh_num_in!L3)</f>
        <v>10389.872169659195</v>
      </c>
      <c r="M3" s="65">
        <f>IF(RES_hh_fec_in!M3=0,0,1000*11630*RES_hh_fec_in!M3/RES_hh_num_in!M3)</f>
        <v>9957.8792614125814</v>
      </c>
      <c r="N3" s="65">
        <f>IF(RES_hh_fec_in!N3=0,0,1000*11630*RES_hh_fec_in!N3/RES_hh_num_in!N3)</f>
        <v>11637.00839242256</v>
      </c>
      <c r="O3" s="65">
        <f>IF(RES_hh_fec_in!O3=0,0,1000*11630*RES_hh_fec_in!O3/RES_hh_num_in!O3)</f>
        <v>11492.245423783335</v>
      </c>
      <c r="P3" s="65">
        <f>IF(RES_hh_fec_in!P3=0,0,1000*11630*RES_hh_fec_in!P3/RES_hh_num_in!P3)</f>
        <v>10203.944465652092</v>
      </c>
      <c r="Q3" s="65">
        <f>IF(RES_hh_fec_in!Q3=0,0,1000*11630*RES_hh_fec_in!Q3/RES_hh_num_in!Q3)</f>
        <v>9065.4681958119472</v>
      </c>
      <c r="R3" s="65">
        <f>IF(RES_hh_fec_in!R3=0,0,1000*11630*RES_hh_fec_in!R3/RES_hh_num_in!R3)</f>
        <v>9018.2953544515221</v>
      </c>
      <c r="S3" s="65">
        <f>IF(RES_hh_fec_in!S3=0,0,1000*11630*RES_hh_fec_in!S3/RES_hh_num_in!S3)</f>
        <v>9095.5257514087116</v>
      </c>
      <c r="T3" s="65">
        <f>IF(RES_hh_fec_in!T3=0,0,1000*11630*RES_hh_fec_in!T3/RES_hh_num_in!T3)</f>
        <v>8696.2397525000706</v>
      </c>
      <c r="U3" s="65">
        <f>IF(RES_hh_fec_in!U3=0,0,1000*11630*RES_hh_fec_in!U3/RES_hh_num_in!U3)</f>
        <v>7533.5999276297071</v>
      </c>
      <c r="V3" s="65">
        <f>IF(RES_hh_fec_in!V3=0,0,1000*11630*RES_hh_fec_in!V3/RES_hh_num_in!V3)</f>
        <v>6112.3310954520666</v>
      </c>
      <c r="W3" s="65">
        <f>IF(RES_hh_fec_in!W3=0,0,1000*11630*RES_hh_fec_in!W3/RES_hh_num_in!W3)</f>
        <v>6517.1596798645296</v>
      </c>
      <c r="X3" s="65">
        <f>IF(RES_hh_fec_in!X3=0,0,1000*11630*RES_hh_fec_in!X3/RES_hh_num_in!X3)</f>
        <v>5492.7124802601302</v>
      </c>
      <c r="Y3" s="65">
        <f>IF(RES_hh_fec_in!Y3=0,0,1000*11630*RES_hh_fec_in!Y3/RES_hh_num_in!Y3)</f>
        <v>5582.8679025731517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8218.9074863930273</v>
      </c>
      <c r="D4" s="69">
        <f>IF(RES_hh_fec_in!D4=0,0,1000*11630*RES_hh_fec_in!D4/RES_hh_num_in!D4)</f>
        <v>8489.6679350361501</v>
      </c>
      <c r="E4" s="69">
        <f>IF(RES_hh_fec_in!E4=0,0,1000*11630*RES_hh_fec_in!E4/RES_hh_num_in!E4)</f>
        <v>9216.5639456958415</v>
      </c>
      <c r="F4" s="69">
        <f>IF(RES_hh_fec_in!F4=0,0,1000*11630*RES_hh_fec_in!F4/RES_hh_num_in!F4)</f>
        <v>9804.4944832634392</v>
      </c>
      <c r="G4" s="69">
        <f>IF(RES_hh_fec_in!G4=0,0,1000*11630*RES_hh_fec_in!G4/RES_hh_num_in!G4)</f>
        <v>11447.869813124264</v>
      </c>
      <c r="H4" s="69">
        <f>IF(RES_hh_fec_in!H4=0,0,1000*11630*RES_hh_fec_in!H4/RES_hh_num_in!H4)</f>
        <v>12056.662773697512</v>
      </c>
      <c r="I4" s="69">
        <f>IF(RES_hh_fec_in!I4=0,0,1000*11630*RES_hh_fec_in!I4/RES_hh_num_in!I4)</f>
        <v>10145.009556485944</v>
      </c>
      <c r="J4" s="69">
        <f>IF(RES_hh_fec_in!J4=0,0,1000*11630*RES_hh_fec_in!J4/RES_hh_num_in!J4)</f>
        <v>9884.7348677907521</v>
      </c>
      <c r="K4" s="69">
        <f>IF(RES_hh_fec_in!K4=0,0,1000*11630*RES_hh_fec_in!K4/RES_hh_num_in!K4)</f>
        <v>9824.9812616077852</v>
      </c>
      <c r="L4" s="69">
        <f>IF(RES_hh_fec_in!L4=0,0,1000*11630*RES_hh_fec_in!L4/RES_hh_num_in!L4)</f>
        <v>9000.8157089729975</v>
      </c>
      <c r="M4" s="69">
        <f>IF(RES_hh_fec_in!M4=0,0,1000*11630*RES_hh_fec_in!M4/RES_hh_num_in!M4)</f>
        <v>8492.2131201478223</v>
      </c>
      <c r="N4" s="69">
        <f>IF(RES_hh_fec_in!N4=0,0,1000*11630*RES_hh_fec_in!N4/RES_hh_num_in!N4)</f>
        <v>10201.357689938821</v>
      </c>
      <c r="O4" s="69">
        <f>IF(RES_hh_fec_in!O4=0,0,1000*11630*RES_hh_fec_in!O4/RES_hh_num_in!O4)</f>
        <v>10224.350431826802</v>
      </c>
      <c r="P4" s="69">
        <f>IF(RES_hh_fec_in!P4=0,0,1000*11630*RES_hh_fec_in!P4/RES_hh_num_in!P4)</f>
        <v>8904.7855095964405</v>
      </c>
      <c r="Q4" s="69">
        <f>IF(RES_hh_fec_in!Q4=0,0,1000*11630*RES_hh_fec_in!Q4/RES_hh_num_in!Q4)</f>
        <v>7918.5580038499029</v>
      </c>
      <c r="R4" s="69">
        <f>IF(RES_hh_fec_in!R4=0,0,1000*11630*RES_hh_fec_in!R4/RES_hh_num_in!R4)</f>
        <v>7835.1878359134498</v>
      </c>
      <c r="S4" s="69">
        <f>IF(RES_hh_fec_in!S4=0,0,1000*11630*RES_hh_fec_in!S4/RES_hh_num_in!S4)</f>
        <v>7913.0214832508882</v>
      </c>
      <c r="T4" s="69">
        <f>IF(RES_hh_fec_in!T4=0,0,1000*11630*RES_hh_fec_in!T4/RES_hh_num_in!T4)</f>
        <v>7439.0539235170245</v>
      </c>
      <c r="U4" s="69">
        <f>IF(RES_hh_fec_in!U4=0,0,1000*11630*RES_hh_fec_in!U4/RES_hh_num_in!U4)</f>
        <v>6363.3670544376064</v>
      </c>
      <c r="V4" s="69">
        <f>IF(RES_hh_fec_in!V4=0,0,1000*11630*RES_hh_fec_in!V4/RES_hh_num_in!V4)</f>
        <v>5033.3155498109709</v>
      </c>
      <c r="W4" s="69">
        <f>IF(RES_hh_fec_in!W4=0,0,1000*11630*RES_hh_fec_in!W4/RES_hh_num_in!W4)</f>
        <v>5069.1726243984212</v>
      </c>
      <c r="X4" s="69">
        <f>IF(RES_hh_fec_in!X4=0,0,1000*11630*RES_hh_fec_in!X4/RES_hh_num_in!X4)</f>
        <v>4112.2605637226616</v>
      </c>
      <c r="Y4" s="69">
        <f>IF(RES_hh_fec_in!Y4=0,0,1000*11630*RES_hh_fec_in!Y4/RES_hh_num_in!Y4)</f>
        <v>4204.7348549582985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8154.0144298001278</v>
      </c>
      <c r="D5" s="72">
        <f>IF(RES_hh_fec_in!D5=0,0,1000*11630*RES_hh_fec_in!D5/RES_hh_num_in!D5)</f>
        <v>9121.3856881648862</v>
      </c>
      <c r="E5" s="72">
        <f>IF(RES_hh_fec_in!E5=0,0,1000*11630*RES_hh_fec_in!E5/RES_hh_num_in!E5)</f>
        <v>10239.835739359751</v>
      </c>
      <c r="F5" s="72">
        <f>IF(RES_hh_fec_in!F5=0,0,1000*11630*RES_hh_fec_in!F5/RES_hh_num_in!F5)</f>
        <v>9304.8180766933947</v>
      </c>
      <c r="G5" s="72">
        <f>IF(RES_hh_fec_in!G5=0,0,1000*11630*RES_hh_fec_in!G5/RES_hh_num_in!G5)</f>
        <v>10912.72904810533</v>
      </c>
      <c r="H5" s="72">
        <f>IF(RES_hh_fec_in!H5=0,0,1000*11630*RES_hh_fec_in!H5/RES_hh_num_in!H5)</f>
        <v>12046.519585279728</v>
      </c>
      <c r="I5" s="72">
        <f>IF(RES_hh_fec_in!I5=0,0,1000*11630*RES_hh_fec_in!I5/RES_hh_num_in!I5)</f>
        <v>10709.93047687931</v>
      </c>
      <c r="J5" s="72">
        <f>IF(RES_hh_fec_in!J5=0,0,1000*11630*RES_hh_fec_in!J5/RES_hh_num_in!J5)</f>
        <v>10590.327573429331</v>
      </c>
      <c r="K5" s="72">
        <f>IF(RES_hh_fec_in!K5=0,0,1000*11630*RES_hh_fec_in!K5/RES_hh_num_in!K5)</f>
        <v>9086.5885181251106</v>
      </c>
      <c r="L5" s="72">
        <f>IF(RES_hh_fec_in!L5=0,0,1000*11630*RES_hh_fec_in!L5/RES_hh_num_in!L5)</f>
        <v>9883.6586460035669</v>
      </c>
      <c r="M5" s="72">
        <f>IF(RES_hh_fec_in!M5=0,0,1000*11630*RES_hh_fec_in!M5/RES_hh_num_in!M5)</f>
        <v>9456.8034208455265</v>
      </c>
      <c r="N5" s="72">
        <f>IF(RES_hh_fec_in!N5=0,0,1000*11630*RES_hh_fec_in!N5/RES_hh_num_in!N5)</f>
        <v>10764.705689446235</v>
      </c>
      <c r="O5" s="72">
        <f>IF(RES_hh_fec_in!O5=0,0,1000*11630*RES_hh_fec_in!O5/RES_hh_num_in!O5)</f>
        <v>12368.364242459797</v>
      </c>
      <c r="P5" s="72">
        <f>IF(RES_hh_fec_in!P5=0,0,1000*11630*RES_hh_fec_in!P5/RES_hh_num_in!P5)</f>
        <v>10527.33465567812</v>
      </c>
      <c r="Q5" s="72">
        <f>IF(RES_hh_fec_in!Q5=0,0,1000*11630*RES_hh_fec_in!Q5/RES_hh_num_in!Q5)</f>
        <v>0</v>
      </c>
      <c r="R5" s="72">
        <f>IF(RES_hh_fec_in!R5=0,0,1000*11630*RES_hh_fec_in!R5/RES_hh_num_in!R5)</f>
        <v>9332.8444596348545</v>
      </c>
      <c r="S5" s="72">
        <f>IF(RES_hh_fec_in!S5=0,0,1000*11630*RES_hh_fec_in!S5/RES_hh_num_in!S5)</f>
        <v>10113.379050898675</v>
      </c>
      <c r="T5" s="72">
        <f>IF(RES_hh_fec_in!T5=0,0,1000*11630*RES_hh_fec_in!T5/RES_hh_num_in!T5)</f>
        <v>9561.1469913433284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6767.0350587308676</v>
      </c>
      <c r="X5" s="72">
        <f>IF(RES_hh_fec_in!X5=0,0,1000*11630*RES_hh_fec_in!X5/RES_hh_num_in!X5)</f>
        <v>6426.1549718840033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9570.486477220009</v>
      </c>
      <c r="D6" s="72">
        <f>IF(RES_hh_fec_in!D6=0,0,1000*11630*RES_hh_fec_in!D6/RES_hh_num_in!D6)</f>
        <v>9866.1240098178387</v>
      </c>
      <c r="E6" s="72">
        <f>IF(RES_hh_fec_in!E6=0,0,1000*11630*RES_hh_fec_in!E6/RES_hh_num_in!E6)</f>
        <v>10540.993392536835</v>
      </c>
      <c r="F6" s="72">
        <f>IF(RES_hh_fec_in!F6=0,0,1000*11630*RES_hh_fec_in!F6/RES_hh_num_in!F6)</f>
        <v>10532.66136199567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9033.1788259463046</v>
      </c>
      <c r="K6" s="72">
        <f>IF(RES_hh_fec_in!K6=0,0,1000*11630*RES_hh_fec_in!K6/RES_hh_num_in!K6)</f>
        <v>9074.3453955629229</v>
      </c>
      <c r="L6" s="72">
        <f>IF(RES_hh_fec_in!L6=0,0,1000*11630*RES_hh_fec_in!L6/RES_hh_num_in!L6)</f>
        <v>9495.0484994486033</v>
      </c>
      <c r="M6" s="72">
        <f>IF(RES_hh_fec_in!M6=0,0,1000*11630*RES_hh_fec_in!M6/RES_hh_num_in!M6)</f>
        <v>10130.095844096104</v>
      </c>
      <c r="N6" s="72">
        <f>IF(RES_hh_fec_in!N6=0,0,1000*11630*RES_hh_fec_in!N6/RES_hh_num_in!N6)</f>
        <v>11989.783129473635</v>
      </c>
      <c r="O6" s="72">
        <f>IF(RES_hh_fec_in!O6=0,0,1000*11630*RES_hh_fec_in!O6/RES_hh_num_in!O6)</f>
        <v>11761.714738633787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6154.0837912719589</v>
      </c>
      <c r="X6" s="72">
        <f>IF(RES_hh_fec_in!X6=0,0,1000*11630*RES_hh_fec_in!X6/RES_hh_num_in!X6)</f>
        <v>4628.7711347217755</v>
      </c>
      <c r="Y6" s="72">
        <f>IF(RES_hh_fec_in!Y6=0,0,1000*11630*RES_hh_fec_in!Y6/RES_hh_num_in!Y6)</f>
        <v>6999.2408411552005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18414.548816310031</v>
      </c>
      <c r="H7" s="72">
        <f>IF(RES_hh_fec_in!H7=0,0,1000*11630*RES_hh_fec_in!H7/RES_hh_num_in!H7)</f>
        <v>12517.449558485252</v>
      </c>
      <c r="I7" s="72">
        <f>IF(RES_hh_fec_in!I7=0,0,1000*11630*RES_hh_fec_in!I7/RES_hh_num_in!I7)</f>
        <v>8268.1574785700595</v>
      </c>
      <c r="J7" s="72">
        <f>IF(RES_hh_fec_in!J7=0,0,1000*11630*RES_hh_fec_in!J7/RES_hh_num_in!J7)</f>
        <v>9965.0189549792576</v>
      </c>
      <c r="K7" s="72">
        <f>IF(RES_hh_fec_in!K7=0,0,1000*11630*RES_hh_fec_in!K7/RES_hh_num_in!K7)</f>
        <v>8982.0745811625311</v>
      </c>
      <c r="L7" s="72">
        <f>IF(RES_hh_fec_in!L7=0,0,1000*11630*RES_hh_fec_in!L7/RES_hh_num_in!L7)</f>
        <v>11789.418106922094</v>
      </c>
      <c r="M7" s="72">
        <f>IF(RES_hh_fec_in!M7=0,0,1000*11630*RES_hh_fec_in!M7/RES_hh_num_in!M7)</f>
        <v>10045.93681203097</v>
      </c>
      <c r="N7" s="72">
        <f>IF(RES_hh_fec_in!N7=0,0,1000*11630*RES_hh_fec_in!N7/RES_hh_num_in!N7)</f>
        <v>14705.486857121618</v>
      </c>
      <c r="O7" s="72">
        <f>IF(RES_hh_fec_in!O7=0,0,1000*11630*RES_hh_fec_in!O7/RES_hh_num_in!O7)</f>
        <v>11776.73855589674</v>
      </c>
      <c r="P7" s="72">
        <f>IF(RES_hh_fec_in!P7=0,0,1000*11630*RES_hh_fec_in!P7/RES_hh_num_in!P7)</f>
        <v>10771.424232646859</v>
      </c>
      <c r="Q7" s="72">
        <f>IF(RES_hh_fec_in!Q7=0,0,1000*11630*RES_hh_fec_in!Q7/RES_hh_num_in!Q7)</f>
        <v>7651.2066078541893</v>
      </c>
      <c r="R7" s="72">
        <f>IF(RES_hh_fec_in!R7=0,0,1000*11630*RES_hh_fec_in!R7/RES_hh_num_in!R7)</f>
        <v>9390.8055528716141</v>
      </c>
      <c r="S7" s="72">
        <f>IF(RES_hh_fec_in!S7=0,0,1000*11630*RES_hh_fec_in!S7/RES_hh_num_in!S7)</f>
        <v>10273.011792720832</v>
      </c>
      <c r="T7" s="72">
        <f>IF(RES_hh_fec_in!T7=0,0,1000*11630*RES_hh_fec_in!T7/RES_hh_num_in!T7)</f>
        <v>9571.5823973036458</v>
      </c>
      <c r="U7" s="72">
        <f>IF(RES_hh_fec_in!U7=0,0,1000*11630*RES_hh_fec_in!U7/RES_hh_num_in!U7)</f>
        <v>7949.5985052897768</v>
      </c>
      <c r="V7" s="72">
        <f>IF(RES_hh_fec_in!V7=0,0,1000*11630*RES_hh_fec_in!V7/RES_hh_num_in!V7)</f>
        <v>6667.9681357629252</v>
      </c>
      <c r="W7" s="72">
        <f>IF(RES_hh_fec_in!W7=0,0,1000*11630*RES_hh_fec_in!W7/RES_hh_num_in!W7)</f>
        <v>6828.406182714637</v>
      </c>
      <c r="X7" s="72">
        <f>IF(RES_hh_fec_in!X7=0,0,1000*11630*RES_hh_fec_in!X7/RES_hh_num_in!X7)</f>
        <v>6844.0267321719048</v>
      </c>
      <c r="Y7" s="72">
        <f>IF(RES_hh_fec_in!Y7=0,0,1000*11630*RES_hh_fec_in!Y7/RES_hh_num_in!Y7)</f>
        <v>6095.3506701801834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10199.783883447893</v>
      </c>
      <c r="D8" s="72">
        <f>IF(RES_hh_fec_in!D8=0,0,1000*11630*RES_hh_fec_in!D8/RES_hh_num_in!D8)</f>
        <v>10127.520928872425</v>
      </c>
      <c r="E8" s="72">
        <f>IF(RES_hh_fec_in!E8=0,0,1000*11630*RES_hh_fec_in!E8/RES_hh_num_in!E8)</f>
        <v>10888.445162712464</v>
      </c>
      <c r="F8" s="72">
        <f>IF(RES_hh_fec_in!F8=0,0,1000*11630*RES_hh_fec_in!F8/RES_hh_num_in!F8)</f>
        <v>11704.256148839626</v>
      </c>
      <c r="G8" s="72">
        <f>IF(RES_hh_fec_in!G8=0,0,1000*11630*RES_hh_fec_in!G8/RES_hh_num_in!G8)</f>
        <v>13477.589839153015</v>
      </c>
      <c r="H8" s="72">
        <f>IF(RES_hh_fec_in!H8=0,0,1000*11630*RES_hh_fec_in!H8/RES_hh_num_in!H8)</f>
        <v>13121.467105602203</v>
      </c>
      <c r="I8" s="72">
        <f>IF(RES_hh_fec_in!I8=0,0,1000*11630*RES_hh_fec_in!I8/RES_hh_num_in!I8)</f>
        <v>12170.604462685103</v>
      </c>
      <c r="J8" s="72">
        <f>IF(RES_hh_fec_in!J8=0,0,1000*11630*RES_hh_fec_in!J8/RES_hh_num_in!J8)</f>
        <v>11909.916966554032</v>
      </c>
      <c r="K8" s="72">
        <f>IF(RES_hh_fec_in!K8=0,0,1000*11630*RES_hh_fec_in!K8/RES_hh_num_in!K8)</f>
        <v>11344.842012574083</v>
      </c>
      <c r="L8" s="72">
        <f>IF(RES_hh_fec_in!L8=0,0,1000*11630*RES_hh_fec_in!L8/RES_hh_num_in!L8)</f>
        <v>11206.021141236093</v>
      </c>
      <c r="M8" s="72">
        <f>IF(RES_hh_fec_in!M8=0,0,1000*11630*RES_hh_fec_in!M8/RES_hh_num_in!M8)</f>
        <v>10165.083741006867</v>
      </c>
      <c r="N8" s="72">
        <f>IF(RES_hh_fec_in!N8=0,0,1000*11630*RES_hh_fec_in!N8/RES_hh_num_in!N8)</f>
        <v>11381.529758352195</v>
      </c>
      <c r="O8" s="72">
        <f>IF(RES_hh_fec_in!O8=0,0,1000*11630*RES_hh_fec_in!O8/RES_hh_num_in!O8)</f>
        <v>11245.777322411415</v>
      </c>
      <c r="P8" s="72">
        <f>IF(RES_hh_fec_in!P8=0,0,1000*11630*RES_hh_fec_in!P8/RES_hh_num_in!P8)</f>
        <v>9490.886309994472</v>
      </c>
      <c r="Q8" s="72">
        <f>IF(RES_hh_fec_in!Q8=0,0,1000*11630*RES_hh_fec_in!Q8/RES_hh_num_in!Q8)</f>
        <v>8622.71047632917</v>
      </c>
      <c r="R8" s="72">
        <f>IF(RES_hh_fec_in!R8=0,0,1000*11630*RES_hh_fec_in!R8/RES_hh_num_in!R8)</f>
        <v>9108.7369216724128</v>
      </c>
      <c r="S8" s="72">
        <f>IF(RES_hh_fec_in!S8=0,0,1000*11630*RES_hh_fec_in!S8/RES_hh_num_in!S8)</f>
        <v>8962.5415086530247</v>
      </c>
      <c r="T8" s="72">
        <f>IF(RES_hh_fec_in!T8=0,0,1000*11630*RES_hh_fec_in!T8/RES_hh_num_in!T8)</f>
        <v>8174.1161229392555</v>
      </c>
      <c r="U8" s="72">
        <f>IF(RES_hh_fec_in!U8=0,0,1000*11630*RES_hh_fec_in!U8/RES_hh_num_in!U8)</f>
        <v>6912.2000441234977</v>
      </c>
      <c r="V8" s="72">
        <f>IF(RES_hh_fec_in!V8=0,0,1000*11630*RES_hh_fec_in!V8/RES_hh_num_in!V8)</f>
        <v>6077.3239770856917</v>
      </c>
      <c r="W8" s="72">
        <f>IF(RES_hh_fec_in!W8=0,0,1000*11630*RES_hh_fec_in!W8/RES_hh_num_in!W8)</f>
        <v>6912.9956899578901</v>
      </c>
      <c r="X8" s="72">
        <f>IF(RES_hh_fec_in!X8=0,0,1000*11630*RES_hh_fec_in!X8/RES_hh_num_in!X8)</f>
        <v>5706.3147770999249</v>
      </c>
      <c r="Y8" s="72">
        <f>IF(RES_hh_fec_in!Y8=0,0,1000*11630*RES_hh_fec_in!Y8/RES_hh_num_in!Y8)</f>
        <v>5157.0944915279233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10023.432752383413</v>
      </c>
      <c r="D9" s="72">
        <f>IF(RES_hh_fec_in!D9=0,0,1000*11630*RES_hh_fec_in!D9/RES_hh_num_in!D9)</f>
        <v>9769.2468201587126</v>
      </c>
      <c r="E9" s="72">
        <f>IF(RES_hh_fec_in!E9=0,0,1000*11630*RES_hh_fec_in!E9/RES_hh_num_in!E9)</f>
        <v>10332.813532164986</v>
      </c>
      <c r="F9" s="72">
        <f>IF(RES_hh_fec_in!F9=0,0,1000*11630*RES_hh_fec_in!F9/RES_hh_num_in!F9)</f>
        <v>10894.03789541265</v>
      </c>
      <c r="G9" s="72">
        <f>IF(RES_hh_fec_in!G9=0,0,1000*11630*RES_hh_fec_in!G9/RES_hh_num_in!G9)</f>
        <v>12515.764720774485</v>
      </c>
      <c r="H9" s="72">
        <f>IF(RES_hh_fec_in!H9=0,0,1000*11630*RES_hh_fec_in!H9/RES_hh_num_in!H9)</f>
        <v>12359.284296761562</v>
      </c>
      <c r="I9" s="72">
        <f>IF(RES_hh_fec_in!I9=0,0,1000*11630*RES_hh_fec_in!I9/RES_hh_num_in!I9)</f>
        <v>10749.800178362697</v>
      </c>
      <c r="J9" s="72">
        <f>IF(RES_hh_fec_in!J9=0,0,1000*11630*RES_hh_fec_in!J9/RES_hh_num_in!J9)</f>
        <v>10908.257264715436</v>
      </c>
      <c r="K9" s="72">
        <f>IF(RES_hh_fec_in!K9=0,0,1000*11630*RES_hh_fec_in!K9/RES_hh_num_in!K9)</f>
        <v>10706.430456300677</v>
      </c>
      <c r="L9" s="72">
        <f>IF(RES_hh_fec_in!L9=0,0,1000*11630*RES_hh_fec_in!L9/RES_hh_num_in!L9)</f>
        <v>9368.3149952674758</v>
      </c>
      <c r="M9" s="72">
        <f>IF(RES_hh_fec_in!M9=0,0,1000*11630*RES_hh_fec_in!M9/RES_hh_num_in!M9)</f>
        <v>9169.3410946860095</v>
      </c>
      <c r="N9" s="72">
        <f>IF(RES_hh_fec_in!N9=0,0,1000*11630*RES_hh_fec_in!N9/RES_hh_num_in!N9)</f>
        <v>10980.868375771895</v>
      </c>
      <c r="O9" s="72">
        <f>IF(RES_hh_fec_in!O9=0,0,1000*11630*RES_hh_fec_in!O9/RES_hh_num_in!O9)</f>
        <v>11714.720120393094</v>
      </c>
      <c r="P9" s="72">
        <f>IF(RES_hh_fec_in!P9=0,0,1000*11630*RES_hh_fec_in!P9/RES_hh_num_in!P9)</f>
        <v>10375.807505241837</v>
      </c>
      <c r="Q9" s="72">
        <f>IF(RES_hh_fec_in!Q9=0,0,1000*11630*RES_hh_fec_in!Q9/RES_hh_num_in!Q9)</f>
        <v>9794.431948944879</v>
      </c>
      <c r="R9" s="72">
        <f>IF(RES_hh_fec_in!R9=0,0,1000*11630*RES_hh_fec_in!R9/RES_hh_num_in!R9)</f>
        <v>9592.2307871937955</v>
      </c>
      <c r="S9" s="72">
        <f>IF(RES_hh_fec_in!S9=0,0,1000*11630*RES_hh_fec_in!S9/RES_hh_num_in!S9)</f>
        <v>9394.309067437589</v>
      </c>
      <c r="T9" s="72">
        <f>IF(RES_hh_fec_in!T9=0,0,1000*11630*RES_hh_fec_in!T9/RES_hh_num_in!T9)</f>
        <v>8763.5741885308653</v>
      </c>
      <c r="U9" s="72">
        <f>IF(RES_hh_fec_in!U9=0,0,1000*11630*RES_hh_fec_in!U9/RES_hh_num_in!U9)</f>
        <v>7796.1274674625538</v>
      </c>
      <c r="V9" s="72">
        <f>IF(RES_hh_fec_in!V9=0,0,1000*11630*RES_hh_fec_in!V9/RES_hh_num_in!V9)</f>
        <v>6901.9337491634651</v>
      </c>
      <c r="W9" s="72">
        <f>IF(RES_hh_fec_in!W9=0,0,1000*11630*RES_hh_fec_in!W9/RES_hh_num_in!W9)</f>
        <v>6621.659290279702</v>
      </c>
      <c r="X9" s="72">
        <f>IF(RES_hh_fec_in!X9=0,0,1000*11630*RES_hh_fec_in!X9/RES_hh_num_in!X9)</f>
        <v>6069.9015645596974</v>
      </c>
      <c r="Y9" s="72">
        <f>IF(RES_hh_fec_in!Y9=0,0,1000*11630*RES_hh_fec_in!Y9/RES_hh_num_in!Y9)</f>
        <v>5613.3438210350305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7174.7636549369217</v>
      </c>
      <c r="D11" s="72">
        <f>IF(RES_hh_fec_in!D11=0,0,1000*11630*RES_hh_fec_in!D11/RES_hh_num_in!D11)</f>
        <v>7425.4977727564692</v>
      </c>
      <c r="E11" s="72">
        <f>IF(RES_hh_fec_in!E11=0,0,1000*11630*RES_hh_fec_in!E11/RES_hh_num_in!E11)</f>
        <v>7830.409679817185</v>
      </c>
      <c r="F11" s="72">
        <f>IF(RES_hh_fec_in!F11=0,0,1000*11630*RES_hh_fec_in!F11/RES_hh_num_in!F11)</f>
        <v>8140.0810567658064</v>
      </c>
      <c r="G11" s="72">
        <f>IF(RES_hh_fec_in!G11=0,0,1000*11630*RES_hh_fec_in!G11/RES_hh_num_in!G11)</f>
        <v>9396.2369337299551</v>
      </c>
      <c r="H11" s="72">
        <f>IF(RES_hh_fec_in!H11=0,0,1000*11630*RES_hh_fec_in!H11/RES_hh_num_in!H11)</f>
        <v>9911.1742396867612</v>
      </c>
      <c r="I11" s="72">
        <f>IF(RES_hh_fec_in!I11=0,0,1000*11630*RES_hh_fec_in!I11/RES_hh_num_in!I11)</f>
        <v>8553.1832625526531</v>
      </c>
      <c r="J11" s="72">
        <f>IF(RES_hh_fec_in!J11=0,0,1000*11630*RES_hh_fec_in!J11/RES_hh_num_in!J11)</f>
        <v>8574.9182742697594</v>
      </c>
      <c r="K11" s="72">
        <f>IF(RES_hh_fec_in!K11=0,0,1000*11630*RES_hh_fec_in!K11/RES_hh_num_in!K11)</f>
        <v>8639.3905218939854</v>
      </c>
      <c r="L11" s="72">
        <f>IF(RES_hh_fec_in!L11=0,0,1000*11630*RES_hh_fec_in!L11/RES_hh_num_in!L11)</f>
        <v>8024.2929135997147</v>
      </c>
      <c r="M11" s="72">
        <f>IF(RES_hh_fec_in!M11=0,0,1000*11630*RES_hh_fec_in!M11/RES_hh_num_in!M11)</f>
        <v>7472.3303282750412</v>
      </c>
      <c r="N11" s="72">
        <f>IF(RES_hh_fec_in!N11=0,0,1000*11630*RES_hh_fec_in!N11/RES_hh_num_in!N11)</f>
        <v>9057.2399131566362</v>
      </c>
      <c r="O11" s="72">
        <f>IF(RES_hh_fec_in!O11=0,0,1000*11630*RES_hh_fec_in!O11/RES_hh_num_in!O11)</f>
        <v>9344.6823600193056</v>
      </c>
      <c r="P11" s="72">
        <f>IF(RES_hh_fec_in!P11=0,0,1000*11630*RES_hh_fec_in!P11/RES_hh_num_in!P11)</f>
        <v>8300.1659685026752</v>
      </c>
      <c r="Q11" s="72">
        <f>IF(RES_hh_fec_in!Q11=0,0,1000*11630*RES_hh_fec_in!Q11/RES_hh_num_in!Q11)</f>
        <v>7674.7426451612619</v>
      </c>
      <c r="R11" s="72">
        <f>IF(RES_hh_fec_in!R11=0,0,1000*11630*RES_hh_fec_in!R11/RES_hh_num_in!R11)</f>
        <v>7867.8208919553917</v>
      </c>
      <c r="S11" s="72">
        <f>IF(RES_hh_fec_in!S11=0,0,1000*11630*RES_hh_fec_in!S11/RES_hh_num_in!S11)</f>
        <v>7871.1698276780571</v>
      </c>
      <c r="T11" s="72">
        <f>IF(RES_hh_fec_in!T11=0,0,1000*11630*RES_hh_fec_in!T11/RES_hh_num_in!T11)</f>
        <v>7247.8992843225969</v>
      </c>
      <c r="U11" s="72">
        <f>IF(RES_hh_fec_in!U11=0,0,1000*11630*RES_hh_fec_in!U11/RES_hh_num_in!U11)</f>
        <v>6321.7506586281552</v>
      </c>
      <c r="V11" s="72">
        <f>IF(RES_hh_fec_in!V11=0,0,1000*11630*RES_hh_fec_in!V11/RES_hh_num_in!V11)</f>
        <v>5217.8149716419193</v>
      </c>
      <c r="W11" s="72">
        <f>IF(RES_hh_fec_in!W11=0,0,1000*11630*RES_hh_fec_in!W11/RES_hh_num_in!W11)</f>
        <v>5739.4470191498331</v>
      </c>
      <c r="X11" s="72">
        <f>IF(RES_hh_fec_in!X11=0,0,1000*11630*RES_hh_fec_in!X11/RES_hh_num_in!X11)</f>
        <v>4864.7721188695432</v>
      </c>
      <c r="Y11" s="72">
        <f>IF(RES_hh_fec_in!Y11=0,0,1000*11630*RES_hh_fec_in!Y11/RES_hh_num_in!Y11)</f>
        <v>4590.7705143312387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2551.3009177545268</v>
      </c>
      <c r="P12" s="72">
        <f>IF(RES_hh_fec_in!P12=0,0,1000*11630*RES_hh_fec_in!P12/RES_hh_num_in!P12)</f>
        <v>1908.9236881168385</v>
      </c>
      <c r="Q12" s="72">
        <f>IF(RES_hh_fec_in!Q12=0,0,1000*11630*RES_hh_fec_in!Q12/RES_hh_num_in!Q12)</f>
        <v>1689.1419203457772</v>
      </c>
      <c r="R12" s="72">
        <f>IF(RES_hh_fec_in!R12=0,0,1000*11630*RES_hh_fec_in!R12/RES_hh_num_in!R12)</f>
        <v>1721.8849219842348</v>
      </c>
      <c r="S12" s="72">
        <f>IF(RES_hh_fec_in!S12=0,0,1000*11630*RES_hh_fec_in!S12/RES_hh_num_in!S12)</f>
        <v>2088.2590258320365</v>
      </c>
      <c r="T12" s="72">
        <f>IF(RES_hh_fec_in!T12=0,0,1000*11630*RES_hh_fec_in!T12/RES_hh_num_in!T12)</f>
        <v>2008.6269588304522</v>
      </c>
      <c r="U12" s="72">
        <f>IF(RES_hh_fec_in!U12=0,0,1000*11630*RES_hh_fec_in!U12/RES_hh_num_in!U12)</f>
        <v>1450.3377912145083</v>
      </c>
      <c r="V12" s="72">
        <f>IF(RES_hh_fec_in!V12=0,0,1000*11630*RES_hh_fec_in!V12/RES_hh_num_in!V12)</f>
        <v>1064.2373033038384</v>
      </c>
      <c r="W12" s="72">
        <f>IF(RES_hh_fec_in!W12=0,0,1000*11630*RES_hh_fec_in!W12/RES_hh_num_in!W12)</f>
        <v>1329.5945148126989</v>
      </c>
      <c r="X12" s="72">
        <f>IF(RES_hh_fec_in!X12=0,0,1000*11630*RES_hh_fec_in!X12/RES_hh_num_in!X12)</f>
        <v>1198.7187611627303</v>
      </c>
      <c r="Y12" s="72">
        <f>IF(RES_hh_fec_in!Y12=0,0,1000*11630*RES_hh_fec_in!Y12/RES_hh_num_in!Y12)</f>
        <v>1214.1418094854644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7860.8084090884258</v>
      </c>
      <c r="D13" s="74">
        <f>IF(RES_hh_fec_in!D13=0,0,1000*11630*RES_hh_fec_in!D13/RES_hh_num_in!D13)</f>
        <v>7871.3224442425017</v>
      </c>
      <c r="E13" s="74">
        <f>IF(RES_hh_fec_in!E13=0,0,1000*11630*RES_hh_fec_in!E13/RES_hh_num_in!E13)</f>
        <v>7786.3677109813043</v>
      </c>
      <c r="F13" s="74">
        <f>IF(RES_hh_fec_in!F13=0,0,1000*11630*RES_hh_fec_in!F13/RES_hh_num_in!F13)</f>
        <v>6714.2262388145518</v>
      </c>
      <c r="G13" s="74">
        <f>IF(RES_hh_fec_in!G13=0,0,1000*11630*RES_hh_fec_in!G13/RES_hh_num_in!G13)</f>
        <v>8552.1272716736985</v>
      </c>
      <c r="H13" s="74">
        <f>IF(RES_hh_fec_in!H13=0,0,1000*11630*RES_hh_fec_in!H13/RES_hh_num_in!H13)</f>
        <v>10097.14469588706</v>
      </c>
      <c r="I13" s="74">
        <f>IF(RES_hh_fec_in!I13=0,0,1000*11630*RES_hh_fec_in!I13/RES_hh_num_in!I13)</f>
        <v>9102.9859047983573</v>
      </c>
      <c r="J13" s="74">
        <f>IF(RES_hh_fec_in!J13=0,0,1000*11630*RES_hh_fec_in!J13/RES_hh_num_in!J13)</f>
        <v>10093.121145664965</v>
      </c>
      <c r="K13" s="74">
        <f>IF(RES_hh_fec_in!K13=0,0,1000*11630*RES_hh_fec_in!K13/RES_hh_num_in!K13)</f>
        <v>9513.4298050092621</v>
      </c>
      <c r="L13" s="74">
        <f>IF(RES_hh_fec_in!L13=0,0,1000*11630*RES_hh_fec_in!L13/RES_hh_num_in!L13)</f>
        <v>7969.2319826433668</v>
      </c>
      <c r="M13" s="74">
        <f>IF(RES_hh_fec_in!M13=0,0,1000*11630*RES_hh_fec_in!M13/RES_hh_num_in!M13)</f>
        <v>8158.7387832640397</v>
      </c>
      <c r="N13" s="74">
        <f>IF(RES_hh_fec_in!N13=0,0,1000*11630*RES_hh_fec_in!N13/RES_hh_num_in!N13)</f>
        <v>10823.589726569895</v>
      </c>
      <c r="O13" s="74">
        <f>IF(RES_hh_fec_in!O13=0,0,1000*11630*RES_hh_fec_in!O13/RES_hh_num_in!O13)</f>
        <v>7801.6841562029231</v>
      </c>
      <c r="P13" s="74">
        <f>IF(RES_hh_fec_in!P13=0,0,1000*11630*RES_hh_fec_in!P13/RES_hh_num_in!P13)</f>
        <v>8876.6868338845707</v>
      </c>
      <c r="Q13" s="74">
        <f>IF(RES_hh_fec_in!Q13=0,0,1000*11630*RES_hh_fec_in!Q13/RES_hh_num_in!Q13)</f>
        <v>10890.201690651782</v>
      </c>
      <c r="R13" s="74">
        <f>IF(RES_hh_fec_in!R13=0,0,1000*11630*RES_hh_fec_in!R13/RES_hh_num_in!R13)</f>
        <v>11577.163808742622</v>
      </c>
      <c r="S13" s="74">
        <f>IF(RES_hh_fec_in!S13=0,0,1000*11630*RES_hh_fec_in!S13/RES_hh_num_in!S13)</f>
        <v>11961.227582804566</v>
      </c>
      <c r="T13" s="74">
        <f>IF(RES_hh_fec_in!T13=0,0,1000*11630*RES_hh_fec_in!T13/RES_hh_num_in!T13)</f>
        <v>7054.5699622857173</v>
      </c>
      <c r="U13" s="74">
        <f>IF(RES_hh_fec_in!U13=0,0,1000*11630*RES_hh_fec_in!U13/RES_hh_num_in!U13)</f>
        <v>5784.14930235269</v>
      </c>
      <c r="V13" s="74">
        <f>IF(RES_hh_fec_in!V13=0,0,1000*11630*RES_hh_fec_in!V13/RES_hh_num_in!V13)</f>
        <v>6788.8566200966061</v>
      </c>
      <c r="W13" s="74">
        <f>IF(RES_hh_fec_in!W13=0,0,1000*11630*RES_hh_fec_in!W13/RES_hh_num_in!W13)</f>
        <v>4648.4992572305709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37.44510565811396</v>
      </c>
      <c r="D14" s="76">
        <f>IF(RES_hh_fec_in!D14=0,0,1000*11630*RES_hh_fec_in!D14/RES_hh_num_in!D14)</f>
        <v>40.844074507836737</v>
      </c>
      <c r="E14" s="76">
        <f>IF(RES_hh_fec_in!E14=0,0,1000*11630*RES_hh_fec_in!E14/RES_hh_num_in!E14)</f>
        <v>45.903793268239774</v>
      </c>
      <c r="F14" s="76">
        <f>IF(RES_hh_fec_in!F14=0,0,1000*11630*RES_hh_fec_in!F14/RES_hh_num_in!F14)</f>
        <v>50.556010697220891</v>
      </c>
      <c r="G14" s="76">
        <f>IF(RES_hh_fec_in!G14=0,0,1000*11630*RES_hh_fec_in!G14/RES_hh_num_in!G14)</f>
        <v>60.585542541081111</v>
      </c>
      <c r="H14" s="76">
        <f>IF(RES_hh_fec_in!H14=0,0,1000*11630*RES_hh_fec_in!H14/RES_hh_num_in!H14)</f>
        <v>68.067178577494388</v>
      </c>
      <c r="I14" s="76">
        <f>IF(RES_hh_fec_in!I14=0,0,1000*11630*RES_hh_fec_in!I14/RES_hh_num_in!I14)</f>
        <v>53.14542225750197</v>
      </c>
      <c r="J14" s="76">
        <f>IF(RES_hh_fec_in!J14=0,0,1000*11630*RES_hh_fec_in!J14/RES_hh_num_in!J14)</f>
        <v>45.95805990552838</v>
      </c>
      <c r="K14" s="76">
        <f>IF(RES_hh_fec_in!K14=0,0,1000*11630*RES_hh_fec_in!K14/RES_hh_num_in!K14)</f>
        <v>48.455743752234987</v>
      </c>
      <c r="L14" s="76">
        <f>IF(RES_hh_fec_in!L14=0,0,1000*11630*RES_hh_fec_in!L14/RES_hh_num_in!L14)</f>
        <v>43.471991892006976</v>
      </c>
      <c r="M14" s="76">
        <f>IF(RES_hh_fec_in!M14=0,0,1000*11630*RES_hh_fec_in!M14/RES_hh_num_in!M14)</f>
        <v>39.888024829535595</v>
      </c>
      <c r="N14" s="76">
        <f>IF(RES_hh_fec_in!N14=0,0,1000*11630*RES_hh_fec_in!N14/RES_hh_num_in!N14)</f>
        <v>47.458422160259317</v>
      </c>
      <c r="O14" s="76">
        <f>IF(RES_hh_fec_in!O14=0,0,1000*11630*RES_hh_fec_in!O14/RES_hh_num_in!O14)</f>
        <v>48.011963444613457</v>
      </c>
      <c r="P14" s="76">
        <f>IF(RES_hh_fec_in!P14=0,0,1000*11630*RES_hh_fec_in!P14/RES_hh_num_in!P14)</f>
        <v>57.307738113652142</v>
      </c>
      <c r="Q14" s="76">
        <f>IF(RES_hh_fec_in!Q14=0,0,1000*11630*RES_hh_fec_in!Q14/RES_hh_num_in!Q14)</f>
        <v>50.084640302545495</v>
      </c>
      <c r="R14" s="76">
        <f>IF(RES_hh_fec_in!R14=0,0,1000*11630*RES_hh_fec_in!R14/RES_hh_num_in!R14)</f>
        <v>54.371000068745964</v>
      </c>
      <c r="S14" s="76">
        <f>IF(RES_hh_fec_in!S14=0,0,1000*11630*RES_hh_fec_in!S14/RES_hh_num_in!S14)</f>
        <v>55.611632359581577</v>
      </c>
      <c r="T14" s="76">
        <f>IF(RES_hh_fec_in!T14=0,0,1000*11630*RES_hh_fec_in!T14/RES_hh_num_in!T14)</f>
        <v>59.022770402913963</v>
      </c>
      <c r="U14" s="76">
        <f>IF(RES_hh_fec_in!U14=0,0,1000*11630*RES_hh_fec_in!U14/RES_hh_num_in!U14)</f>
        <v>46.950475106848018</v>
      </c>
      <c r="V14" s="76">
        <f>IF(RES_hh_fec_in!V14=0,0,1000*11630*RES_hh_fec_in!V14/RES_hh_num_in!V14)</f>
        <v>45.554696309585324</v>
      </c>
      <c r="W14" s="76">
        <f>IF(RES_hh_fec_in!W14=0,0,1000*11630*RES_hh_fec_in!W14/RES_hh_num_in!W14)</f>
        <v>39.342246781924857</v>
      </c>
      <c r="X14" s="76">
        <f>IF(RES_hh_fec_in!X14=0,0,1000*11630*RES_hh_fec_in!X14/RES_hh_num_in!X14)</f>
        <v>32.210874048404534</v>
      </c>
      <c r="Y14" s="76">
        <f>IF(RES_hh_fec_in!Y14=0,0,1000*11630*RES_hh_fec_in!Y14/RES_hh_num_in!Y14)</f>
        <v>23.973922748137809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7.7601753362208665E-3</v>
      </c>
      <c r="E15" s="69">
        <f t="shared" si="0"/>
        <v>0.14514856107102486</v>
      </c>
      <c r="F15" s="69">
        <f t="shared" si="0"/>
        <v>0.26801998994607212</v>
      </c>
      <c r="G15" s="69">
        <f t="shared" si="0"/>
        <v>0.5360083048888995</v>
      </c>
      <c r="H15" s="69">
        <f t="shared" si="0"/>
        <v>1.6094125134994295</v>
      </c>
      <c r="I15" s="69">
        <f t="shared" si="0"/>
        <v>0.7988982986518518</v>
      </c>
      <c r="J15" s="69">
        <f t="shared" si="0"/>
        <v>0.59817778894783635</v>
      </c>
      <c r="K15" s="69">
        <f t="shared" si="0"/>
        <v>0.94884377355035154</v>
      </c>
      <c r="L15" s="69">
        <f t="shared" si="0"/>
        <v>4.7656615844889725</v>
      </c>
      <c r="M15" s="69">
        <f t="shared" si="0"/>
        <v>0.45732935072915154</v>
      </c>
      <c r="N15" s="69">
        <f t="shared" si="0"/>
        <v>2.1417239549673757</v>
      </c>
      <c r="O15" s="69">
        <f t="shared" si="0"/>
        <v>0.53271845471556323</v>
      </c>
      <c r="P15" s="69">
        <f t="shared" si="0"/>
        <v>1.8438975776744457</v>
      </c>
      <c r="Q15" s="69">
        <f t="shared" si="0"/>
        <v>0.79851301303553124</v>
      </c>
      <c r="R15" s="69">
        <f t="shared" si="0"/>
        <v>0.6009928961329003</v>
      </c>
      <c r="S15" s="69">
        <f t="shared" si="0"/>
        <v>0.53864503246364959</v>
      </c>
      <c r="T15" s="69">
        <f t="shared" si="0"/>
        <v>0.76121223711994024</v>
      </c>
      <c r="U15" s="69">
        <f t="shared" si="0"/>
        <v>0.4783178936571067</v>
      </c>
      <c r="V15" s="69">
        <f t="shared" si="0"/>
        <v>0.38752533793496707</v>
      </c>
      <c r="W15" s="69">
        <f t="shared" si="0"/>
        <v>0.75198568157306644</v>
      </c>
      <c r="X15" s="69">
        <f t="shared" si="0"/>
        <v>0.57300496362247622</v>
      </c>
      <c r="Y15" s="69">
        <f t="shared" si="0"/>
        <v>4.2256448289290899E-2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7.7601753362208665E-3</v>
      </c>
      <c r="E16" s="72">
        <f>IF(RES_hh_fec_in!E16=0,0,1000*11630*RES_hh_fec_in!E16/RES_hh_num_in!E$3)</f>
        <v>0.14514856107102486</v>
      </c>
      <c r="F16" s="72">
        <f>IF(RES_hh_fec_in!F16=0,0,1000*11630*RES_hh_fec_in!F16/RES_hh_num_in!F$3)</f>
        <v>0.26801998994607212</v>
      </c>
      <c r="G16" s="72">
        <f>IF(RES_hh_fec_in!G16=0,0,1000*11630*RES_hh_fec_in!G16/RES_hh_num_in!G$3)</f>
        <v>0.5360083048888995</v>
      </c>
      <c r="H16" s="72">
        <f>IF(RES_hh_fec_in!H16=0,0,1000*11630*RES_hh_fec_in!H16/RES_hh_num_in!H$3)</f>
        <v>1.6094125134994295</v>
      </c>
      <c r="I16" s="72">
        <f>IF(RES_hh_fec_in!I16=0,0,1000*11630*RES_hh_fec_in!I16/RES_hh_num_in!I$3)</f>
        <v>0.7988982986518518</v>
      </c>
      <c r="J16" s="72">
        <f>IF(RES_hh_fec_in!J16=0,0,1000*11630*RES_hh_fec_in!J16/RES_hh_num_in!J$3)</f>
        <v>0.59817778894783635</v>
      </c>
      <c r="K16" s="72">
        <f>IF(RES_hh_fec_in!K16=0,0,1000*11630*RES_hh_fec_in!K16/RES_hh_num_in!K$3)</f>
        <v>0.94884377355035154</v>
      </c>
      <c r="L16" s="72">
        <f>IF(RES_hh_fec_in!L16=0,0,1000*11630*RES_hh_fec_in!L16/RES_hh_num_in!L$3)</f>
        <v>4.7656615844889725</v>
      </c>
      <c r="M16" s="72">
        <f>IF(RES_hh_fec_in!M16=0,0,1000*11630*RES_hh_fec_in!M16/RES_hh_num_in!M$3)</f>
        <v>0.45732935072915154</v>
      </c>
      <c r="N16" s="72">
        <f>IF(RES_hh_fec_in!N16=0,0,1000*11630*RES_hh_fec_in!N16/RES_hh_num_in!N$3)</f>
        <v>2.1417239549673757</v>
      </c>
      <c r="O16" s="72">
        <f>IF(RES_hh_fec_in!O16=0,0,1000*11630*RES_hh_fec_in!O16/RES_hh_num_in!O$3)</f>
        <v>0.53271845471556323</v>
      </c>
      <c r="P16" s="72">
        <f>IF(RES_hh_fec_in!P16=0,0,1000*11630*RES_hh_fec_in!P16/RES_hh_num_in!P$3)</f>
        <v>1.8438975776744457</v>
      </c>
      <c r="Q16" s="72">
        <f>IF(RES_hh_fec_in!Q16=0,0,1000*11630*RES_hh_fec_in!Q16/RES_hh_num_in!Q$3)</f>
        <v>0.79851301303553124</v>
      </c>
      <c r="R16" s="72">
        <f>IF(RES_hh_fec_in!R16=0,0,1000*11630*RES_hh_fec_in!R16/RES_hh_num_in!R$3)</f>
        <v>0.6009928961329003</v>
      </c>
      <c r="S16" s="72">
        <f>IF(RES_hh_fec_in!S16=0,0,1000*11630*RES_hh_fec_in!S16/RES_hh_num_in!S$3)</f>
        <v>0.53864503246364959</v>
      </c>
      <c r="T16" s="72">
        <f>IF(RES_hh_fec_in!T16=0,0,1000*11630*RES_hh_fec_in!T16/RES_hh_num_in!T$3)</f>
        <v>0.76121223711994024</v>
      </c>
      <c r="U16" s="72">
        <f>IF(RES_hh_fec_in!U16=0,0,1000*11630*RES_hh_fec_in!U16/RES_hh_num_in!U$3)</f>
        <v>0.4783178936571067</v>
      </c>
      <c r="V16" s="72">
        <f>IF(RES_hh_fec_in!V16=0,0,1000*11630*RES_hh_fec_in!V16/RES_hh_num_in!V$3)</f>
        <v>0.38752533793496707</v>
      </c>
      <c r="W16" s="72">
        <f>IF(RES_hh_fec_in!W16=0,0,1000*11630*RES_hh_fec_in!W16/RES_hh_num_in!W$3)</f>
        <v>0.75198568157306644</v>
      </c>
      <c r="X16" s="72">
        <f>IF(RES_hh_fec_in!X16=0,0,1000*11630*RES_hh_fec_in!X16/RES_hh_num_in!X$3)</f>
        <v>0.57300496362247622</v>
      </c>
      <c r="Y16" s="72">
        <f>IF(RES_hh_fec_in!Y16=0,0,1000*11630*RES_hh_fec_in!Y16/RES_hh_num_in!Y$3)</f>
        <v>4.2256448289290899E-2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437.60763617580426</v>
      </c>
      <c r="D17" s="69">
        <f>IF(RES_hh_fec_in!D17=0,0,1000*11630*RES_hh_fec_in!D17/RES_hh_num_in!D17)</f>
        <v>404.48069615987066</v>
      </c>
      <c r="E17" s="69">
        <f>IF(RES_hh_fec_in!E17=0,0,1000*11630*RES_hh_fec_in!E17/RES_hh_num_in!E17)</f>
        <v>433.6111484095897</v>
      </c>
      <c r="F17" s="69">
        <f>IF(RES_hh_fec_in!F17=0,0,1000*11630*RES_hh_fec_in!F17/RES_hh_num_in!F17)</f>
        <v>556.31844566839789</v>
      </c>
      <c r="G17" s="69">
        <f>IF(RES_hh_fec_in!G17=0,0,1000*11630*RES_hh_fec_in!G17/RES_hh_num_in!G17)</f>
        <v>575.12015096625373</v>
      </c>
      <c r="H17" s="69">
        <f>IF(RES_hh_fec_in!H17=0,0,1000*11630*RES_hh_fec_in!H17/RES_hh_num_in!H17)</f>
        <v>709.02309557827061</v>
      </c>
      <c r="I17" s="69">
        <f>IF(RES_hh_fec_in!I17=0,0,1000*11630*RES_hh_fec_in!I17/RES_hh_num_in!I17)</f>
        <v>607.4292846544281</v>
      </c>
      <c r="J17" s="69">
        <f>IF(RES_hh_fec_in!J17=0,0,1000*11630*RES_hh_fec_in!J17/RES_hh_num_in!J17)</f>
        <v>631.3984884556977</v>
      </c>
      <c r="K17" s="69">
        <f>IF(RES_hh_fec_in!K17=0,0,1000*11630*RES_hh_fec_in!K17/RES_hh_num_in!K17)</f>
        <v>646.24314157143147</v>
      </c>
      <c r="L17" s="69">
        <f>IF(RES_hh_fec_in!L17=0,0,1000*11630*RES_hh_fec_in!L17/RES_hh_num_in!L17)</f>
        <v>604.36698700925558</v>
      </c>
      <c r="M17" s="69">
        <f>IF(RES_hh_fec_in!M17=0,0,1000*11630*RES_hh_fec_in!M17/RES_hh_num_in!M17)</f>
        <v>643.09478236777534</v>
      </c>
      <c r="N17" s="69">
        <f>IF(RES_hh_fec_in!N17=0,0,1000*11630*RES_hh_fec_in!N17/RES_hh_num_in!N17)</f>
        <v>659.86803522960463</v>
      </c>
      <c r="O17" s="69">
        <f>IF(RES_hh_fec_in!O17=0,0,1000*11630*RES_hh_fec_in!O17/RES_hh_num_in!O17)</f>
        <v>598.62747773506578</v>
      </c>
      <c r="P17" s="69">
        <f>IF(RES_hh_fec_in!P17=0,0,1000*11630*RES_hh_fec_in!P17/RES_hh_num_in!P17)</f>
        <v>646.3296535574359</v>
      </c>
      <c r="Q17" s="69">
        <f>IF(RES_hh_fec_in!Q17=0,0,1000*11630*RES_hh_fec_in!Q17/RES_hh_num_in!Q17)</f>
        <v>594.49238721153813</v>
      </c>
      <c r="R17" s="69">
        <f>IF(RES_hh_fec_in!R17=0,0,1000*11630*RES_hh_fec_in!R17/RES_hh_num_in!R17)</f>
        <v>622.37069371223902</v>
      </c>
      <c r="S17" s="69">
        <f>IF(RES_hh_fec_in!S17=0,0,1000*11630*RES_hh_fec_in!S17/RES_hh_num_in!S17)</f>
        <v>632.85071798583022</v>
      </c>
      <c r="T17" s="69">
        <f>IF(RES_hh_fec_in!T17=0,0,1000*11630*RES_hh_fec_in!T17/RES_hh_num_in!T17)</f>
        <v>640.02570696063731</v>
      </c>
      <c r="U17" s="69">
        <f>IF(RES_hh_fec_in!U17=0,0,1000*11630*RES_hh_fec_in!U17/RES_hh_num_in!U17)</f>
        <v>582.59561734291196</v>
      </c>
      <c r="V17" s="69">
        <f>IF(RES_hh_fec_in!V17=0,0,1000*11630*RES_hh_fec_in!V17/RES_hh_num_in!V17)</f>
        <v>570.39313130479843</v>
      </c>
      <c r="W17" s="69">
        <f>IF(RES_hh_fec_in!W17=0,0,1000*11630*RES_hh_fec_in!W17/RES_hh_num_in!W17)</f>
        <v>862.0388849928861</v>
      </c>
      <c r="X17" s="69">
        <f>IF(RES_hh_fec_in!X17=0,0,1000*11630*RES_hh_fec_in!X17/RES_hh_num_in!X17)</f>
        <v>771.09104600969158</v>
      </c>
      <c r="Y17" s="69">
        <f>IF(RES_hh_fec_in!Y17=0,0,1000*11630*RES_hh_fec_in!Y17/RES_hh_num_in!Y17)</f>
        <v>548.2582854949934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447.25954607729676</v>
      </c>
      <c r="D18" s="72">
        <f>IF(RES_hh_fec_in!D18=0,0,1000*11630*RES_hh_fec_in!D18/RES_hh_num_in!D18)</f>
        <v>489.86165621484059</v>
      </c>
      <c r="E18" s="72">
        <f>IF(RES_hh_fec_in!E18=0,0,1000*11630*RES_hh_fec_in!E18/RES_hh_num_in!E18)</f>
        <v>564.68160543848012</v>
      </c>
      <c r="F18" s="72">
        <f>IF(RES_hh_fec_in!F18=0,0,1000*11630*RES_hh_fec_in!F18/RES_hh_num_in!F18)</f>
        <v>534.36560914484323</v>
      </c>
      <c r="G18" s="72">
        <f>IF(RES_hh_fec_in!G18=0,0,1000*11630*RES_hh_fec_in!G18/RES_hh_num_in!G18)</f>
        <v>579.4737010784404</v>
      </c>
      <c r="H18" s="72">
        <f>IF(RES_hh_fec_in!H18=0,0,1000*11630*RES_hh_fec_in!H18/RES_hh_num_in!H18)</f>
        <v>677.44979693429275</v>
      </c>
      <c r="I18" s="72">
        <f>IF(RES_hh_fec_in!I18=0,0,1000*11630*RES_hh_fec_in!I18/RES_hh_num_in!I18)</f>
        <v>698.05257716723838</v>
      </c>
      <c r="J18" s="72">
        <f>IF(RES_hh_fec_in!J18=0,0,1000*11630*RES_hh_fec_in!J18/RES_hh_num_in!J18)</f>
        <v>695.3708888491542</v>
      </c>
      <c r="K18" s="72">
        <f>IF(RES_hh_fec_in!K18=0,0,1000*11630*RES_hh_fec_in!K18/RES_hh_num_in!K18)</f>
        <v>621.48239810641633</v>
      </c>
      <c r="L18" s="72">
        <f>IF(RES_hh_fec_in!L18=0,0,1000*11630*RES_hh_fec_in!L18/RES_hh_num_in!L18)</f>
        <v>761.98943852611455</v>
      </c>
      <c r="M18" s="72">
        <f>IF(RES_hh_fec_in!M18=0,0,1000*11630*RES_hh_fec_in!M18/RES_hh_num_in!M18)</f>
        <v>829.99568755349503</v>
      </c>
      <c r="N18" s="72">
        <f>IF(RES_hh_fec_in!N18=0,0,1000*11630*RES_hh_fec_in!N18/RES_hh_num_in!N18)</f>
        <v>799.63660339934836</v>
      </c>
      <c r="O18" s="72">
        <f>IF(RES_hh_fec_in!O18=0,0,1000*11630*RES_hh_fec_in!O18/RES_hh_num_in!O18)</f>
        <v>844.82361037686303</v>
      </c>
      <c r="P18" s="72">
        <f>IF(RES_hh_fec_in!P18=0,0,1000*11630*RES_hh_fec_in!P18/RES_hh_num_in!P18)</f>
        <v>763.21436791463282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704.30710995436164</v>
      </c>
      <c r="S18" s="72">
        <f>IF(RES_hh_fec_in!S18=0,0,1000*11630*RES_hh_fec_in!S18/RES_hh_num_in!S18)</f>
        <v>774.39538621490385</v>
      </c>
      <c r="T18" s="72">
        <f>IF(RES_hh_fec_in!T18=0,0,1000*11630*RES_hh_fec_in!T18/RES_hh_num_in!T18)</f>
        <v>744.12104150053437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955.99469508103391</v>
      </c>
      <c r="X18" s="72">
        <f>IF(RES_hh_fec_in!X18=0,0,1000*11630*RES_hh_fec_in!X18/RES_hh_num_in!X18)</f>
        <v>942.02583713141394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528.88973549259117</v>
      </c>
      <c r="D19" s="72">
        <f>IF(RES_hh_fec_in!D19=0,0,1000*11630*RES_hh_fec_in!D19/RES_hh_num_in!D19)</f>
        <v>538.44492788576554</v>
      </c>
      <c r="E19" s="72">
        <f>IF(RES_hh_fec_in!E19=0,0,1000*11630*RES_hh_fec_in!E19/RES_hh_num_in!E19)</f>
        <v>582.9951420691965</v>
      </c>
      <c r="F19" s="72">
        <f>IF(RES_hh_fec_in!F19=0,0,1000*11630*RES_hh_fec_in!F19/RES_hh_num_in!F19)</f>
        <v>602.39650820726695</v>
      </c>
      <c r="G19" s="72">
        <f>IF(RES_hh_fec_in!G19=0,0,1000*11630*RES_hh_fec_in!G19/RES_hh_num_in!G19)</f>
        <v>696.73992292615776</v>
      </c>
      <c r="H19" s="72">
        <f>IF(RES_hh_fec_in!H19=0,0,1000*11630*RES_hh_fec_in!H19/RES_hh_num_in!H19)</f>
        <v>741.73682618264547</v>
      </c>
      <c r="I19" s="72">
        <f>IF(RES_hh_fec_in!I19=0,0,1000*11630*RES_hh_fec_in!I19/RES_hh_num_in!I19)</f>
        <v>669.15109861944268</v>
      </c>
      <c r="J19" s="72">
        <f>IF(RES_hh_fec_in!J19=0,0,1000*11630*RES_hh_fec_in!J19/RES_hh_num_in!J19)</f>
        <v>692.14137534937402</v>
      </c>
      <c r="K19" s="72">
        <f>IF(RES_hh_fec_in!K19=0,0,1000*11630*RES_hh_fec_in!K19/RES_hh_num_in!K19)</f>
        <v>727.58274823980514</v>
      </c>
      <c r="L19" s="72">
        <f>IF(RES_hh_fec_in!L19=0,0,1000*11630*RES_hh_fec_in!L19/RES_hh_num_in!L19)</f>
        <v>761.90247845665863</v>
      </c>
      <c r="M19" s="72">
        <f>IF(RES_hh_fec_in!M19=0,0,1000*11630*RES_hh_fec_in!M19/RES_hh_num_in!M19)</f>
        <v>801.08741107994229</v>
      </c>
      <c r="N19" s="72">
        <f>IF(RES_hh_fec_in!N19=0,0,1000*11630*RES_hh_fec_in!N19/RES_hh_num_in!N19)</f>
        <v>788.99826632305451</v>
      </c>
      <c r="O19" s="72">
        <f>IF(RES_hh_fec_in!O19=0,0,1000*11630*RES_hh_fec_in!O19/RES_hh_num_in!O19)</f>
        <v>694.61658660052626</v>
      </c>
      <c r="P19" s="72">
        <f>IF(RES_hh_fec_in!P19=0,0,1000*11630*RES_hh_fec_in!P19/RES_hh_num_in!P19)</f>
        <v>648.51275837289995</v>
      </c>
      <c r="Q19" s="72">
        <f>IF(RES_hh_fec_in!Q19=0,0,1000*11630*RES_hh_fec_in!Q19/RES_hh_num_in!Q19)</f>
        <v>582.34613567608915</v>
      </c>
      <c r="R19" s="72">
        <f>IF(RES_hh_fec_in!R19=0,0,1000*11630*RES_hh_fec_in!R19/RES_hh_num_in!R19)</f>
        <v>611.18420818983145</v>
      </c>
      <c r="S19" s="72">
        <f>IF(RES_hh_fec_in!S19=0,0,1000*11630*RES_hh_fec_in!S19/RES_hh_num_in!S19)</f>
        <v>622.39692216281389</v>
      </c>
      <c r="T19" s="72">
        <f>IF(RES_hh_fec_in!T19=0,0,1000*11630*RES_hh_fec_in!T19/RES_hh_num_in!T19)</f>
        <v>597.10180932762921</v>
      </c>
      <c r="U19" s="72">
        <f>IF(RES_hh_fec_in!U19=0,0,1000*11630*RES_hh_fec_in!U19/RES_hh_num_in!U19)</f>
        <v>546.04368864077378</v>
      </c>
      <c r="V19" s="72">
        <f>IF(RES_hh_fec_in!V19=0,0,1000*11630*RES_hh_fec_in!V19/RES_hh_num_in!V19)</f>
        <v>456.75398342333517</v>
      </c>
      <c r="W19" s="72">
        <f>IF(RES_hh_fec_in!W19=0,0,1000*11630*RES_hh_fec_in!W19/RES_hh_num_in!W19)</f>
        <v>572.73132166648156</v>
      </c>
      <c r="X19" s="72">
        <f>IF(RES_hh_fec_in!X19=0,0,1000*11630*RES_hh_fec_in!X19/RES_hh_num_in!X19)</f>
        <v>568.71347432567677</v>
      </c>
      <c r="Y19" s="72">
        <f>IF(RES_hh_fec_in!Y19=0,0,1000*11630*RES_hh_fec_in!Y19/RES_hh_num_in!Y19)</f>
        <v>694.0814832953115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950.49593128516358</v>
      </c>
      <c r="H20" s="72">
        <f>IF(RES_hh_fec_in!H20=0,0,1000*11630*RES_hh_fec_in!H20/RES_hh_num_in!H20)</f>
        <v>712.19013205547083</v>
      </c>
      <c r="I20" s="72">
        <f>IF(RES_hh_fec_in!I20=0,0,1000*11630*RES_hh_fec_in!I20/RES_hh_num_in!I20)</f>
        <v>495.84726736257676</v>
      </c>
      <c r="J20" s="72">
        <f>IF(RES_hh_fec_in!J20=0,0,1000*11630*RES_hh_fec_in!J20/RES_hh_num_in!J20)</f>
        <v>638.57248172831612</v>
      </c>
      <c r="K20" s="72">
        <f>IF(RES_hh_fec_in!K20=0,0,1000*11630*RES_hh_fec_in!K20/RES_hh_num_in!K20)</f>
        <v>591.51012275268647</v>
      </c>
      <c r="L20" s="72">
        <f>IF(RES_hh_fec_in!L20=0,0,1000*11630*RES_hh_fec_in!L20/RES_hh_num_in!L20)</f>
        <v>777.36515869562766</v>
      </c>
      <c r="M20" s="72">
        <f>IF(RES_hh_fec_in!M20=0,0,1000*11630*RES_hh_fec_in!M20/RES_hh_num_in!M20)</f>
        <v>735.42307706165298</v>
      </c>
      <c r="N20" s="72">
        <f>IF(RES_hh_fec_in!N20=0,0,1000*11630*RES_hh_fec_in!N20/RES_hh_num_in!N20)</f>
        <v>933.26637089299152</v>
      </c>
      <c r="O20" s="72">
        <f>IF(RES_hh_fec_in!O20=0,0,1000*11630*RES_hh_fec_in!O20/RES_hh_num_in!O20)</f>
        <v>671.31232120521554</v>
      </c>
      <c r="P20" s="72">
        <f>IF(RES_hh_fec_in!P20=0,0,1000*11630*RES_hh_fec_in!P20/RES_hh_num_in!P20)</f>
        <v>717.41706140817621</v>
      </c>
      <c r="Q20" s="72">
        <f>IF(RES_hh_fec_in!Q20=0,0,1000*11630*RES_hh_fec_in!Q20/RES_hh_num_in!Q20)</f>
        <v>530.2978985915986</v>
      </c>
      <c r="R20" s="72">
        <f>IF(RES_hh_fec_in!R20=0,0,1000*11630*RES_hh_fec_in!R20/RES_hh_num_in!R20)</f>
        <v>665.83522914221032</v>
      </c>
      <c r="S20" s="72">
        <f>IF(RES_hh_fec_in!S20=0,0,1000*11630*RES_hh_fec_in!S20/RES_hh_num_in!S20)</f>
        <v>711.96419639399937</v>
      </c>
      <c r="T20" s="72">
        <f>IF(RES_hh_fec_in!T20=0,0,1000*11630*RES_hh_fec_in!T20/RES_hh_num_in!T20)</f>
        <v>692.35095774476144</v>
      </c>
      <c r="U20" s="72">
        <f>IF(RES_hh_fec_in!U20=0,0,1000*11630*RES_hh_fec_in!U20/RES_hh_num_in!U20)</f>
        <v>610.37151141435754</v>
      </c>
      <c r="V20" s="72">
        <f>IF(RES_hh_fec_in!V20=0,0,1000*11630*RES_hh_fec_in!V20/RES_hh_num_in!V20)</f>
        <v>571.9183653054672</v>
      </c>
      <c r="W20" s="72">
        <f>IF(RES_hh_fec_in!W20=0,0,1000*11630*RES_hh_fec_in!W20/RES_hh_num_in!W20)</f>
        <v>845.44003540720519</v>
      </c>
      <c r="X20" s="72">
        <f>IF(RES_hh_fec_in!X20=0,0,1000*11630*RES_hh_fec_in!X20/RES_hh_num_in!X20)</f>
        <v>854.77477102053774</v>
      </c>
      <c r="Y20" s="72">
        <f>IF(RES_hh_fec_in!Y20=0,0,1000*11630*RES_hh_fec_in!Y20/RES_hh_num_in!Y20)</f>
        <v>583.12860279011636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546.99860626502868</v>
      </c>
      <c r="D21" s="72">
        <f>IF(RES_hh_fec_in!D21=0,0,1000*11630*RES_hh_fec_in!D21/RES_hh_num_in!D21)</f>
        <v>497.08390098166655</v>
      </c>
      <c r="E21" s="72">
        <f>IF(RES_hh_fec_in!E21=0,0,1000*11630*RES_hh_fec_in!E21/RES_hh_num_in!E21)</f>
        <v>542.05663526725891</v>
      </c>
      <c r="F21" s="72">
        <f>IF(RES_hh_fec_in!F21=0,0,1000*11630*RES_hh_fec_in!F21/RES_hh_num_in!F21)</f>
        <v>650.60302086954368</v>
      </c>
      <c r="G21" s="72">
        <f>IF(RES_hh_fec_in!G21=0,0,1000*11630*RES_hh_fec_in!G21/RES_hh_num_in!G21)</f>
        <v>669.60658358546789</v>
      </c>
      <c r="H21" s="72">
        <f>IF(RES_hh_fec_in!H21=0,0,1000*11630*RES_hh_fec_in!H21/RES_hh_num_in!H21)</f>
        <v>717.19946108682564</v>
      </c>
      <c r="I21" s="72">
        <f>IF(RES_hh_fec_in!I21=0,0,1000*11630*RES_hh_fec_in!I21/RES_hh_num_in!I21)</f>
        <v>706.69508685662379</v>
      </c>
      <c r="J21" s="72">
        <f>IF(RES_hh_fec_in!J21=0,0,1000*11630*RES_hh_fec_in!J21/RES_hh_num_in!J21)</f>
        <v>743.6265367189319</v>
      </c>
      <c r="K21" s="72">
        <f>IF(RES_hh_fec_in!K21=0,0,1000*11630*RES_hh_fec_in!K21/RES_hh_num_in!K21)</f>
        <v>734.03466246173991</v>
      </c>
      <c r="L21" s="72">
        <f>IF(RES_hh_fec_in!L21=0,0,1000*11630*RES_hh_fec_in!L21/RES_hh_num_in!L21)</f>
        <v>735.15020335107363</v>
      </c>
      <c r="M21" s="72">
        <f>IF(RES_hh_fec_in!M21=0,0,1000*11630*RES_hh_fec_in!M21/RES_hh_num_in!M21)</f>
        <v>741.62915869259859</v>
      </c>
      <c r="N21" s="72">
        <f>IF(RES_hh_fec_in!N21=0,0,1000*11630*RES_hh_fec_in!N21/RES_hh_num_in!N21)</f>
        <v>717.59784068437989</v>
      </c>
      <c r="O21" s="72">
        <f>IF(RES_hh_fec_in!O21=0,0,1000*11630*RES_hh_fec_in!O21/RES_hh_num_in!O21)</f>
        <v>639.88906131148076</v>
      </c>
      <c r="P21" s="72">
        <f>IF(RES_hh_fec_in!P21=0,0,1000*11630*RES_hh_fec_in!P21/RES_hh_num_in!P21)</f>
        <v>634.62312332237855</v>
      </c>
      <c r="Q21" s="72">
        <f>IF(RES_hh_fec_in!Q21=0,0,1000*11630*RES_hh_fec_in!Q21/RES_hh_num_in!Q21)</f>
        <v>605.86540011498596</v>
      </c>
      <c r="R21" s="72">
        <f>IF(RES_hh_fec_in!R21=0,0,1000*11630*RES_hh_fec_in!R21/RES_hh_num_in!R21)</f>
        <v>660.05851101395399</v>
      </c>
      <c r="S21" s="72">
        <f>IF(RES_hh_fec_in!S21=0,0,1000*11630*RES_hh_fec_in!S21/RES_hh_num_in!S21)</f>
        <v>643.24889311233494</v>
      </c>
      <c r="T21" s="72">
        <f>IF(RES_hh_fec_in!T21=0,0,1000*11630*RES_hh_fec_in!T21/RES_hh_num_in!T21)</f>
        <v>622.17712586433834</v>
      </c>
      <c r="U21" s="72">
        <f>IF(RES_hh_fec_in!U21=0,0,1000*11630*RES_hh_fec_in!U21/RES_hh_num_in!U21)</f>
        <v>565.36386524166721</v>
      </c>
      <c r="V21" s="72">
        <f>IF(RES_hh_fec_in!V21=0,0,1000*11630*RES_hh_fec_in!V21/RES_hh_num_in!V21)</f>
        <v>559.43088409407972</v>
      </c>
      <c r="W21" s="72">
        <f>IF(RES_hh_fec_in!W21=0,0,1000*11630*RES_hh_fec_in!W21/RES_hh_num_in!W21)</f>
        <v>923.19753029326614</v>
      </c>
      <c r="X21" s="72">
        <f>IF(RES_hh_fec_in!X21=0,0,1000*11630*RES_hh_fec_in!X21/RES_hh_num_in!X21)</f>
        <v>779.57104737393627</v>
      </c>
      <c r="Y21" s="72">
        <f>IF(RES_hh_fec_in!Y21=0,0,1000*11630*RES_hh_fec_in!Y21/RES_hh_num_in!Y21)</f>
        <v>546.46759254627443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534.21460325559599</v>
      </c>
      <c r="D22" s="72">
        <f>IF(RES_hh_fec_in!D22=0,0,1000*11630*RES_hh_fec_in!D22/RES_hh_num_in!D22)</f>
        <v>513.30400103284239</v>
      </c>
      <c r="E22" s="72">
        <f>IF(RES_hh_fec_in!E22=0,0,1000*11630*RES_hh_fec_in!E22/RES_hh_num_in!E22)</f>
        <v>548.10243586792149</v>
      </c>
      <c r="F22" s="72">
        <f>IF(RES_hh_fec_in!F22=0,0,1000*11630*RES_hh_fec_in!F22/RES_hh_num_in!F22)</f>
        <v>593.83248115403114</v>
      </c>
      <c r="G22" s="72">
        <f>IF(RES_hh_fec_in!G22=0,0,1000*11630*RES_hh_fec_in!G22/RES_hh_num_in!G22)</f>
        <v>624.41147678533162</v>
      </c>
      <c r="H22" s="72">
        <f>IF(RES_hh_fec_in!H22=0,0,1000*11630*RES_hh_fec_in!H22/RES_hh_num_in!H22)</f>
        <v>645.8275022531127</v>
      </c>
      <c r="I22" s="72">
        <f>IF(RES_hh_fec_in!I22=0,0,1000*11630*RES_hh_fec_in!I22/RES_hh_num_in!I22)</f>
        <v>646.37334193826564</v>
      </c>
      <c r="J22" s="72">
        <f>IF(RES_hh_fec_in!J22=0,0,1000*11630*RES_hh_fec_in!J22/RES_hh_num_in!J22)</f>
        <v>673.37691722676414</v>
      </c>
      <c r="K22" s="72">
        <f>IF(RES_hh_fec_in!K22=0,0,1000*11630*RES_hh_fec_in!K22/RES_hh_num_in!K22)</f>
        <v>683.74721486702663</v>
      </c>
      <c r="L22" s="72">
        <f>IF(RES_hh_fec_in!L22=0,0,1000*11630*RES_hh_fec_in!L22/RES_hh_num_in!L22)</f>
        <v>656.76837869012184</v>
      </c>
      <c r="M22" s="72">
        <f>IF(RES_hh_fec_in!M22=0,0,1000*11630*RES_hh_fec_in!M22/RES_hh_num_in!M22)</f>
        <v>677.02196327003151</v>
      </c>
      <c r="N22" s="72">
        <f>IF(RES_hh_fec_in!N22=0,0,1000*11630*RES_hh_fec_in!N22/RES_hh_num_in!N22)</f>
        <v>686.31097590948161</v>
      </c>
      <c r="O22" s="72">
        <f>IF(RES_hh_fec_in!O22=0,0,1000*11630*RES_hh_fec_in!O22/RES_hh_num_in!O22)</f>
        <v>669.72493926016239</v>
      </c>
      <c r="P22" s="72">
        <f>IF(RES_hh_fec_in!P22=0,0,1000*11630*RES_hh_fec_in!P22/RES_hh_num_in!P22)</f>
        <v>666.65580216253863</v>
      </c>
      <c r="Q22" s="72">
        <f>IF(RES_hh_fec_in!Q22=0,0,1000*11630*RES_hh_fec_in!Q22/RES_hh_num_in!Q22)</f>
        <v>666.61773627704804</v>
      </c>
      <c r="R22" s="72">
        <f>IF(RES_hh_fec_in!R22=0,0,1000*11630*RES_hh_fec_in!R22/RES_hh_num_in!R22)</f>
        <v>668.59278853930164</v>
      </c>
      <c r="S22" s="72">
        <f>IF(RES_hh_fec_in!S22=0,0,1000*11630*RES_hh_fec_in!S22/RES_hh_num_in!S22)</f>
        <v>656.6673186770264</v>
      </c>
      <c r="T22" s="72">
        <f>IF(RES_hh_fec_in!T22=0,0,1000*11630*RES_hh_fec_in!T22/RES_hh_num_in!T22)</f>
        <v>640.5801992624281</v>
      </c>
      <c r="U22" s="72">
        <f>IF(RES_hh_fec_in!U22=0,0,1000*11630*RES_hh_fec_in!U22/RES_hh_num_in!U22)</f>
        <v>608.34781968174582</v>
      </c>
      <c r="V22" s="72">
        <f>IF(RES_hh_fec_in!V22=0,0,1000*11630*RES_hh_fec_in!V22/RES_hh_num_in!V22)</f>
        <v>583.96359152510706</v>
      </c>
      <c r="W22" s="72">
        <f>IF(RES_hh_fec_in!W22=0,0,1000*11630*RES_hh_fec_in!W22/RES_hh_num_in!W22)</f>
        <v>839.29731735875907</v>
      </c>
      <c r="X22" s="72">
        <f>IF(RES_hh_fec_in!X22=0,0,1000*11630*RES_hh_fec_in!X22/RES_hh_num_in!X22)</f>
        <v>801.32466196181838</v>
      </c>
      <c r="Y22" s="72">
        <f>IF(RES_hh_fec_in!Y22=0,0,1000*11630*RES_hh_fec_in!Y22/RES_hh_num_in!Y22)</f>
        <v>583.50312685942185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379.91405806642803</v>
      </c>
      <c r="D24" s="72">
        <f>IF(RES_hh_fec_in!D24=0,0,1000*11630*RES_hh_fec_in!D24/RES_hh_num_in!D24)</f>
        <v>361.8215361362831</v>
      </c>
      <c r="E24" s="72">
        <f>IF(RES_hh_fec_in!E24=0,0,1000*11630*RES_hh_fec_in!E24/RES_hh_num_in!E24)</f>
        <v>389.20745863321901</v>
      </c>
      <c r="F24" s="72">
        <f>IF(RES_hh_fec_in!F24=0,0,1000*11630*RES_hh_fec_in!F24/RES_hh_num_in!F24)</f>
        <v>453.1551965393146</v>
      </c>
      <c r="G24" s="72">
        <f>IF(RES_hh_fec_in!G24=0,0,1000*11630*RES_hh_fec_in!G24/RES_hh_num_in!G24)</f>
        <v>468.59230569485447</v>
      </c>
      <c r="H24" s="72">
        <f>IF(RES_hh_fec_in!H24=0,0,1000*11630*RES_hh_fec_in!H24/RES_hh_num_in!H24)</f>
        <v>542.89018611960705</v>
      </c>
      <c r="I24" s="72">
        <f>IF(RES_hh_fec_in!I24=0,0,1000*11630*RES_hh_fec_in!I24/RES_hh_num_in!I24)</f>
        <v>503.7723226739509</v>
      </c>
      <c r="J24" s="72">
        <f>IF(RES_hh_fec_in!J24=0,0,1000*11630*RES_hh_fec_in!J24/RES_hh_num_in!J24)</f>
        <v>541.44810905427391</v>
      </c>
      <c r="K24" s="72">
        <f>IF(RES_hh_fec_in!K24=0,0,1000*11630*RES_hh_fec_in!K24/RES_hh_num_in!K24)</f>
        <v>563.0373736823733</v>
      </c>
      <c r="L24" s="72">
        <f>IF(RES_hh_fec_in!L24=0,0,1000*11630*RES_hh_fec_in!L24/RES_hh_num_in!L24)</f>
        <v>530.19528951994926</v>
      </c>
      <c r="M24" s="72">
        <f>IF(RES_hh_fec_in!M24=0,0,1000*11630*RES_hh_fec_in!M24/RES_hh_num_in!M24)</f>
        <v>555.31844702709054</v>
      </c>
      <c r="N24" s="72">
        <f>IF(RES_hh_fec_in!N24=0,0,1000*11630*RES_hh_fec_in!N24/RES_hh_num_in!N24)</f>
        <v>581.04550827788921</v>
      </c>
      <c r="O24" s="72">
        <f>IF(RES_hh_fec_in!O24=0,0,1000*11630*RES_hh_fec_in!O24/RES_hh_num_in!O24)</f>
        <v>537.91801169849737</v>
      </c>
      <c r="P24" s="72">
        <f>IF(RES_hh_fec_in!P24=0,0,1000*11630*RES_hh_fec_in!P24/RES_hh_num_in!P24)</f>
        <v>555.12376354582398</v>
      </c>
      <c r="Q24" s="72">
        <f>IF(RES_hh_fec_in!Q24=0,0,1000*11630*RES_hh_fec_in!Q24/RES_hh_num_in!Q24)</f>
        <v>536.06837029689689</v>
      </c>
      <c r="R24" s="72">
        <f>IF(RES_hh_fec_in!R24=0,0,1000*11630*RES_hh_fec_in!R24/RES_hh_num_in!R24)</f>
        <v>568.34867532964563</v>
      </c>
      <c r="S24" s="72">
        <f>IF(RES_hh_fec_in!S24=0,0,1000*11630*RES_hh_fec_in!S24/RES_hh_num_in!S24)</f>
        <v>567.00367656346714</v>
      </c>
      <c r="T24" s="72">
        <f>IF(RES_hh_fec_in!T24=0,0,1000*11630*RES_hh_fec_in!T24/RES_hh_num_in!T24)</f>
        <v>557.9915938215911</v>
      </c>
      <c r="U24" s="72">
        <f>IF(RES_hh_fec_in!U24=0,0,1000*11630*RES_hh_fec_in!U24/RES_hh_num_in!U24)</f>
        <v>526.43878414018798</v>
      </c>
      <c r="V24" s="72">
        <f>IF(RES_hh_fec_in!V24=0,0,1000*11630*RES_hh_fec_in!V24/RES_hh_num_in!V24)</f>
        <v>499.13559851618379</v>
      </c>
      <c r="W24" s="72">
        <f>IF(RES_hh_fec_in!W24=0,0,1000*11630*RES_hh_fec_in!W24/RES_hh_num_in!W24)</f>
        <v>791.2015519626143</v>
      </c>
      <c r="X24" s="72">
        <f>IF(RES_hh_fec_in!X24=0,0,1000*11630*RES_hh_fec_in!X24/RES_hh_num_in!X24)</f>
        <v>684.10743593993141</v>
      </c>
      <c r="Y24" s="72">
        <f>IF(RES_hh_fec_in!Y24=0,0,1000*11630*RES_hh_fec_in!Y24/RES_hh_num_in!Y24)</f>
        <v>493.9611564439914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524.11568198820692</v>
      </c>
      <c r="D25" s="74">
        <f>IF(RES_hh_fec_in!D25=0,0,1000*11630*RES_hh_fec_in!D25/RES_hh_num_in!D25)</f>
        <v>394.95800823016447</v>
      </c>
      <c r="E25" s="74">
        <f>IF(RES_hh_fec_in!E25=0,0,1000*11630*RES_hh_fec_in!E25/RES_hh_num_in!E25)</f>
        <v>438.34240948159083</v>
      </c>
      <c r="F25" s="74">
        <f>IF(RES_hh_fec_in!F25=0,0,1000*11630*RES_hh_fec_in!F25/RES_hh_num_in!F25)</f>
        <v>622.58211972049446</v>
      </c>
      <c r="G25" s="74">
        <f>IF(RES_hh_fec_in!G25=0,0,1000*11630*RES_hh_fec_in!G25/RES_hh_num_in!G25)</f>
        <v>620.12393563708758</v>
      </c>
      <c r="H25" s="74">
        <f>IF(RES_hh_fec_in!H25=0,0,1000*11630*RES_hh_fec_in!H25/RES_hh_num_in!H25)</f>
        <v>742.04943762756398</v>
      </c>
      <c r="I25" s="74">
        <f>IF(RES_hh_fec_in!I25=0,0,1000*11630*RES_hh_fec_in!I25/RES_hh_num_in!I25)</f>
        <v>612.27753385807682</v>
      </c>
      <c r="J25" s="74">
        <f>IF(RES_hh_fec_in!J25=0,0,1000*11630*RES_hh_fec_in!J25/RES_hh_num_in!J25)</f>
        <v>747.18561240988276</v>
      </c>
      <c r="K25" s="74">
        <f>IF(RES_hh_fec_in!K25=0,0,1000*11630*RES_hh_fec_in!K25/RES_hh_num_in!K25)</f>
        <v>787.58573242508555</v>
      </c>
      <c r="L25" s="74">
        <f>IF(RES_hh_fec_in!L25=0,0,1000*11630*RES_hh_fec_in!L25/RES_hh_num_in!L25)</f>
        <v>621.38587498597258</v>
      </c>
      <c r="M25" s="74">
        <f>IF(RES_hh_fec_in!M25=0,0,1000*11630*RES_hh_fec_in!M25/RES_hh_num_in!M25)</f>
        <v>707.64901423604579</v>
      </c>
      <c r="N25" s="74">
        <f>IF(RES_hh_fec_in!N25=0,0,1000*11630*RES_hh_fec_in!N25/RES_hh_num_in!N25)</f>
        <v>745.44527510619855</v>
      </c>
      <c r="O25" s="74">
        <f>IF(RES_hh_fec_in!O25=0,0,1000*11630*RES_hh_fec_in!O25/RES_hh_num_in!O25)</f>
        <v>649.09892251429073</v>
      </c>
      <c r="P25" s="74">
        <f>IF(RES_hh_fec_in!P25=0,0,1000*11630*RES_hh_fec_in!P25/RES_hh_num_in!P25)</f>
        <v>713.18881694854645</v>
      </c>
      <c r="Q25" s="74">
        <f>IF(RES_hh_fec_in!Q25=0,0,1000*11630*RES_hh_fec_in!Q25/RES_hh_num_in!Q25)</f>
        <v>679.03915302202279</v>
      </c>
      <c r="R25" s="74">
        <f>IF(RES_hh_fec_in!R25=0,0,1000*11630*RES_hh_fec_in!R25/RES_hh_num_in!R25)</f>
        <v>700.4400369748613</v>
      </c>
      <c r="S25" s="74">
        <f>IF(RES_hh_fec_in!S25=0,0,1000*11630*RES_hh_fec_in!S25/RES_hh_num_in!S25)</f>
        <v>694.3128010228063</v>
      </c>
      <c r="T25" s="74">
        <f>IF(RES_hh_fec_in!T25=0,0,1000*11630*RES_hh_fec_in!T25/RES_hh_num_in!T25)</f>
        <v>690.4547820010921</v>
      </c>
      <c r="U25" s="74">
        <f>IF(RES_hh_fec_in!U25=0,0,1000*11630*RES_hh_fec_in!U25/RES_hh_num_in!U25)</f>
        <v>626.27479238860553</v>
      </c>
      <c r="V25" s="74">
        <f>IF(RES_hh_fec_in!V25=0,0,1000*11630*RES_hh_fec_in!V25/RES_hh_num_in!V25)</f>
        <v>613.30799917899139</v>
      </c>
      <c r="W25" s="74">
        <f>IF(RES_hh_fec_in!W25=0,0,1000*11630*RES_hh_fec_in!W25/RES_hh_num_in!W25)</f>
        <v>937.05051121046085</v>
      </c>
      <c r="X25" s="74">
        <f>IF(RES_hh_fec_in!X25=0,0,1000*11630*RES_hh_fec_in!X25/RES_hh_num_in!X25)</f>
        <v>838.35029358036797</v>
      </c>
      <c r="Y25" s="74">
        <f>IF(RES_hh_fec_in!Y25=0,0,1000*11630*RES_hh_fec_in!Y25/RES_hh_num_in!Y25)</f>
        <v>586.49361644540727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X26" s="77">
        <f>IF(RES_hh_fec_in!X26=0,0,1000*11630*RES_hh_fec_in!X26/RES_hh_num_in!X26)</f>
        <v>0</v>
      </c>
      <c r="Y26" s="77">
        <f>IF(RES_hh_fec_in!Y26=0,0,1000*11630*RES_hh_fec_in!Y26/RES_hh_num_in!Y26)</f>
        <v>0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773.4098720289436</v>
      </c>
      <c r="D27" s="69">
        <f>IF(RES_hh_fec_in!D27=0,0,1000*11630*RES_hh_fec_in!D27/RES_hh_num_in!D27)</f>
        <v>696.10238028590834</v>
      </c>
      <c r="E27" s="69">
        <f>IF(RES_hh_fec_in!E27=0,0,1000*11630*RES_hh_fec_in!E27/RES_hh_num_in!E27)</f>
        <v>702.3120489412662</v>
      </c>
      <c r="F27" s="69">
        <f>IF(RES_hh_fec_in!F27=0,0,1000*11630*RES_hh_fec_in!F27/RES_hh_num_in!F27)</f>
        <v>737.07843076437655</v>
      </c>
      <c r="G27" s="69">
        <f>IF(RES_hh_fec_in!G27=0,0,1000*11630*RES_hh_fec_in!G27/RES_hh_num_in!G27)</f>
        <v>695.97258058580974</v>
      </c>
      <c r="H27" s="69">
        <f>IF(RES_hh_fec_in!H27=0,0,1000*11630*RES_hh_fec_in!H27/RES_hh_num_in!H27)</f>
        <v>752.09738575712072</v>
      </c>
      <c r="I27" s="69">
        <f>IF(RES_hh_fec_in!I27=0,0,1000*11630*RES_hh_fec_in!I27/RES_hh_num_in!I27)</f>
        <v>770.45473346617723</v>
      </c>
      <c r="J27" s="69">
        <f>IF(RES_hh_fec_in!J27=0,0,1000*11630*RES_hh_fec_in!J27/RES_hh_num_in!J27)</f>
        <v>818.33776545308535</v>
      </c>
      <c r="K27" s="69">
        <f>IF(RES_hh_fec_in!K27=0,0,1000*11630*RES_hh_fec_in!K27/RES_hh_num_in!K27)</f>
        <v>829.38922074277446</v>
      </c>
      <c r="L27" s="69">
        <f>IF(RES_hh_fec_in!L27=0,0,1000*11630*RES_hh_fec_in!L27/RES_hh_num_in!L27)</f>
        <v>779.92381209245048</v>
      </c>
      <c r="M27" s="69">
        <f>IF(RES_hh_fec_in!M27=0,0,1000*11630*RES_hh_fec_in!M27/RES_hh_num_in!M27)</f>
        <v>822.11402954625407</v>
      </c>
      <c r="N27" s="69">
        <f>IF(RES_hh_fec_in!N27=0,0,1000*11630*RES_hh_fec_in!N27/RES_hh_num_in!N27)</f>
        <v>773.64094329916679</v>
      </c>
      <c r="O27" s="69">
        <f>IF(RES_hh_fec_in!O27=0,0,1000*11630*RES_hh_fec_in!O27/RES_hh_num_in!O27)</f>
        <v>668.73479576675231</v>
      </c>
      <c r="P27" s="69">
        <f>IF(RES_hh_fec_in!P27=0,0,1000*11630*RES_hh_fec_in!P27/RES_hh_num_in!P27)</f>
        <v>650.98540492054155</v>
      </c>
      <c r="Q27" s="69">
        <f>IF(RES_hh_fec_in!Q27=0,0,1000*11630*RES_hh_fec_in!Q27/RES_hh_num_in!Q27)</f>
        <v>551.61929173747023</v>
      </c>
      <c r="R27" s="69">
        <f>IF(RES_hh_fec_in!R27=0,0,1000*11630*RES_hh_fec_in!R27/RES_hh_num_in!R27)</f>
        <v>560.13583192970054</v>
      </c>
      <c r="S27" s="69">
        <f>IF(RES_hh_fec_in!S27=0,0,1000*11630*RES_hh_fec_in!S27/RES_hh_num_in!S27)</f>
        <v>549.11490513953197</v>
      </c>
      <c r="T27" s="69">
        <f>IF(RES_hh_fec_in!T27=0,0,1000*11630*RES_hh_fec_in!T27/RES_hh_num_in!T27)</f>
        <v>616.3989097852907</v>
      </c>
      <c r="U27" s="69">
        <f>IF(RES_hh_fec_in!U27=0,0,1000*11630*RES_hh_fec_in!U27/RES_hh_num_in!U27)</f>
        <v>587.15893795553154</v>
      </c>
      <c r="V27" s="69">
        <f>IF(RES_hh_fec_in!V27=0,0,1000*11630*RES_hh_fec_in!V27/RES_hh_num_in!V27)</f>
        <v>508.23488899836201</v>
      </c>
      <c r="W27" s="69">
        <f>IF(RES_hh_fec_in!W27=0,0,1000*11630*RES_hh_fec_in!W27/RES_hh_num_in!W27)</f>
        <v>585.19618479164865</v>
      </c>
      <c r="X27" s="69">
        <f>IF(RES_hh_fec_in!X27=0,0,1000*11630*RES_hh_fec_in!X27/RES_hh_num_in!X27)</f>
        <v>608.78786556415514</v>
      </c>
      <c r="Y27" s="69">
        <f>IF(RES_hh_fec_in!Y27=0,0,1000*11630*RES_hh_fec_in!Y27/RES_hh_num_in!Y27)</f>
        <v>829.83250567157017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712.8031591565267</v>
      </c>
      <c r="D28" s="72">
        <f>IF(RES_hh_fec_in!D28=0,0,1000*11630*RES_hh_fec_in!D28/RES_hh_num_in!D28)</f>
        <v>766.76899871889577</v>
      </c>
      <c r="E28" s="72">
        <f>IF(RES_hh_fec_in!E28=0,0,1000*11630*RES_hh_fec_in!E28/RES_hh_num_in!E28)</f>
        <v>829.16065375104336</v>
      </c>
      <c r="F28" s="72">
        <f>IF(RES_hh_fec_in!F28=0,0,1000*11630*RES_hh_fec_in!F28/RES_hh_num_in!F28)</f>
        <v>735.94923193729016</v>
      </c>
      <c r="G28" s="72">
        <f>IF(RES_hh_fec_in!G28=0,0,1000*11630*RES_hh_fec_in!G28/RES_hh_num_in!G28)</f>
        <v>770.48967833355073</v>
      </c>
      <c r="H28" s="72">
        <f>IF(RES_hh_fec_in!H28=0,0,1000*11630*RES_hh_fec_in!H28/RES_hh_num_in!H28)</f>
        <v>905.51781982034356</v>
      </c>
      <c r="I28" s="72">
        <f>IF(RES_hh_fec_in!I28=0,0,1000*11630*RES_hh_fec_in!I28/RES_hh_num_in!I28)</f>
        <v>892.84299921646186</v>
      </c>
      <c r="J28" s="72">
        <f>IF(RES_hh_fec_in!J28=0,0,1000*11630*RES_hh_fec_in!J28/RES_hh_num_in!J28)</f>
        <v>911.16159276397548</v>
      </c>
      <c r="K28" s="72">
        <f>IF(RES_hh_fec_in!K28=0,0,1000*11630*RES_hh_fec_in!K28/RES_hh_num_in!K28)</f>
        <v>768.8114789105</v>
      </c>
      <c r="L28" s="72">
        <f>IF(RES_hh_fec_in!L28=0,0,1000*11630*RES_hh_fec_in!L28/RES_hh_num_in!L28)</f>
        <v>846.53589901559496</v>
      </c>
      <c r="M28" s="72">
        <f>IF(RES_hh_fec_in!M28=0,0,1000*11630*RES_hh_fec_in!M28/RES_hh_num_in!M28)</f>
        <v>873.67547621918845</v>
      </c>
      <c r="N28" s="72">
        <f>IF(RES_hh_fec_in!N28=0,0,1000*11630*RES_hh_fec_in!N28/RES_hh_num_in!N28)</f>
        <v>825.23994262079339</v>
      </c>
      <c r="O28" s="72">
        <f>IF(RES_hh_fec_in!O28=0,0,1000*11630*RES_hh_fec_in!O28/RES_hh_num_in!O28)</f>
        <v>803.97166164928785</v>
      </c>
      <c r="P28" s="72">
        <f>IF(RES_hh_fec_in!P28=0,0,1000*11630*RES_hh_fec_in!P28/RES_hh_num_in!P28)</f>
        <v>711.12351228125112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637.04901487348343</v>
      </c>
      <c r="S28" s="72">
        <f>IF(RES_hh_fec_in!S28=0,0,1000*11630*RES_hh_fec_in!S28/RES_hh_num_in!S28)</f>
        <v>714.48476610526166</v>
      </c>
      <c r="T28" s="72">
        <f>IF(RES_hh_fec_in!T28=0,0,1000*11630*RES_hh_fec_in!T28/RES_hh_num_in!T28)</f>
        <v>747.76466359073675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717.21061155135158</v>
      </c>
      <c r="X28" s="72">
        <f>IF(RES_hh_fec_in!X28=0,0,1000*11630*RES_hh_fec_in!X28/RES_hh_num_in!X28)</f>
        <v>817.3701631922039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778.39499637320432</v>
      </c>
      <c r="D29" s="72">
        <f>IF(RES_hh_fec_in!D29=0,0,1000*11630*RES_hh_fec_in!D29/RES_hh_num_in!D29)</f>
        <v>775.8326050111782</v>
      </c>
      <c r="E29" s="72">
        <f>IF(RES_hh_fec_in!E29=0,0,1000*11630*RES_hh_fec_in!E29/RES_hh_num_in!E29)</f>
        <v>794.47144807660311</v>
      </c>
      <c r="F29" s="72">
        <f>IF(RES_hh_fec_in!F29=0,0,1000*11630*RES_hh_fec_in!F29/RES_hh_num_in!F29)</f>
        <v>767.35562183551406</v>
      </c>
      <c r="G29" s="72">
        <f>IF(RES_hh_fec_in!G29=0,0,1000*11630*RES_hh_fec_in!G29/RES_hh_num_in!G29)</f>
        <v>843.11415524028996</v>
      </c>
      <c r="H29" s="72">
        <f>IF(RES_hh_fec_in!H29=0,0,1000*11630*RES_hh_fec_in!H29/RES_hh_num_in!H29)</f>
        <v>916.66615996126188</v>
      </c>
      <c r="I29" s="72">
        <f>IF(RES_hh_fec_in!I29=0,0,1000*11630*RES_hh_fec_in!I29/RES_hh_num_in!I29)</f>
        <v>777.16722264444638</v>
      </c>
      <c r="J29" s="72">
        <f>IF(RES_hh_fec_in!J29=0,0,1000*11630*RES_hh_fec_in!J29/RES_hh_num_in!J29)</f>
        <v>837.14034503250957</v>
      </c>
      <c r="K29" s="72">
        <f>IF(RES_hh_fec_in!K29=0,0,1000*11630*RES_hh_fec_in!K29/RES_hh_num_in!K29)</f>
        <v>834.11434381504523</v>
      </c>
      <c r="L29" s="72">
        <f>IF(RES_hh_fec_in!L29=0,0,1000*11630*RES_hh_fec_in!L29/RES_hh_num_in!L29)</f>
        <v>822.28105383037314</v>
      </c>
      <c r="M29" s="72">
        <f>IF(RES_hh_fec_in!M29=0,0,1000*11630*RES_hh_fec_in!M29/RES_hh_num_in!M29)</f>
        <v>890.03863728312331</v>
      </c>
      <c r="N29" s="72">
        <f>IF(RES_hh_fec_in!N29=0,0,1000*11630*RES_hh_fec_in!N29/RES_hh_num_in!N29)</f>
        <v>899.191445529318</v>
      </c>
      <c r="O29" s="72">
        <f>IF(RES_hh_fec_in!O29=0,0,1000*11630*RES_hh_fec_in!O29/RES_hh_num_in!O29)</f>
        <v>756.80322020636243</v>
      </c>
      <c r="P29" s="72">
        <f>IF(RES_hh_fec_in!P29=0,0,1000*11630*RES_hh_fec_in!P29/RES_hh_num_in!P29)</f>
        <v>702.87336810035583</v>
      </c>
      <c r="Q29" s="72">
        <f>IF(RES_hh_fec_in!Q29=0,0,1000*11630*RES_hh_fec_in!Q29/RES_hh_num_in!Q29)</f>
        <v>573.76108414119881</v>
      </c>
      <c r="R29" s="72">
        <f>IF(RES_hh_fec_in!R29=0,0,1000*11630*RES_hh_fec_in!R29/RES_hh_num_in!R29)</f>
        <v>613.9915292032905</v>
      </c>
      <c r="S29" s="72">
        <f>IF(RES_hh_fec_in!S29=0,0,1000*11630*RES_hh_fec_in!S29/RES_hh_num_in!S29)</f>
        <v>662.02024307537511</v>
      </c>
      <c r="T29" s="72">
        <f>IF(RES_hh_fec_in!T29=0,0,1000*11630*RES_hh_fec_in!T29/RES_hh_num_in!T29)</f>
        <v>631.47556669556559</v>
      </c>
      <c r="U29" s="72">
        <f>IF(RES_hh_fec_in!U29=0,0,1000*11630*RES_hh_fec_in!U29/RES_hh_num_in!U29)</f>
        <v>722.76628629113804</v>
      </c>
      <c r="V29" s="72">
        <f>IF(RES_hh_fec_in!V29=0,0,1000*11630*RES_hh_fec_in!V29/RES_hh_num_in!V29)</f>
        <v>679.69822089068282</v>
      </c>
      <c r="W29" s="72">
        <f>IF(RES_hh_fec_in!W29=0,0,1000*11630*RES_hh_fec_in!W29/RES_hh_num_in!W29)</f>
        <v>559.28437657935478</v>
      </c>
      <c r="X29" s="72">
        <f>IF(RES_hh_fec_in!X29=0,0,1000*11630*RES_hh_fec_in!X29/RES_hh_num_in!X29)</f>
        <v>616.33946061436347</v>
      </c>
      <c r="Y29" s="72">
        <f>IF(RES_hh_fec_in!Y29=0,0,1000*11630*RES_hh_fec_in!Y29/RES_hh_num_in!Y29)</f>
        <v>839.62758366332196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783.13461444988786</v>
      </c>
      <c r="D30" s="72">
        <f>IF(RES_hh_fec_in!D30=0,0,1000*11630*RES_hh_fec_in!D30/RES_hh_num_in!D30)</f>
        <v>730.11561928983895</v>
      </c>
      <c r="E30" s="72">
        <f>IF(RES_hh_fec_in!E30=0,0,1000*11630*RES_hh_fec_in!E30/RES_hh_num_in!E30)</f>
        <v>766.33765543435413</v>
      </c>
      <c r="F30" s="72">
        <f>IF(RES_hh_fec_in!F30=0,0,1000*11630*RES_hh_fec_in!F30/RES_hh_num_in!F30)</f>
        <v>808.76602567054329</v>
      </c>
      <c r="G30" s="72">
        <f>IF(RES_hh_fec_in!G30=0,0,1000*11630*RES_hh_fec_in!G30/RES_hh_num_in!G30)</f>
        <v>816.2053113999682</v>
      </c>
      <c r="H30" s="72">
        <f>IF(RES_hh_fec_in!H30=0,0,1000*11630*RES_hh_fec_in!H30/RES_hh_num_in!H30)</f>
        <v>862.92013781323647</v>
      </c>
      <c r="I30" s="72">
        <f>IF(RES_hh_fec_in!I30=0,0,1000*11630*RES_hh_fec_in!I30/RES_hh_num_in!I30)</f>
        <v>902.04105664758981</v>
      </c>
      <c r="J30" s="72">
        <f>IF(RES_hh_fec_in!J30=0,0,1000*11630*RES_hh_fec_in!J30/RES_hh_num_in!J30)</f>
        <v>948.236120107386</v>
      </c>
      <c r="K30" s="72">
        <f>IF(RES_hh_fec_in!K30=0,0,1000*11630*RES_hh_fec_in!K30/RES_hh_num_in!K30)</f>
        <v>879.18110880240852</v>
      </c>
      <c r="L30" s="72">
        <f>IF(RES_hh_fec_in!L30=0,0,1000*11630*RES_hh_fec_in!L30/RES_hh_num_in!L30)</f>
        <v>813.84979008937546</v>
      </c>
      <c r="M30" s="72">
        <f>IF(RES_hh_fec_in!M30=0,0,1000*11630*RES_hh_fec_in!M30/RES_hh_num_in!M30)</f>
        <v>875.29250200291483</v>
      </c>
      <c r="N30" s="72">
        <f>IF(RES_hh_fec_in!N30=0,0,1000*11630*RES_hh_fec_in!N30/RES_hh_num_in!N30)</f>
        <v>849.74453987706841</v>
      </c>
      <c r="O30" s="72">
        <f>IF(RES_hh_fec_in!O30=0,0,1000*11630*RES_hh_fec_in!O30/RES_hh_num_in!O30)</f>
        <v>735.51285237017623</v>
      </c>
      <c r="P30" s="72">
        <f>IF(RES_hh_fec_in!P30=0,0,1000*11630*RES_hh_fec_in!P30/RES_hh_num_in!P30)</f>
        <v>702.6750298726198</v>
      </c>
      <c r="Q30" s="72">
        <f>IF(RES_hh_fec_in!Q30=0,0,1000*11630*RES_hh_fec_in!Q30/RES_hh_num_in!Q30)</f>
        <v>569.18381924497419</v>
      </c>
      <c r="R30" s="72">
        <f>IF(RES_hh_fec_in!R30=0,0,1000*11630*RES_hh_fec_in!R30/RES_hh_num_in!R30)</f>
        <v>606.96247071721632</v>
      </c>
      <c r="S30" s="72">
        <f>IF(RES_hh_fec_in!S30=0,0,1000*11630*RES_hh_fec_in!S30/RES_hh_num_in!S30)</f>
        <v>553.82109399775061</v>
      </c>
      <c r="T30" s="72">
        <f>IF(RES_hh_fec_in!T30=0,0,1000*11630*RES_hh_fec_in!T30/RES_hh_num_in!T30)</f>
        <v>658.39153893817365</v>
      </c>
      <c r="U30" s="72">
        <f>IF(RES_hh_fec_in!U30=0,0,1000*11630*RES_hh_fec_in!U30/RES_hh_num_in!U30)</f>
        <v>659.37114696782749</v>
      </c>
      <c r="V30" s="72">
        <f>IF(RES_hh_fec_in!V30=0,0,1000*11630*RES_hh_fec_in!V30/RES_hh_num_in!V30)</f>
        <v>631.70039344850431</v>
      </c>
      <c r="W30" s="72">
        <f>IF(RES_hh_fec_in!W30=0,0,1000*11630*RES_hh_fec_in!W30/RES_hh_num_in!W30)</f>
        <v>708.56740177933284</v>
      </c>
      <c r="X30" s="72">
        <f>IF(RES_hh_fec_in!X30=0,0,1000*11630*RES_hh_fec_in!X30/RES_hh_num_in!X30)</f>
        <v>666.21920694632911</v>
      </c>
      <c r="Y30" s="72">
        <f>IF(RES_hh_fec_in!Y30=0,0,1000*11630*RES_hh_fec_in!Y30/RES_hh_num_in!Y30)</f>
        <v>728.85201122217154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782.72887460929292</v>
      </c>
      <c r="D31" s="72">
        <f>IF(RES_hh_fec_in!D31=0,0,1000*11630*RES_hh_fec_in!D31/RES_hh_num_in!D31)</f>
        <v>747.8193901754297</v>
      </c>
      <c r="E31" s="72">
        <f>IF(RES_hh_fec_in!E31=0,0,1000*11630*RES_hh_fec_in!E31/RES_hh_num_in!E31)</f>
        <v>769.88444750686165</v>
      </c>
      <c r="F31" s="72">
        <f>IF(RES_hh_fec_in!F31=0,0,1000*11630*RES_hh_fec_in!F31/RES_hh_num_in!F31)</f>
        <v>798.13863027818047</v>
      </c>
      <c r="G31" s="72">
        <f>IF(RES_hh_fec_in!G31=0,0,1000*11630*RES_hh_fec_in!G31/RES_hh_num_in!G31)</f>
        <v>822.97370618664138</v>
      </c>
      <c r="H31" s="72">
        <f>IF(RES_hh_fec_in!H31=0,0,1000*11630*RES_hh_fec_in!H31/RES_hh_num_in!H31)</f>
        <v>873.65640545453869</v>
      </c>
      <c r="I31" s="72">
        <f>IF(RES_hh_fec_in!I31=0,0,1000*11630*RES_hh_fec_in!I31/RES_hh_num_in!I31)</f>
        <v>847.8526171289501</v>
      </c>
      <c r="J31" s="72">
        <f>IF(RES_hh_fec_in!J31=0,0,1000*11630*RES_hh_fec_in!J31/RES_hh_num_in!J31)</f>
        <v>918.61397671167163</v>
      </c>
      <c r="K31" s="72">
        <f>IF(RES_hh_fec_in!K31=0,0,1000*11630*RES_hh_fec_in!K31/RES_hh_num_in!K31)</f>
        <v>892.3256555895058</v>
      </c>
      <c r="L31" s="72">
        <f>IF(RES_hh_fec_in!L31=0,0,1000*11630*RES_hh_fec_in!L31/RES_hh_num_in!L31)</f>
        <v>814.1621738047171</v>
      </c>
      <c r="M31" s="72">
        <f>IF(RES_hh_fec_in!M31=0,0,1000*11630*RES_hh_fec_in!M31/RES_hh_num_in!M31)</f>
        <v>850.5072001350627</v>
      </c>
      <c r="N31" s="72">
        <f>IF(RES_hh_fec_in!N31=0,0,1000*11630*RES_hh_fec_in!N31/RES_hh_num_in!N31)</f>
        <v>843.34527148790187</v>
      </c>
      <c r="O31" s="72">
        <f>IF(RES_hh_fec_in!O31=0,0,1000*11630*RES_hh_fec_in!O31/RES_hh_num_in!O31)</f>
        <v>753.81375585003957</v>
      </c>
      <c r="P31" s="72">
        <f>IF(RES_hh_fec_in!P31=0,0,1000*11630*RES_hh_fec_in!P31/RES_hh_num_in!P31)</f>
        <v>700.43034880596008</v>
      </c>
      <c r="Q31" s="72">
        <f>IF(RES_hh_fec_in!Q31=0,0,1000*11630*RES_hh_fec_in!Q31/RES_hh_num_in!Q31)</f>
        <v>627.76545791407443</v>
      </c>
      <c r="R31" s="72">
        <f>IF(RES_hh_fec_in!R31=0,0,1000*11630*RES_hh_fec_in!R31/RES_hh_num_in!R31)</f>
        <v>609.93400268293658</v>
      </c>
      <c r="S31" s="72">
        <f>IF(RES_hh_fec_in!S31=0,0,1000*11630*RES_hh_fec_in!S31/RES_hh_num_in!S31)</f>
        <v>607.94594646448263</v>
      </c>
      <c r="T31" s="72">
        <f>IF(RES_hh_fec_in!T31=0,0,1000*11630*RES_hh_fec_in!T31/RES_hh_num_in!T31)</f>
        <v>645.32357815059322</v>
      </c>
      <c r="U31" s="72">
        <f>IF(RES_hh_fec_in!U31=0,0,1000*11630*RES_hh_fec_in!U31/RES_hh_num_in!U31)</f>
        <v>665.17150134948281</v>
      </c>
      <c r="V31" s="72">
        <f>IF(RES_hh_fec_in!V31=0,0,1000*11630*RES_hh_fec_in!V31/RES_hh_num_in!V31)</f>
        <v>644.85633637553292</v>
      </c>
      <c r="W31" s="72">
        <f>IF(RES_hh_fec_in!W31=0,0,1000*11630*RES_hh_fec_in!W31/RES_hh_num_in!W31)</f>
        <v>680.16631378639124</v>
      </c>
      <c r="X31" s="72">
        <f>IF(RES_hh_fec_in!X31=0,0,1000*11630*RES_hh_fec_in!X31/RES_hh_num_in!X31)</f>
        <v>727.28772439361637</v>
      </c>
      <c r="Y31" s="72">
        <f>IF(RES_hh_fec_in!Y31=0,0,1000*11630*RES_hh_fec_in!Y31/RES_hh_num_in!Y31)</f>
        <v>744.12388646007014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684.17068712264415</v>
      </c>
      <c r="D32" s="77">
        <f>IF(RES_hh_fec_in!D32=0,0,1000*11630*RES_hh_fec_in!D32/RES_hh_num_in!D32)</f>
        <v>344.44985735698913</v>
      </c>
      <c r="E32" s="77">
        <f>IF(RES_hh_fec_in!E32=0,0,1000*11630*RES_hh_fec_in!E32/RES_hh_num_in!E32)</f>
        <v>489.91327636642558</v>
      </c>
      <c r="F32" s="77">
        <f>IF(RES_hh_fec_in!F32=0,0,1000*11630*RES_hh_fec_in!F32/RES_hh_num_in!F32)</f>
        <v>684.65803255324442</v>
      </c>
      <c r="G32" s="77">
        <f>IF(RES_hh_fec_in!G32=0,0,1000*11630*RES_hh_fec_in!G32/RES_hh_num_in!G32)</f>
        <v>518.8883520038919</v>
      </c>
      <c r="H32" s="77">
        <f>IF(RES_hh_fec_in!H32=0,0,1000*11630*RES_hh_fec_in!H32/RES_hh_num_in!H32)</f>
        <v>662.44958342093946</v>
      </c>
      <c r="I32" s="77">
        <f>IF(RES_hh_fec_in!I32=0,0,1000*11630*RES_hh_fec_in!I32/RES_hh_num_in!I32)</f>
        <v>747.79420271983986</v>
      </c>
      <c r="J32" s="77">
        <f>IF(RES_hh_fec_in!J32=0,0,1000*11630*RES_hh_fec_in!J32/RES_hh_num_in!J32)</f>
        <v>791.27787041674094</v>
      </c>
      <c r="K32" s="77">
        <f>IF(RES_hh_fec_in!K32=0,0,1000*11630*RES_hh_fec_in!K32/RES_hh_num_in!K32)</f>
        <v>743.29412011474312</v>
      </c>
      <c r="L32" s="77">
        <f>IF(RES_hh_fec_in!L32=0,0,1000*11630*RES_hh_fec_in!L32/RES_hh_num_in!L32)</f>
        <v>547.06754321556639</v>
      </c>
      <c r="M32" s="77">
        <f>IF(RES_hh_fec_in!M32=0,0,1000*11630*RES_hh_fec_in!M32/RES_hh_num_in!M32)</f>
        <v>632.84889212015673</v>
      </c>
      <c r="N32" s="77">
        <f>IF(RES_hh_fec_in!N32=0,0,1000*11630*RES_hh_fec_in!N32/RES_hh_num_in!N32)</f>
        <v>647.32956581920553</v>
      </c>
      <c r="O32" s="77">
        <f>IF(RES_hh_fec_in!O32=0,0,1000*11630*RES_hh_fec_in!O32/RES_hh_num_in!O32)</f>
        <v>588.95546596722954</v>
      </c>
      <c r="P32" s="77">
        <f>IF(RES_hh_fec_in!P32=0,0,1000*11630*RES_hh_fec_in!P32/RES_hh_num_in!P32)</f>
        <v>581.10001048247375</v>
      </c>
      <c r="Q32" s="77">
        <f>IF(RES_hh_fec_in!Q32=0,0,1000*11630*RES_hh_fec_in!Q32/RES_hh_num_in!Q32)</f>
        <v>433.12905749016909</v>
      </c>
      <c r="R32" s="77">
        <f>IF(RES_hh_fec_in!R32=0,0,1000*11630*RES_hh_fec_in!R32/RES_hh_num_in!R32)</f>
        <v>404.34412046332295</v>
      </c>
      <c r="S32" s="77">
        <f>IF(RES_hh_fec_in!S32=0,0,1000*11630*RES_hh_fec_in!S32/RES_hh_num_in!S32)</f>
        <v>256.49706784981817</v>
      </c>
      <c r="T32" s="77">
        <f>IF(RES_hh_fec_in!T32=0,0,1000*11630*RES_hh_fec_in!T32/RES_hh_num_in!T32)</f>
        <v>531.10134926254796</v>
      </c>
      <c r="U32" s="77">
        <f>IF(RES_hh_fec_in!U32=0,0,1000*11630*RES_hh_fec_in!U32/RES_hh_num_in!U32)</f>
        <v>469.81768347898384</v>
      </c>
      <c r="V32" s="77">
        <f>IF(RES_hh_fec_in!V32=0,0,1000*11630*RES_hh_fec_in!V32/RES_hh_num_in!V32)</f>
        <v>424.3925490133276</v>
      </c>
      <c r="W32" s="77">
        <f>IF(RES_hh_fec_in!W32=0,0,1000*11630*RES_hh_fec_in!W32/RES_hh_num_in!W32)</f>
        <v>548.12718418336772</v>
      </c>
      <c r="X32" s="77">
        <f>IF(RES_hh_fec_in!X32=0,0,1000*11630*RES_hh_fec_in!X32/RES_hh_num_in!X32)</f>
        <v>500.098481622252</v>
      </c>
      <c r="Y32" s="77">
        <f>IF(RES_hh_fec_in!Y32=0,0,1000*11630*RES_hh_fec_in!Y32/RES_hh_num_in!Y32)</f>
        <v>426.84322032850361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6008.1791403108591</v>
      </c>
      <c r="D3" s="65">
        <f>IF(RES_hh_tes_in!D3=0,0,1000*11630*RES_hh_tes_in!D3/RES_hh_num_in!D3)</f>
        <v>6087.980870566561</v>
      </c>
      <c r="E3" s="65">
        <f>IF(RES_hh_tes_in!E3=0,0,1000*11630*RES_hh_tes_in!E3/RES_hh_num_in!E3)</f>
        <v>6503.7534958131755</v>
      </c>
      <c r="F3" s="65">
        <f>IF(RES_hh_tes_in!F3=0,0,1000*11630*RES_hh_tes_in!F3/RES_hh_num_in!F3)</f>
        <v>6934.973987457096</v>
      </c>
      <c r="G3" s="65">
        <f>IF(RES_hh_tes_in!G3=0,0,1000*11630*RES_hh_tes_in!G3/RES_hh_num_in!G3)</f>
        <v>7940.2355232781683</v>
      </c>
      <c r="H3" s="65">
        <f>IF(RES_hh_tes_in!H3=0,0,1000*11630*RES_hh_tes_in!H3/RES_hh_num_in!H3)</f>
        <v>8233.8093583860191</v>
      </c>
      <c r="I3" s="65">
        <f>IF(RES_hh_tes_in!I3=0,0,1000*11630*RES_hh_tes_in!I3/RES_hh_num_in!I3)</f>
        <v>7446.6497465961529</v>
      </c>
      <c r="J3" s="65">
        <f>IF(RES_hh_tes_in!J3=0,0,1000*11630*RES_hh_tes_in!J3/RES_hh_num_in!J3)</f>
        <v>7623.7352113240786</v>
      </c>
      <c r="K3" s="65">
        <f>IF(RES_hh_tes_in!K3=0,0,1000*11630*RES_hh_tes_in!K3/RES_hh_num_in!K3)</f>
        <v>7533.2232509568767</v>
      </c>
      <c r="L3" s="65">
        <f>IF(RES_hh_tes_in!L3=0,0,1000*11630*RES_hh_tes_in!L3/RES_hh_num_in!L3)</f>
        <v>7052.7631556466895</v>
      </c>
      <c r="M3" s="65">
        <f>IF(RES_hh_tes_in!M3=0,0,1000*11630*RES_hh_tes_in!M3/RES_hh_num_in!M3)</f>
        <v>6874.0143213519004</v>
      </c>
      <c r="N3" s="65">
        <f>IF(RES_hh_tes_in!N3=0,0,1000*11630*RES_hh_tes_in!N3/RES_hh_num_in!N3)</f>
        <v>8203.0450528510446</v>
      </c>
      <c r="O3" s="65">
        <f>IF(RES_hh_tes_in!O3=0,0,1000*11630*RES_hh_tes_in!O3/RES_hh_num_in!O3)</f>
        <v>8486.4301097427779</v>
      </c>
      <c r="P3" s="65">
        <f>IF(RES_hh_tes_in!P3=0,0,1000*11630*RES_hh_tes_in!P3/RES_hh_num_in!P3)</f>
        <v>7641.3212747627294</v>
      </c>
      <c r="Q3" s="65">
        <f>IF(RES_hh_tes_in!Q3=0,0,1000*11630*RES_hh_tes_in!Q3/RES_hh_num_in!Q3)</f>
        <v>7191.8256924510497</v>
      </c>
      <c r="R3" s="65">
        <f>IF(RES_hh_tes_in!R3=0,0,1000*11630*RES_hh_tes_in!R3/RES_hh_num_in!R3)</f>
        <v>7477.3792443887669</v>
      </c>
      <c r="S3" s="65">
        <f>IF(RES_hh_tes_in!S3=0,0,1000*11630*RES_hh_tes_in!S3/RES_hh_num_in!S3)</f>
        <v>7709.8796580720636</v>
      </c>
      <c r="T3" s="65">
        <f>IF(RES_hh_tes_in!T3=0,0,1000*11630*RES_hh_tes_in!T3/RES_hh_num_in!T3)</f>
        <v>7336.0256594654375</v>
      </c>
      <c r="U3" s="65">
        <f>IF(RES_hh_tes_in!U3=0,0,1000*11630*RES_hh_tes_in!U3/RES_hh_num_in!U3)</f>
        <v>6405.9630535516144</v>
      </c>
      <c r="V3" s="65">
        <f>IF(RES_hh_tes_in!V3=0,0,1000*11630*RES_hh_tes_in!V3/RES_hh_num_in!V3)</f>
        <v>5493.8544891837682</v>
      </c>
      <c r="W3" s="65">
        <f>IF(RES_hh_tes_in!W3=0,0,1000*11630*RES_hh_tes_in!W3/RES_hh_num_in!W3)</f>
        <v>6367.2832256274542</v>
      </c>
      <c r="X3" s="65">
        <f>IF(RES_hh_tes_in!X3=0,0,1000*11630*RES_hh_tes_in!X3/RES_hh_num_in!X3)</f>
        <v>5696.62713890748</v>
      </c>
      <c r="Y3" s="65">
        <f>IF(RES_hh_tes_in!Y3=0,0,1000*11630*RES_hh_tes_in!Y3/RES_hh_num_in!Y3)</f>
        <v>5382.9583728682646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5260.9998210746389</v>
      </c>
      <c r="D4" s="69">
        <f>IF(RES_hh_tes_in!D4=0,0,1000*11630*RES_hh_tes_in!D4/RES_hh_num_in!D4)</f>
        <v>5404.2540091490573</v>
      </c>
      <c r="E4" s="69">
        <f>IF(RES_hh_tes_in!E4=0,0,1000*11630*RES_hh_tes_in!E4/RES_hh_num_in!E4)</f>
        <v>5782.7161242121501</v>
      </c>
      <c r="F4" s="69">
        <f>IF(RES_hh_tes_in!F4=0,0,1000*11630*RES_hh_tes_in!F4/RES_hh_num_in!F4)</f>
        <v>6090.2838509794929</v>
      </c>
      <c r="G4" s="69">
        <f>IF(RES_hh_tes_in!G4=0,0,1000*11630*RES_hh_tes_in!G4/RES_hh_num_in!G4)</f>
        <v>7120.2720375806548</v>
      </c>
      <c r="H4" s="69">
        <f>IF(RES_hh_tes_in!H4=0,0,1000*11630*RES_hh_tes_in!H4/RES_hh_num_in!H4)</f>
        <v>7280.7994083574586</v>
      </c>
      <c r="I4" s="69">
        <f>IF(RES_hh_tes_in!I4=0,0,1000*11630*RES_hh_tes_in!I4/RES_hh_num_in!I4)</f>
        <v>6496.4031880341508</v>
      </c>
      <c r="J4" s="69">
        <f>IF(RES_hh_tes_in!J4=0,0,1000*11630*RES_hh_tes_in!J4/RES_hh_num_in!J4)</f>
        <v>6612.2018989993057</v>
      </c>
      <c r="K4" s="69">
        <f>IF(RES_hh_tes_in!K4=0,0,1000*11630*RES_hh_tes_in!K4/RES_hh_num_in!K4)</f>
        <v>6576.1012056949903</v>
      </c>
      <c r="L4" s="69">
        <f>IF(RES_hh_tes_in!L4=0,0,1000*11630*RES_hh_tes_in!L4/RES_hh_num_in!L4)</f>
        <v>6138.197950428872</v>
      </c>
      <c r="M4" s="69">
        <f>IF(RES_hh_tes_in!M4=0,0,1000*11630*RES_hh_tes_in!M4/RES_hh_num_in!M4)</f>
        <v>5908.317206928521</v>
      </c>
      <c r="N4" s="69">
        <f>IF(RES_hh_tes_in!N4=0,0,1000*11630*RES_hh_tes_in!N4/RES_hh_num_in!N4)</f>
        <v>7205.4720964875487</v>
      </c>
      <c r="O4" s="69">
        <f>IF(RES_hh_tes_in!O4=0,0,1000*11630*RES_hh_tes_in!O4/RES_hh_num_in!O4)</f>
        <v>7584.1212279752408</v>
      </c>
      <c r="P4" s="69">
        <f>IF(RES_hh_tes_in!P4=0,0,1000*11630*RES_hh_tes_in!P4/RES_hh_num_in!P4)</f>
        <v>6726.772464201098</v>
      </c>
      <c r="Q4" s="69">
        <f>IF(RES_hh_tes_in!Q4=0,0,1000*11630*RES_hh_tes_in!Q4/RES_hh_num_in!Q4)</f>
        <v>6380.7441950451503</v>
      </c>
      <c r="R4" s="69">
        <f>IF(RES_hh_tes_in!R4=0,0,1000*11630*RES_hh_tes_in!R4/RES_hh_num_in!R4)</f>
        <v>6618.6217513334259</v>
      </c>
      <c r="S4" s="69">
        <f>IF(RES_hh_tes_in!S4=0,0,1000*11630*RES_hh_tes_in!S4/RES_hh_num_in!S4)</f>
        <v>6858.1341212853076</v>
      </c>
      <c r="T4" s="69">
        <f>IF(RES_hh_tes_in!T4=0,0,1000*11630*RES_hh_tes_in!T4/RES_hh_num_in!T4)</f>
        <v>6426.9117388178138</v>
      </c>
      <c r="U4" s="69">
        <f>IF(RES_hh_tes_in!U4=0,0,1000*11630*RES_hh_tes_in!U4/RES_hh_num_in!U4)</f>
        <v>5516.6986322572184</v>
      </c>
      <c r="V4" s="69">
        <f>IF(RES_hh_tes_in!V4=0,0,1000*11630*RES_hh_tes_in!V4/RES_hh_num_in!V4)</f>
        <v>4647.223894188548</v>
      </c>
      <c r="W4" s="69">
        <f>IF(RES_hh_tes_in!W4=0,0,1000*11630*RES_hh_tes_in!W4/RES_hh_num_in!W4)</f>
        <v>5216.8104903109897</v>
      </c>
      <c r="X4" s="69">
        <f>IF(RES_hh_tes_in!X4=0,0,1000*11630*RES_hh_tes_in!X4/RES_hh_num_in!X4)</f>
        <v>4637.5019810067115</v>
      </c>
      <c r="Y4" s="69">
        <f>IF(RES_hh_tes_in!Y4=0,0,1000*11630*RES_hh_tes_in!Y4/RES_hh_num_in!Y4)</f>
        <v>4400.9504340691547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4840.7202443704173</v>
      </c>
      <c r="D5" s="72">
        <f>IF(RES_hh_tes_in!D5=0,0,1000*11630*RES_hh_tes_in!D5/RES_hh_num_in!D5)</f>
        <v>5456.176726278768</v>
      </c>
      <c r="E5" s="72">
        <f>IF(RES_hh_tes_in!E5=0,0,1000*11630*RES_hh_tes_in!E5/RES_hh_num_in!E5)</f>
        <v>6173.5512152595766</v>
      </c>
      <c r="F5" s="72">
        <f>IF(RES_hh_tes_in!F5=0,0,1000*11630*RES_hh_tes_in!F5/RES_hh_num_in!F5)</f>
        <v>5655.22209213121</v>
      </c>
      <c r="G5" s="72">
        <f>IF(RES_hh_tes_in!G5=0,0,1000*11630*RES_hh_tes_in!G5/RES_hh_num_in!G5)</f>
        <v>6687.7123668444701</v>
      </c>
      <c r="H5" s="72">
        <f>IF(RES_hh_tes_in!H5=0,0,1000*11630*RES_hh_tes_in!H5/RES_hh_num_in!H5)</f>
        <v>7445.5454041915855</v>
      </c>
      <c r="I5" s="72">
        <f>IF(RES_hh_tes_in!I5=0,0,1000*11630*RES_hh_tes_in!I5/RES_hh_num_in!I5)</f>
        <v>6677.1874399299268</v>
      </c>
      <c r="J5" s="72">
        <f>IF(RES_hh_tes_in!J5=0,0,1000*11630*RES_hh_tes_in!J5/RES_hh_num_in!J5)</f>
        <v>6661.468844872923</v>
      </c>
      <c r="K5" s="72">
        <f>IF(RES_hh_tes_in!K5=0,0,1000*11630*RES_hh_tes_in!K5/RES_hh_num_in!K5)</f>
        <v>5767.4721820619779</v>
      </c>
      <c r="L5" s="72">
        <f>IF(RES_hh_tes_in!L5=0,0,1000*11630*RES_hh_tes_in!L5/RES_hh_num_in!L5)</f>
        <v>6331.0060275429742</v>
      </c>
      <c r="M5" s="72">
        <f>IF(RES_hh_tes_in!M5=0,0,1000*11630*RES_hh_tes_in!M5/RES_hh_num_in!M5)</f>
        <v>6112.5858798404224</v>
      </c>
      <c r="N5" s="72">
        <f>IF(RES_hh_tes_in!N5=0,0,1000*11630*RES_hh_tes_in!N5/RES_hh_num_in!N5)</f>
        <v>7016.4587204909867</v>
      </c>
      <c r="O5" s="72">
        <f>IF(RES_hh_tes_in!O5=0,0,1000*11630*RES_hh_tes_in!O5/RES_hh_num_in!O5)</f>
        <v>8121.7627093834953</v>
      </c>
      <c r="P5" s="72">
        <f>IF(RES_hh_tes_in!P5=0,0,1000*11630*RES_hh_tes_in!P5/RES_hh_num_in!P5)</f>
        <v>6963.7197581357132</v>
      </c>
      <c r="Q5" s="72">
        <f>IF(RES_hh_tes_in!Q5=0,0,1000*11630*RES_hh_tes_in!Q5/RES_hh_num_in!Q5)</f>
        <v>0</v>
      </c>
      <c r="R5" s="72">
        <f>IF(RES_hh_tes_in!R5=0,0,1000*11630*RES_hh_tes_in!R5/RES_hh_num_in!R5)</f>
        <v>6390.3653631293646</v>
      </c>
      <c r="S5" s="72">
        <f>IF(RES_hh_tes_in!S5=0,0,1000*11630*RES_hh_tes_in!S5/RES_hh_num_in!S5)</f>
        <v>7126.7034947111752</v>
      </c>
      <c r="T5" s="72">
        <f>IF(RES_hh_tes_in!T5=0,0,1000*11630*RES_hh_tes_in!T5/RES_hh_num_in!T5)</f>
        <v>6939.8609058298953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5220.4493846660571</v>
      </c>
      <c r="X5" s="72">
        <f>IF(RES_hh_tes_in!X5=0,0,1000*11630*RES_hh_tes_in!X5/RES_hh_num_in!X5)</f>
        <v>5004.9592533619179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5149.8210533927631</v>
      </c>
      <c r="D6" s="72">
        <f>IF(RES_hh_tes_in!D6=0,0,1000*11630*RES_hh_tes_in!D6/RES_hh_num_in!D6)</f>
        <v>5356.6245424422495</v>
      </c>
      <c r="E6" s="72">
        <f>IF(RES_hh_tes_in!E6=0,0,1000*11630*RES_hh_tes_in!E6/RES_hh_num_in!E6)</f>
        <v>5776.7334421204778</v>
      </c>
      <c r="F6" s="72">
        <f>IF(RES_hh_tes_in!F6=0,0,1000*11630*RES_hh_tes_in!F6/RES_hh_num_in!F6)</f>
        <v>5825.5330557720845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5201.7205431667599</v>
      </c>
      <c r="K6" s="72">
        <f>IF(RES_hh_tes_in!K6=0,0,1000*11630*RES_hh_tes_in!K6/RES_hh_num_in!K6)</f>
        <v>5288.4774550034326</v>
      </c>
      <c r="L6" s="72">
        <f>IF(RES_hh_tes_in!L6=0,0,1000*11630*RES_hh_tes_in!L6/RES_hh_num_in!L6)</f>
        <v>5606.8235577744026</v>
      </c>
      <c r="M6" s="72">
        <f>IF(RES_hh_tes_in!M6=0,0,1000*11630*RES_hh_tes_in!M6/RES_hh_num_in!M6)</f>
        <v>6123.0519422855905</v>
      </c>
      <c r="N6" s="72">
        <f>IF(RES_hh_tes_in!N6=0,0,1000*11630*RES_hh_tes_in!N6/RES_hh_num_in!N6)</f>
        <v>7508.722224186622</v>
      </c>
      <c r="O6" s="72">
        <f>IF(RES_hh_tes_in!O6=0,0,1000*11630*RES_hh_tes_in!O6/RES_hh_num_in!O6)</f>
        <v>7724.9717936497764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4566.5693096968525</v>
      </c>
      <c r="X6" s="72">
        <f>IF(RES_hh_tes_in!X6=0,0,1000*11630*RES_hh_tes_in!X6/RES_hh_num_in!X6)</f>
        <v>3444.6995885067981</v>
      </c>
      <c r="Y6" s="72">
        <f>IF(RES_hh_tes_in!Y6=0,0,1000*11630*RES_hh_tes_in!Y6/RES_hh_num_in!Y6)</f>
        <v>5221.8028105135581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9678.1369848744307</v>
      </c>
      <c r="H7" s="72">
        <f>IF(RES_hh_tes_in!H7=0,0,1000*11630*RES_hh_tes_in!H7/RES_hh_num_in!H7)</f>
        <v>6643.4257131646245</v>
      </c>
      <c r="I7" s="72">
        <f>IF(RES_hh_tes_in!I7=0,0,1000*11630*RES_hh_tes_in!I7/RES_hh_num_in!I7)</f>
        <v>4432.8300490046468</v>
      </c>
      <c r="J7" s="72">
        <f>IF(RES_hh_tes_in!J7=0,0,1000*11630*RES_hh_tes_in!J7/RES_hh_num_in!J7)</f>
        <v>5401.0857572917339</v>
      </c>
      <c r="K7" s="72">
        <f>IF(RES_hh_tes_in!K7=0,0,1000*11630*RES_hh_tes_in!K7/RES_hh_num_in!K7)</f>
        <v>4927.0678575189131</v>
      </c>
      <c r="L7" s="72">
        <f>IF(RES_hh_tes_in!L7=0,0,1000*11630*RES_hh_tes_in!L7/RES_hh_num_in!L7)</f>
        <v>6552.5238033454698</v>
      </c>
      <c r="M7" s="72">
        <f>IF(RES_hh_tes_in!M7=0,0,1000*11630*RES_hh_tes_in!M7/RES_hh_num_in!M7)</f>
        <v>5715.3307267055879</v>
      </c>
      <c r="N7" s="72">
        <f>IF(RES_hh_tes_in!N7=0,0,1000*11630*RES_hh_tes_in!N7/RES_hh_num_in!N7)</f>
        <v>8668.234532698476</v>
      </c>
      <c r="O7" s="72">
        <f>IF(RES_hh_tes_in!O7=0,0,1000*11630*RES_hh_tes_in!O7/RES_hh_num_in!O7)</f>
        <v>7280.2757531756133</v>
      </c>
      <c r="P7" s="72">
        <f>IF(RES_hh_tes_in!P7=0,0,1000*11630*RES_hh_tes_in!P7/RES_hh_num_in!P7)</f>
        <v>7015.507868499164</v>
      </c>
      <c r="Q7" s="72">
        <f>IF(RES_hh_tes_in!Q7=0,0,1000*11630*RES_hh_tes_in!Q7/RES_hh_num_in!Q7)</f>
        <v>5185.6131639925143</v>
      </c>
      <c r="R7" s="72">
        <f>IF(RES_hh_tes_in!R7=0,0,1000*11630*RES_hh_tes_in!R7/RES_hh_num_in!R7)</f>
        <v>6459.2350001307796</v>
      </c>
      <c r="S7" s="72">
        <f>IF(RES_hh_tes_in!S7=0,0,1000*11630*RES_hh_tes_in!S7/RES_hh_num_in!S7)</f>
        <v>7114.7529389975671</v>
      </c>
      <c r="T7" s="72">
        <f>IF(RES_hh_tes_in!T7=0,0,1000*11630*RES_hh_tes_in!T7/RES_hh_num_in!T7)</f>
        <v>6644.0322242291222</v>
      </c>
      <c r="U7" s="72">
        <f>IF(RES_hh_tes_in!U7=0,0,1000*11630*RES_hh_tes_in!U7/RES_hh_num_in!U7)</f>
        <v>5521.8134664536883</v>
      </c>
      <c r="V7" s="72">
        <f>IF(RES_hh_tes_in!V7=0,0,1000*11630*RES_hh_tes_in!V7/RES_hh_num_in!V7)</f>
        <v>4640.4236864754566</v>
      </c>
      <c r="W7" s="72">
        <f>IF(RES_hh_tes_in!W7=0,0,1000*11630*RES_hh_tes_in!W7/RES_hh_num_in!W7)</f>
        <v>4764.5952178231009</v>
      </c>
      <c r="X7" s="72">
        <f>IF(RES_hh_tes_in!X7=0,0,1000*11630*RES_hh_tes_in!X7/RES_hh_num_in!X7)</f>
        <v>4783.1789143482529</v>
      </c>
      <c r="Y7" s="72">
        <f>IF(RES_hh_tes_in!Y7=0,0,1000*11630*RES_hh_tes_in!Y7/RES_hh_num_in!Y7)</f>
        <v>4264.3272689314854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5134.4406132736822</v>
      </c>
      <c r="D8" s="72">
        <f>IF(RES_hh_tes_in!D8=0,0,1000*11630*RES_hh_tes_in!D8/RES_hh_num_in!D8)</f>
        <v>5149.4668397230735</v>
      </c>
      <c r="E8" s="72">
        <f>IF(RES_hh_tes_in!E8=0,0,1000*11630*RES_hh_tes_in!E8/RES_hh_num_in!E8)</f>
        <v>5595.1181651077259</v>
      </c>
      <c r="F8" s="72">
        <f>IF(RES_hh_tes_in!F8=0,0,1000*11630*RES_hh_tes_in!F8/RES_hh_num_in!F8)</f>
        <v>6077.2512041003192</v>
      </c>
      <c r="G8" s="72">
        <f>IF(RES_hh_tes_in!G8=0,0,1000*11630*RES_hh_tes_in!G8/RES_hh_num_in!G8)</f>
        <v>7074.3457187055628</v>
      </c>
      <c r="H8" s="72">
        <f>IF(RES_hh_tes_in!H8=0,0,1000*11630*RES_hh_tes_in!H8/RES_hh_num_in!H8)</f>
        <v>6964.9683108056188</v>
      </c>
      <c r="I8" s="72">
        <f>IF(RES_hh_tes_in!I8=0,0,1000*11630*RES_hh_tes_in!I8/RES_hh_num_in!I8)</f>
        <v>6536.0844209800844</v>
      </c>
      <c r="J8" s="72">
        <f>IF(RES_hh_tes_in!J8=0,0,1000*11630*RES_hh_tes_in!J8/RES_hh_num_in!J8)</f>
        <v>6477.7715883673482</v>
      </c>
      <c r="K8" s="72">
        <f>IF(RES_hh_tes_in!K8=0,0,1000*11630*RES_hh_tes_in!K8/RES_hh_num_in!K8)</f>
        <v>6258.2780719518196</v>
      </c>
      <c r="L8" s="72">
        <f>IF(RES_hh_tes_in!L8=0,0,1000*11630*RES_hh_tes_in!L8/RES_hh_num_in!L8)</f>
        <v>6279.1102340474945</v>
      </c>
      <c r="M8" s="72">
        <f>IF(RES_hh_tes_in!M8=0,0,1000*11630*RES_hh_tes_in!M8/RES_hh_num_in!M8)</f>
        <v>5859.3394012409117</v>
      </c>
      <c r="N8" s="72">
        <f>IF(RES_hh_tes_in!N8=0,0,1000*11630*RES_hh_tes_in!N8/RES_hh_num_in!N8)</f>
        <v>6850.5380623612155</v>
      </c>
      <c r="O8" s="72">
        <f>IF(RES_hh_tes_in!O8=0,0,1000*11630*RES_hh_tes_in!O8/RES_hh_num_in!O8)</f>
        <v>7176.107117377579</v>
      </c>
      <c r="P8" s="72">
        <f>IF(RES_hh_tes_in!P8=0,0,1000*11630*RES_hh_tes_in!P8/RES_hh_num_in!P8)</f>
        <v>6461.208614106491</v>
      </c>
      <c r="Q8" s="72">
        <f>IF(RES_hh_tes_in!Q8=0,0,1000*11630*RES_hh_tes_in!Q8/RES_hh_num_in!Q8)</f>
        <v>6180.5257553215515</v>
      </c>
      <c r="R8" s="72">
        <f>IF(RES_hh_tes_in!R8=0,0,1000*11630*RES_hh_tes_in!R8/RES_hh_num_in!R8)</f>
        <v>6695.5706416356679</v>
      </c>
      <c r="S8" s="72">
        <f>IF(RES_hh_tes_in!S8=0,0,1000*11630*RES_hh_tes_in!S8/RES_hh_num_in!S8)</f>
        <v>6713.7654454353597</v>
      </c>
      <c r="T8" s="72">
        <f>IF(RES_hh_tes_in!T8=0,0,1000*11630*RES_hh_tes_in!T8/RES_hh_num_in!T8)</f>
        <v>6216.4495817355701</v>
      </c>
      <c r="U8" s="72">
        <f>IF(RES_hh_tes_in!U8=0,0,1000*11630*RES_hh_tes_in!U8/RES_hh_num_in!U8)</f>
        <v>5325.6007727834458</v>
      </c>
      <c r="V8" s="72">
        <f>IF(RES_hh_tes_in!V8=0,0,1000*11630*RES_hh_tes_in!V8/RES_hh_num_in!V8)</f>
        <v>4737.5451643677288</v>
      </c>
      <c r="W8" s="72">
        <f>IF(RES_hh_tes_in!W8=0,0,1000*11630*RES_hh_tes_in!W8/RES_hh_num_in!W8)</f>
        <v>5436.3342257187151</v>
      </c>
      <c r="X8" s="72">
        <f>IF(RES_hh_tes_in!X8=0,0,1000*11630*RES_hh_tes_in!X8/RES_hh_num_in!X8)</f>
        <v>4509.74417350574</v>
      </c>
      <c r="Y8" s="72">
        <f>IF(RES_hh_tes_in!Y8=0,0,1000*11630*RES_hh_tes_in!Y8/RES_hh_num_in!Y8)</f>
        <v>4089.9448981543574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5255.076482805568</v>
      </c>
      <c r="D9" s="72">
        <f>IF(RES_hh_tes_in!D9=0,0,1000*11630*RES_hh_tes_in!D9/RES_hh_num_in!D9)</f>
        <v>5231.3172454106461</v>
      </c>
      <c r="E9" s="72">
        <f>IF(RES_hh_tes_in!E9=0,0,1000*11630*RES_hh_tes_in!E9/RES_hh_num_in!E9)</f>
        <v>5650.0254863977507</v>
      </c>
      <c r="F9" s="72">
        <f>IF(RES_hh_tes_in!F9=0,0,1000*11630*RES_hh_tes_in!F9/RES_hh_num_in!F9)</f>
        <v>6081.2228538193885</v>
      </c>
      <c r="G9" s="72">
        <f>IF(RES_hh_tes_in!G9=0,0,1000*11630*RES_hh_tes_in!G9/RES_hh_num_in!G9)</f>
        <v>7130.3762478893223</v>
      </c>
      <c r="H9" s="72">
        <f>IF(RES_hh_tes_in!H9=0,0,1000*11630*RES_hh_tes_in!H9/RES_hh_num_in!H9)</f>
        <v>7184.1877319938221</v>
      </c>
      <c r="I9" s="72">
        <f>IF(RES_hh_tes_in!I9=0,0,1000*11630*RES_hh_tes_in!I9/RES_hh_num_in!I9)</f>
        <v>6373.5488170813051</v>
      </c>
      <c r="J9" s="72">
        <f>IF(RES_hh_tes_in!J9=0,0,1000*11630*RES_hh_tes_in!J9/RES_hh_num_in!J9)</f>
        <v>6594.4319901693207</v>
      </c>
      <c r="K9" s="72">
        <f>IF(RES_hh_tes_in!K9=0,0,1000*11630*RES_hh_tes_in!K9/RES_hh_num_in!K9)</f>
        <v>6596.6408082975267</v>
      </c>
      <c r="L9" s="72">
        <f>IF(RES_hh_tes_in!L9=0,0,1000*11630*RES_hh_tes_in!L9/RES_hh_num_in!L9)</f>
        <v>5880.1368101150238</v>
      </c>
      <c r="M9" s="72">
        <f>IF(RES_hh_tes_in!M9=0,0,1000*11630*RES_hh_tes_in!M9/RES_hh_num_in!M9)</f>
        <v>5852.312335227768</v>
      </c>
      <c r="N9" s="72">
        <f>IF(RES_hh_tes_in!N9=0,0,1000*11630*RES_hh_tes_in!N9/RES_hh_num_in!N9)</f>
        <v>7109.2869383356056</v>
      </c>
      <c r="O9" s="72">
        <f>IF(RES_hh_tes_in!O9=0,0,1000*11630*RES_hh_tes_in!O9/RES_hh_num_in!O9)</f>
        <v>7672.2205728076624</v>
      </c>
      <c r="P9" s="72">
        <f>IF(RES_hh_tes_in!P9=0,0,1000*11630*RES_hh_tes_in!P9/RES_hh_num_in!P9)</f>
        <v>6862.4230066380314</v>
      </c>
      <c r="Q9" s="72">
        <f>IF(RES_hh_tes_in!Q9=0,0,1000*11630*RES_hh_tes_in!Q9/RES_hh_num_in!Q9)</f>
        <v>6553.4686309939807</v>
      </c>
      <c r="R9" s="72">
        <f>IF(RES_hh_tes_in!R9=0,0,1000*11630*RES_hh_tes_in!R9/RES_hh_num_in!R9)</f>
        <v>6529.0178178562801</v>
      </c>
      <c r="S9" s="72">
        <f>IF(RES_hh_tes_in!S9=0,0,1000*11630*RES_hh_tes_in!S9/RES_hh_num_in!S9)</f>
        <v>6516.4786293830202</v>
      </c>
      <c r="T9" s="72">
        <f>IF(RES_hh_tes_in!T9=0,0,1000*11630*RES_hh_tes_in!T9/RES_hh_num_in!T9)</f>
        <v>6193.9255080217017</v>
      </c>
      <c r="U9" s="72">
        <f>IF(RES_hh_tes_in!U9=0,0,1000*11630*RES_hh_tes_in!U9/RES_hh_num_in!U9)</f>
        <v>5604.6269896624708</v>
      </c>
      <c r="V9" s="72">
        <f>IF(RES_hh_tes_in!V9=0,0,1000*11630*RES_hh_tes_in!V9/RES_hh_num_in!V9)</f>
        <v>5031.9498196180248</v>
      </c>
      <c r="W9" s="72">
        <f>IF(RES_hh_tes_in!W9=0,0,1000*11630*RES_hh_tes_in!W9/RES_hh_num_in!W9)</f>
        <v>4881.6826943797232</v>
      </c>
      <c r="X9" s="72">
        <f>IF(RES_hh_tes_in!X9=0,0,1000*11630*RES_hh_tes_in!X9/RES_hh_num_in!X9)</f>
        <v>4517.9431275228226</v>
      </c>
      <c r="Y9" s="72">
        <f>IF(RES_hh_tes_in!Y9=0,0,1000*11630*RES_hh_tes_in!Y9/RES_hh_num_in!Y9)</f>
        <v>4215.6221770899574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5239.4190032352917</v>
      </c>
      <c r="D11" s="72">
        <f>IF(RES_hh_tes_in!D11=0,0,1000*11630*RES_hh_tes_in!D11/RES_hh_num_in!D11)</f>
        <v>5456.1269844093176</v>
      </c>
      <c r="E11" s="72">
        <f>IF(RES_hh_tes_in!E11=0,0,1000*11630*RES_hh_tes_in!E11/RES_hh_num_in!E11)</f>
        <v>5790.0463746883624</v>
      </c>
      <c r="F11" s="72">
        <f>IF(RES_hh_tes_in!F11=0,0,1000*11630*RES_hh_tes_in!F11/RES_hh_num_in!F11)</f>
        <v>6056.9991230878531</v>
      </c>
      <c r="G11" s="72">
        <f>IF(RES_hh_tes_in!G11=0,0,1000*11630*RES_hh_tes_in!G11/RES_hh_num_in!G11)</f>
        <v>7036.5885868987116</v>
      </c>
      <c r="H11" s="72">
        <f>IF(RES_hh_tes_in!H11=0,0,1000*11630*RES_hh_tes_in!H11/RES_hh_num_in!H11)</f>
        <v>7470.5596233057113</v>
      </c>
      <c r="I11" s="72">
        <f>IF(RES_hh_tes_in!I11=0,0,1000*11630*RES_hh_tes_in!I11/RES_hh_num_in!I11)</f>
        <v>6489.7603082952728</v>
      </c>
      <c r="J11" s="72">
        <f>IF(RES_hh_tes_in!J11=0,0,1000*11630*RES_hh_tes_in!J11/RES_hh_num_in!J11)</f>
        <v>6551.0452686425215</v>
      </c>
      <c r="K11" s="72">
        <f>IF(RES_hh_tes_in!K11=0,0,1000*11630*RES_hh_tes_in!K11/RES_hh_num_in!K11)</f>
        <v>6648.0526274257272</v>
      </c>
      <c r="L11" s="72">
        <f>IF(RES_hh_tes_in!L11=0,0,1000*11630*RES_hh_tes_in!L11/RES_hh_num_in!L11)</f>
        <v>6221.6960276721029</v>
      </c>
      <c r="M11" s="72">
        <f>IF(RES_hh_tes_in!M11=0,0,1000*11630*RES_hh_tes_in!M11/RES_hh_num_in!M11)</f>
        <v>5854.2821487170477</v>
      </c>
      <c r="N11" s="72">
        <f>IF(RES_hh_tes_in!N11=0,0,1000*11630*RES_hh_tes_in!N11/RES_hh_num_in!N11)</f>
        <v>7195.2990191530753</v>
      </c>
      <c r="O11" s="72">
        <f>IF(RES_hh_tes_in!O11=0,0,1000*11630*RES_hh_tes_in!O11/RES_hh_num_in!O11)</f>
        <v>7557.8160173015967</v>
      </c>
      <c r="P11" s="72">
        <f>IF(RES_hh_tes_in!P11=0,0,1000*11630*RES_hh_tes_in!P11/RES_hh_num_in!P11)</f>
        <v>6851.9379314967173</v>
      </c>
      <c r="Q11" s="72">
        <f>IF(RES_hh_tes_in!Q11=0,0,1000*11630*RES_hh_tes_in!Q11/RES_hh_num_in!Q11)</f>
        <v>6456.8213910012046</v>
      </c>
      <c r="R11" s="72">
        <f>IF(RES_hh_tes_in!R11=0,0,1000*11630*RES_hh_tes_in!R11/RES_hh_num_in!R11)</f>
        <v>6714.4532720798607</v>
      </c>
      <c r="S11" s="72">
        <f>IF(RES_hh_tes_in!S11=0,0,1000*11630*RES_hh_tes_in!S11/RES_hh_num_in!S11)</f>
        <v>6809.9581865610189</v>
      </c>
      <c r="T11" s="72">
        <f>IF(RES_hh_tes_in!T11=0,0,1000*11630*RES_hh_tes_in!T11/RES_hh_num_in!T11)</f>
        <v>6353.0769775752733</v>
      </c>
      <c r="U11" s="72">
        <f>IF(RES_hh_tes_in!U11=0,0,1000*11630*RES_hh_tes_in!U11/RES_hh_num_in!U11)</f>
        <v>5610.0324223973876</v>
      </c>
      <c r="V11" s="72">
        <f>IF(RES_hh_tes_in!V11=0,0,1000*11630*RES_hh_tes_in!V11/RES_hh_num_in!V11)</f>
        <v>4684.1889699592311</v>
      </c>
      <c r="W11" s="72">
        <f>IF(RES_hh_tes_in!W11=0,0,1000*11630*RES_hh_tes_in!W11/RES_hh_num_in!W11)</f>
        <v>5206.9970207925435</v>
      </c>
      <c r="X11" s="72">
        <f>IF(RES_hh_tes_in!X11=0,0,1000*11630*RES_hh_tes_in!X11/RES_hh_num_in!X11)</f>
        <v>4435.0601265417235</v>
      </c>
      <c r="Y11" s="72">
        <f>IF(RES_hh_tes_in!Y11=0,0,1000*11630*RES_hh_tes_in!Y11/RES_hh_num_in!Y11)</f>
        <v>4204.8435336604507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6959.0663197530384</v>
      </c>
      <c r="P12" s="72">
        <f>IF(RES_hh_tes_in!P12=0,0,1000*11630*RES_hh_tes_in!P12/RES_hh_num_in!P12)</f>
        <v>5574.8299241122213</v>
      </c>
      <c r="Q12" s="72">
        <f>IF(RES_hh_tes_in!Q12=0,0,1000*11630*RES_hh_tes_in!Q12/RES_hh_num_in!Q12)</f>
        <v>5186.1739648848597</v>
      </c>
      <c r="R12" s="72">
        <f>IF(RES_hh_tes_in!R12=0,0,1000*11630*RES_hh_tes_in!R12/RES_hh_num_in!R12)</f>
        <v>5537.2249499905765</v>
      </c>
      <c r="S12" s="72">
        <f>IF(RES_hh_tes_in!S12=0,0,1000*11630*RES_hh_tes_in!S12/RES_hh_num_in!S12)</f>
        <v>6973.6589761324421</v>
      </c>
      <c r="T12" s="72">
        <f>IF(RES_hh_tes_in!T12=0,0,1000*11630*RES_hh_tes_in!T12/RES_hh_num_in!T12)</f>
        <v>6918.8732988983802</v>
      </c>
      <c r="U12" s="72">
        <f>IF(RES_hh_tes_in!U12=0,0,1000*11630*RES_hh_tes_in!U12/RES_hh_num_in!U12)</f>
        <v>5125.3903098532737</v>
      </c>
      <c r="V12" s="72">
        <f>IF(RES_hh_tes_in!V12=0,0,1000*11630*RES_hh_tes_in!V12/RES_hh_num_in!V12)</f>
        <v>3846.1123261330913</v>
      </c>
      <c r="W12" s="72">
        <f>IF(RES_hh_tes_in!W12=0,0,1000*11630*RES_hh_tes_in!W12/RES_hh_num_in!W12)</f>
        <v>5371.8891371465643</v>
      </c>
      <c r="X12" s="72">
        <f>IF(RES_hh_tes_in!X12=0,0,1000*11630*RES_hh_tes_in!X12/RES_hh_num_in!X12)</f>
        <v>4869.7930180057156</v>
      </c>
      <c r="Y12" s="72">
        <f>IF(RES_hh_tes_in!Y12=0,0,1000*11630*RES_hh_tes_in!Y12/RES_hh_num_in!Y12)</f>
        <v>4955.3384889914614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5246.6925210893396</v>
      </c>
      <c r="D13" s="74">
        <f>IF(RES_hh_tes_in!D13=0,0,1000*11630*RES_hh_tes_in!D13/RES_hh_num_in!D13)</f>
        <v>5295.2725868593452</v>
      </c>
      <c r="E13" s="74">
        <f>IF(RES_hh_tes_in!E13=0,0,1000*11630*RES_hh_tes_in!E13/RES_hh_num_in!E13)</f>
        <v>5279.1203938716244</v>
      </c>
      <c r="F13" s="74">
        <f>IF(RES_hh_tes_in!F13=0,0,1000*11630*RES_hh_tes_in!F13/RES_hh_num_in!F13)</f>
        <v>4587.5506352348193</v>
      </c>
      <c r="G13" s="74">
        <f>IF(RES_hh_tes_in!G13=0,0,1000*11630*RES_hh_tes_in!G13/RES_hh_num_in!G13)</f>
        <v>5888.2059512045371</v>
      </c>
      <c r="H13" s="74">
        <f>IF(RES_hh_tes_in!H13=0,0,1000*11630*RES_hh_tes_in!H13/RES_hh_num_in!H13)</f>
        <v>7004.8445692793657</v>
      </c>
      <c r="I13" s="74">
        <f>IF(RES_hh_tes_in!I13=0,0,1000*11630*RES_hh_tes_in!I13/RES_hh_num_in!I13)</f>
        <v>6362.6923315337326</v>
      </c>
      <c r="J13" s="74">
        <f>IF(RES_hh_tes_in!J13=0,0,1000*11630*RES_hh_tes_in!J13/RES_hh_num_in!J13)</f>
        <v>7107.2154738026884</v>
      </c>
      <c r="K13" s="74">
        <f>IF(RES_hh_tes_in!K13=0,0,1000*11630*RES_hh_tes_in!K13/RES_hh_num_in!K13)</f>
        <v>6748.1213048816408</v>
      </c>
      <c r="L13" s="74">
        <f>IF(RES_hh_tes_in!L13=0,0,1000*11630*RES_hh_tes_in!L13/RES_hh_num_in!L13)</f>
        <v>5693.6163797333729</v>
      </c>
      <c r="M13" s="74">
        <f>IF(RES_hh_tes_in!M13=0,0,1000*11630*RES_hh_tes_in!M13/RES_hh_num_in!M13)</f>
        <v>5862.8176326575085</v>
      </c>
      <c r="N13" s="74">
        <f>IF(RES_hh_tes_in!N13=0,0,1000*11630*RES_hh_tes_in!N13/RES_hh_num_in!N13)</f>
        <v>7808.317247069197</v>
      </c>
      <c r="O13" s="74">
        <f>IF(RES_hh_tes_in!O13=0,0,1000*11630*RES_hh_tes_in!O13/RES_hh_num_in!O13)</f>
        <v>5643.4978650848579</v>
      </c>
      <c r="P13" s="74">
        <f>IF(RES_hh_tes_in!P13=0,0,1000*11630*RES_hh_tes_in!P13/RES_hh_num_in!P13)</f>
        <v>6448.2659702787505</v>
      </c>
      <c r="Q13" s="74">
        <f>IF(RES_hh_tes_in!Q13=0,0,1000*11630*RES_hh_tes_in!Q13/RES_hh_num_in!Q13)</f>
        <v>8014.7213563632113</v>
      </c>
      <c r="R13" s="74">
        <f>IF(RES_hh_tes_in!R13=0,0,1000*11630*RES_hh_tes_in!R13/RES_hh_num_in!R13)</f>
        <v>8778.701863872373</v>
      </c>
      <c r="S13" s="74">
        <f>IF(RES_hh_tes_in!S13=0,0,1000*11630*RES_hh_tes_in!S13/RES_hh_num_in!S13)</f>
        <v>9429.5999706642615</v>
      </c>
      <c r="T13" s="74">
        <f>IF(RES_hh_tes_in!T13=0,0,1000*11630*RES_hh_tes_in!T13/RES_hh_num_in!T13)</f>
        <v>5799.0995783078361</v>
      </c>
      <c r="U13" s="74">
        <f>IF(RES_hh_tes_in!U13=0,0,1000*11630*RES_hh_tes_in!U13/RES_hh_num_in!U13)</f>
        <v>4946.8661914080394</v>
      </c>
      <c r="V13" s="74">
        <f>IF(RES_hh_tes_in!V13=0,0,1000*11630*RES_hh_tes_in!V13/RES_hh_num_in!V13)</f>
        <v>6000.5447762211306</v>
      </c>
      <c r="W13" s="74">
        <f>IF(RES_hh_tes_in!W13=0,0,1000*11630*RES_hh_tes_in!W13/RES_hh_num_in!W13)</f>
        <v>4216.8056659004005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37.44510565811396</v>
      </c>
      <c r="D14" s="76">
        <f>IF(RES_hh_tes_in!D14=0,0,1000*11630*RES_hh_tes_in!D14/RES_hh_num_in!D14)</f>
        <v>40.844074507836737</v>
      </c>
      <c r="E14" s="76">
        <f>IF(RES_hh_tes_in!E14=0,0,1000*11630*RES_hh_tes_in!E14/RES_hh_num_in!E14)</f>
        <v>45.903793268239774</v>
      </c>
      <c r="F14" s="76">
        <f>IF(RES_hh_tes_in!F14=0,0,1000*11630*RES_hh_tes_in!F14/RES_hh_num_in!F14)</f>
        <v>50.556010697220891</v>
      </c>
      <c r="G14" s="76">
        <f>IF(RES_hh_tes_in!G14=0,0,1000*11630*RES_hh_tes_in!G14/RES_hh_num_in!G14)</f>
        <v>60.585542541081111</v>
      </c>
      <c r="H14" s="76">
        <f>IF(RES_hh_tes_in!H14=0,0,1000*11630*RES_hh_tes_in!H14/RES_hh_num_in!H14)</f>
        <v>68.067178577494388</v>
      </c>
      <c r="I14" s="76">
        <f>IF(RES_hh_tes_in!I14=0,0,1000*11630*RES_hh_tes_in!I14/RES_hh_num_in!I14)</f>
        <v>53.14542225750197</v>
      </c>
      <c r="J14" s="76">
        <f>IF(RES_hh_tes_in!J14=0,0,1000*11630*RES_hh_tes_in!J14/RES_hh_num_in!J14)</f>
        <v>45.95805990552838</v>
      </c>
      <c r="K14" s="76">
        <f>IF(RES_hh_tes_in!K14=0,0,1000*11630*RES_hh_tes_in!K14/RES_hh_num_in!K14)</f>
        <v>48.455743752234987</v>
      </c>
      <c r="L14" s="76">
        <f>IF(RES_hh_tes_in!L14=0,0,1000*11630*RES_hh_tes_in!L14/RES_hh_num_in!L14)</f>
        <v>43.471991892006976</v>
      </c>
      <c r="M14" s="76">
        <f>IF(RES_hh_tes_in!M14=0,0,1000*11630*RES_hh_tes_in!M14/RES_hh_num_in!M14)</f>
        <v>39.888024829535595</v>
      </c>
      <c r="N14" s="76">
        <f>IF(RES_hh_tes_in!N14=0,0,1000*11630*RES_hh_tes_in!N14/RES_hh_num_in!N14)</f>
        <v>47.458422160259317</v>
      </c>
      <c r="O14" s="76">
        <f>IF(RES_hh_tes_in!O14=0,0,1000*11630*RES_hh_tes_in!O14/RES_hh_num_in!O14)</f>
        <v>48.011963444613457</v>
      </c>
      <c r="P14" s="76">
        <f>IF(RES_hh_tes_in!P14=0,0,1000*11630*RES_hh_tes_in!P14/RES_hh_num_in!P14)</f>
        <v>57.307738113652142</v>
      </c>
      <c r="Q14" s="76">
        <f>IF(RES_hh_tes_in!Q14=0,0,1000*11630*RES_hh_tes_in!Q14/RES_hh_num_in!Q14)</f>
        <v>50.084640302545495</v>
      </c>
      <c r="R14" s="76">
        <f>IF(RES_hh_tes_in!R14=0,0,1000*11630*RES_hh_tes_in!R14/RES_hh_num_in!R14)</f>
        <v>54.371000068745964</v>
      </c>
      <c r="S14" s="76">
        <f>IF(RES_hh_tes_in!S14=0,0,1000*11630*RES_hh_tes_in!S14/RES_hh_num_in!S14)</f>
        <v>55.611632359581577</v>
      </c>
      <c r="T14" s="76">
        <f>IF(RES_hh_tes_in!T14=0,0,1000*11630*RES_hh_tes_in!T14/RES_hh_num_in!T14)</f>
        <v>59.022770402913963</v>
      </c>
      <c r="U14" s="76">
        <f>IF(RES_hh_tes_in!U14=0,0,1000*11630*RES_hh_tes_in!U14/RES_hh_num_in!U14)</f>
        <v>46.950475106848018</v>
      </c>
      <c r="V14" s="76">
        <f>IF(RES_hh_tes_in!V14=0,0,1000*11630*RES_hh_tes_in!V14/RES_hh_num_in!V14)</f>
        <v>45.554696309585324</v>
      </c>
      <c r="W14" s="76">
        <f>IF(RES_hh_tes_in!W14=0,0,1000*11630*RES_hh_tes_in!W14/RES_hh_num_in!W14)</f>
        <v>39.342246781924857</v>
      </c>
      <c r="X14" s="76">
        <f>IF(RES_hh_tes_in!X14=0,0,1000*11630*RES_hh_tes_in!X14/RES_hh_num_in!X14)</f>
        <v>32.210874048404534</v>
      </c>
      <c r="Y14" s="76">
        <f>IF(RES_hh_tes_in!Y14=0,0,1000*11630*RES_hh_tes_in!Y14/RES_hh_num_in!Y14)</f>
        <v>23.973922748137809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2.1497740377714358E-2</v>
      </c>
      <c r="E15" s="69">
        <f t="shared" si="0"/>
        <v>0.42020320117499149</v>
      </c>
      <c r="F15" s="69">
        <f t="shared" si="0"/>
        <v>0.80961092972445758</v>
      </c>
      <c r="G15" s="69">
        <f t="shared" si="0"/>
        <v>1.6874426021947735</v>
      </c>
      <c r="H15" s="69">
        <f t="shared" si="0"/>
        <v>5.2744224958699322</v>
      </c>
      <c r="I15" s="69">
        <f t="shared" si="0"/>
        <v>2.7227034020179182</v>
      </c>
      <c r="J15" s="69">
        <f t="shared" si="0"/>
        <v>2.118364748169542</v>
      </c>
      <c r="K15" s="69">
        <f t="shared" si="0"/>
        <v>3.4895135826955781</v>
      </c>
      <c r="L15" s="69">
        <f t="shared" si="0"/>
        <v>18.190529028801127</v>
      </c>
      <c r="M15" s="69">
        <f t="shared" si="0"/>
        <v>1.8186553860993637</v>
      </c>
      <c r="N15" s="69">
        <f t="shared" si="0"/>
        <v>8.9135001415584298</v>
      </c>
      <c r="O15" s="69">
        <f t="shared" si="0"/>
        <v>2.3291053885295945</v>
      </c>
      <c r="P15" s="69">
        <f t="shared" si="0"/>
        <v>8.4580666326765392</v>
      </c>
      <c r="Q15" s="69">
        <f t="shared" si="0"/>
        <v>3.7945548173149812</v>
      </c>
      <c r="R15" s="69">
        <f t="shared" si="0"/>
        <v>2.8774164266968132</v>
      </c>
      <c r="S15" s="69">
        <f t="shared" si="0"/>
        <v>2.581048435007963</v>
      </c>
      <c r="T15" s="69">
        <f t="shared" si="0"/>
        <v>3.6508924130220772</v>
      </c>
      <c r="U15" s="69">
        <f t="shared" si="0"/>
        <v>2.2964324158211284</v>
      </c>
      <c r="V15" s="69">
        <f t="shared" si="0"/>
        <v>1.8659617247767619</v>
      </c>
      <c r="W15" s="69">
        <f t="shared" si="0"/>
        <v>3.6554459854705783</v>
      </c>
      <c r="X15" s="69">
        <f t="shared" si="0"/>
        <v>2.8156832982660345</v>
      </c>
      <c r="Y15" s="69">
        <f t="shared" si="0"/>
        <v>0.21015994673886801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2.1497740377714358E-2</v>
      </c>
      <c r="E16" s="72">
        <f>IF(RES_hh_tes_in!E16=0,0,1000*11630*RES_hh_tes_in!E16/RES_hh_num_in!E$3)</f>
        <v>0.42020320117499149</v>
      </c>
      <c r="F16" s="72">
        <f>IF(RES_hh_tes_in!F16=0,0,1000*11630*RES_hh_tes_in!F16/RES_hh_num_in!F$3)</f>
        <v>0.80961092972445758</v>
      </c>
      <c r="G16" s="72">
        <f>IF(RES_hh_tes_in!G16=0,0,1000*11630*RES_hh_tes_in!G16/RES_hh_num_in!G$3)</f>
        <v>1.6874426021947735</v>
      </c>
      <c r="H16" s="72">
        <f>IF(RES_hh_tes_in!H16=0,0,1000*11630*RES_hh_tes_in!H16/RES_hh_num_in!H$3)</f>
        <v>5.2744224958699322</v>
      </c>
      <c r="I16" s="72">
        <f>IF(RES_hh_tes_in!I16=0,0,1000*11630*RES_hh_tes_in!I16/RES_hh_num_in!I$3)</f>
        <v>2.7227034020179182</v>
      </c>
      <c r="J16" s="72">
        <f>IF(RES_hh_tes_in!J16=0,0,1000*11630*RES_hh_tes_in!J16/RES_hh_num_in!J$3)</f>
        <v>2.118364748169542</v>
      </c>
      <c r="K16" s="72">
        <f>IF(RES_hh_tes_in!K16=0,0,1000*11630*RES_hh_tes_in!K16/RES_hh_num_in!K$3)</f>
        <v>3.4895135826955781</v>
      </c>
      <c r="L16" s="72">
        <f>IF(RES_hh_tes_in!L16=0,0,1000*11630*RES_hh_tes_in!L16/RES_hh_num_in!L$3)</f>
        <v>18.190529028801127</v>
      </c>
      <c r="M16" s="72">
        <f>IF(RES_hh_tes_in!M16=0,0,1000*11630*RES_hh_tes_in!M16/RES_hh_num_in!M$3)</f>
        <v>1.8186553860993637</v>
      </c>
      <c r="N16" s="72">
        <f>IF(RES_hh_tes_in!N16=0,0,1000*11630*RES_hh_tes_in!N16/RES_hh_num_in!N$3)</f>
        <v>8.9135001415584298</v>
      </c>
      <c r="O16" s="72">
        <f>IF(RES_hh_tes_in!O16=0,0,1000*11630*RES_hh_tes_in!O16/RES_hh_num_in!O$3)</f>
        <v>2.3291053885295945</v>
      </c>
      <c r="P16" s="72">
        <f>IF(RES_hh_tes_in!P16=0,0,1000*11630*RES_hh_tes_in!P16/RES_hh_num_in!P$3)</f>
        <v>8.4580666326765392</v>
      </c>
      <c r="Q16" s="72">
        <f>IF(RES_hh_tes_in!Q16=0,0,1000*11630*RES_hh_tes_in!Q16/RES_hh_num_in!Q$3)</f>
        <v>3.7945548173149812</v>
      </c>
      <c r="R16" s="72">
        <f>IF(RES_hh_tes_in!R16=0,0,1000*11630*RES_hh_tes_in!R16/RES_hh_num_in!R$3)</f>
        <v>2.8774164266968132</v>
      </c>
      <c r="S16" s="72">
        <f>IF(RES_hh_tes_in!S16=0,0,1000*11630*RES_hh_tes_in!S16/RES_hh_num_in!S$3)</f>
        <v>2.581048435007963</v>
      </c>
      <c r="T16" s="72">
        <f>IF(RES_hh_tes_in!T16=0,0,1000*11630*RES_hh_tes_in!T16/RES_hh_num_in!T$3)</f>
        <v>3.6508924130220772</v>
      </c>
      <c r="U16" s="72">
        <f>IF(RES_hh_tes_in!U16=0,0,1000*11630*RES_hh_tes_in!U16/RES_hh_num_in!U$3)</f>
        <v>2.2964324158211284</v>
      </c>
      <c r="V16" s="72">
        <f>IF(RES_hh_tes_in!V16=0,0,1000*11630*RES_hh_tes_in!V16/RES_hh_num_in!V$3)</f>
        <v>1.8659617247767619</v>
      </c>
      <c r="W16" s="72">
        <f>IF(RES_hh_tes_in!W16=0,0,1000*11630*RES_hh_tes_in!W16/RES_hh_num_in!W$3)</f>
        <v>3.6554459854705783</v>
      </c>
      <c r="X16" s="72">
        <f>IF(RES_hh_tes_in!X16=0,0,1000*11630*RES_hh_tes_in!X16/RES_hh_num_in!X$3)</f>
        <v>2.8156832982660345</v>
      </c>
      <c r="Y16" s="72">
        <f>IF(RES_hh_tes_in!Y16=0,0,1000*11630*RES_hh_tes_in!Y16/RES_hh_num_in!Y$3)</f>
        <v>0.21015994673886801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298.57401958557972</v>
      </c>
      <c r="D17" s="69">
        <f>IF(RES_hh_tes_in!D17=0,0,1000*11630*RES_hh_tes_in!D17/RES_hh_num_in!D17)</f>
        <v>275.20660256845912</v>
      </c>
      <c r="E17" s="69">
        <f>IF(RES_hh_tes_in!E17=0,0,1000*11630*RES_hh_tes_in!E17/RES_hh_num_in!E17)</f>
        <v>293.93956772900941</v>
      </c>
      <c r="F17" s="69">
        <f>IF(RES_hh_tes_in!F17=0,0,1000*11630*RES_hh_tes_in!F17/RES_hh_num_in!F17)</f>
        <v>369.92381958778316</v>
      </c>
      <c r="G17" s="69">
        <f>IF(RES_hh_tes_in!G17=0,0,1000*11630*RES_hh_tes_in!G17/RES_hh_num_in!G17)</f>
        <v>379.19767568156453</v>
      </c>
      <c r="H17" s="69">
        <f>IF(RES_hh_tes_in!H17=0,0,1000*11630*RES_hh_tes_in!H17/RES_hh_num_in!H17)</f>
        <v>445.05135294041969</v>
      </c>
      <c r="I17" s="69">
        <f>IF(RES_hh_tes_in!I17=0,0,1000*11630*RES_hh_tes_in!I17/RES_hh_num_in!I17)</f>
        <v>402.23653092182997</v>
      </c>
      <c r="J17" s="69">
        <f>IF(RES_hh_tes_in!J17=0,0,1000*11630*RES_hh_tes_in!J17/RES_hh_num_in!J17)</f>
        <v>443.29000955123757</v>
      </c>
      <c r="K17" s="69">
        <f>IF(RES_hh_tes_in!K17=0,0,1000*11630*RES_hh_tes_in!K17/RES_hh_num_in!K17)</f>
        <v>455.76849935640257</v>
      </c>
      <c r="L17" s="69">
        <f>IF(RES_hh_tes_in!L17=0,0,1000*11630*RES_hh_tes_in!L17/RES_hh_num_in!L17)</f>
        <v>432.09431592633109</v>
      </c>
      <c r="M17" s="69">
        <f>IF(RES_hh_tes_in!M17=0,0,1000*11630*RES_hh_tes_in!M17/RES_hh_num_in!M17)</f>
        <v>460.89190312842464</v>
      </c>
      <c r="N17" s="69">
        <f>IF(RES_hh_tes_in!N17=0,0,1000*11630*RES_hh_tes_in!N17/RES_hh_num_in!N17)</f>
        <v>485.45601022121605</v>
      </c>
      <c r="O17" s="69">
        <f>IF(RES_hh_tes_in!O17=0,0,1000*11630*RES_hh_tes_in!O17/RES_hh_num_in!O17)</f>
        <v>455.81836736529351</v>
      </c>
      <c r="P17" s="69">
        <f>IF(RES_hh_tes_in!P17=0,0,1000*11630*RES_hh_tes_in!P17/RES_hh_num_in!P17)</f>
        <v>481.30047133947852</v>
      </c>
      <c r="Q17" s="69">
        <f>IF(RES_hh_tes_in!Q17=0,0,1000*11630*RES_hh_tes_in!Q17/RES_hh_num_in!Q17)</f>
        <v>471.67340716612654</v>
      </c>
      <c r="R17" s="69">
        <f>IF(RES_hh_tes_in!R17=0,0,1000*11630*RES_hh_tes_in!R17/RES_hh_num_in!R17)</f>
        <v>507.3521558319959</v>
      </c>
      <c r="S17" s="69">
        <f>IF(RES_hh_tes_in!S17=0,0,1000*11630*RES_hh_tes_in!S17/RES_hh_num_in!S17)</f>
        <v>512.65888622549744</v>
      </c>
      <c r="T17" s="69">
        <f>IF(RES_hh_tes_in!T17=0,0,1000*11630*RES_hh_tes_in!T17/RES_hh_num_in!T17)</f>
        <v>510.821786283172</v>
      </c>
      <c r="U17" s="69">
        <f>IF(RES_hh_tes_in!U17=0,0,1000*11630*RES_hh_tes_in!U17/RES_hh_num_in!U17)</f>
        <v>478.32208761354474</v>
      </c>
      <c r="V17" s="69">
        <f>IF(RES_hh_tes_in!V17=0,0,1000*11630*RES_hh_tes_in!V17/RES_hh_num_in!V17)</f>
        <v>469.47722590833786</v>
      </c>
      <c r="W17" s="69">
        <f>IF(RES_hh_tes_in!W17=0,0,1000*11630*RES_hh_tes_in!W17/RES_hh_num_in!W17)</f>
        <v>730.57180170821039</v>
      </c>
      <c r="X17" s="69">
        <f>IF(RES_hh_tes_in!X17=0,0,1000*11630*RES_hh_tes_in!X17/RES_hh_num_in!X17)</f>
        <v>656.96952263796811</v>
      </c>
      <c r="Y17" s="69">
        <f>IF(RES_hh_tes_in!Y17=0,0,1000*11630*RES_hh_tes_in!Y17/RES_hh_num_in!Y17)</f>
        <v>477.69908419097641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267.47730865023067</v>
      </c>
      <c r="D18" s="72">
        <f>IF(RES_hh_tes_in!D18=0,0,1000*11630*RES_hh_tes_in!D18/RES_hh_num_in!D18)</f>
        <v>295.00743455874067</v>
      </c>
      <c r="E18" s="72">
        <f>IF(RES_hh_tes_in!E18=0,0,1000*11630*RES_hh_tes_in!E18/RES_hh_num_in!E18)</f>
        <v>342.54118804864464</v>
      </c>
      <c r="F18" s="72">
        <f>IF(RES_hh_tes_in!F18=0,0,1000*11630*RES_hh_tes_in!F18/RES_hh_num_in!F18)</f>
        <v>326.57123941655624</v>
      </c>
      <c r="G18" s="72">
        <f>IF(RES_hh_tes_in!G18=0,0,1000*11630*RES_hh_tes_in!G18/RES_hh_num_in!G18)</f>
        <v>356.86202875483428</v>
      </c>
      <c r="H18" s="72">
        <f>IF(RES_hh_tes_in!H18=0,0,1000*11630*RES_hh_tes_in!H18/RES_hh_num_in!H18)</f>
        <v>420.48897328017921</v>
      </c>
      <c r="I18" s="72">
        <f>IF(RES_hh_tes_in!I18=0,0,1000*11630*RES_hh_tes_in!I18/RES_hh_num_in!I18)</f>
        <v>436.77109949145108</v>
      </c>
      <c r="J18" s="72">
        <f>IF(RES_hh_tes_in!J18=0,0,1000*11630*RES_hh_tes_in!J18/RES_hh_num_in!J18)</f>
        <v>438.68060001755629</v>
      </c>
      <c r="K18" s="72">
        <f>IF(RES_hh_tes_in!K18=0,0,1000*11630*RES_hh_tes_in!K18/RES_hh_num_in!K18)</f>
        <v>395.36155556181029</v>
      </c>
      <c r="L18" s="72">
        <f>IF(RES_hh_tes_in!L18=0,0,1000*11630*RES_hh_tes_in!L18/RES_hh_num_in!L18)</f>
        <v>488.87021278923964</v>
      </c>
      <c r="M18" s="72">
        <f>IF(RES_hh_tes_in!M18=0,0,1000*11630*RES_hh_tes_in!M18/RES_hh_num_in!M18)</f>
        <v>536.98290422018306</v>
      </c>
      <c r="N18" s="72">
        <f>IF(RES_hh_tes_in!N18=0,0,1000*11630*RES_hh_tes_in!N18/RES_hh_num_in!N18)</f>
        <v>521.37490601362356</v>
      </c>
      <c r="O18" s="72">
        <f>IF(RES_hh_tes_in!O18=0,0,1000*11630*RES_hh_tes_in!O18/RES_hh_num_in!O18)</f>
        <v>554.64468564089498</v>
      </c>
      <c r="P18" s="72">
        <f>IF(RES_hh_tes_in!P18=0,0,1000*11630*RES_hh_tes_in!P18/RES_hh_num_in!P18)</f>
        <v>504.49115021728687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480.74173428761327</v>
      </c>
      <c r="S18" s="72">
        <f>IF(RES_hh_tes_in!S18=0,0,1000*11630*RES_hh_tes_in!S18/RES_hh_num_in!S18)</f>
        <v>542.9345930241459</v>
      </c>
      <c r="T18" s="72">
        <f>IF(RES_hh_tes_in!T18=0,0,1000*11630*RES_hh_tes_in!T18/RES_hh_num_in!T18)</f>
        <v>536.32671055934577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729.51923865128981</v>
      </c>
      <c r="X18" s="72">
        <f>IF(RES_hh_tes_in!X18=0,0,1000*11630*RES_hh_tes_in!X18/RES_hh_num_in!X18)</f>
        <v>725.74486237264216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288.13561604290607</v>
      </c>
      <c r="D19" s="72">
        <f>IF(RES_hh_tes_in!D19=0,0,1000*11630*RES_hh_tes_in!D19/RES_hh_num_in!D19)</f>
        <v>295.15811546768418</v>
      </c>
      <c r="E19" s="72">
        <f>IF(RES_hh_tes_in!E19=0,0,1000*11630*RES_hh_tes_in!E19/RES_hh_num_in!E19)</f>
        <v>321.81977765791555</v>
      </c>
      <c r="F19" s="72">
        <f>IF(RES_hh_tes_in!F19=0,0,1000*11630*RES_hh_tes_in!F19/RES_hh_num_in!F19)</f>
        <v>334.8833174511085</v>
      </c>
      <c r="G19" s="72">
        <f>IF(RES_hh_tes_in!G19=0,0,1000*11630*RES_hh_tes_in!G19/RES_hh_num_in!G19)</f>
        <v>390.35393028601555</v>
      </c>
      <c r="H19" s="72">
        <f>IF(RES_hh_tes_in!H19=0,0,1000*11630*RES_hh_tes_in!H19/RES_hh_num_in!H19)</f>
        <v>419.06941669376602</v>
      </c>
      <c r="I19" s="72">
        <f>IF(RES_hh_tes_in!I19=0,0,1000*11630*RES_hh_tes_in!I19/RES_hh_num_in!I19)</f>
        <v>381.54179848486211</v>
      </c>
      <c r="J19" s="72">
        <f>IF(RES_hh_tes_in!J19=0,0,1000*11630*RES_hh_tes_in!J19/RES_hh_num_in!J19)</f>
        <v>398.84004323092887</v>
      </c>
      <c r="K19" s="72">
        <f>IF(RES_hh_tes_in!K19=0,0,1000*11630*RES_hh_tes_in!K19/RES_hh_num_in!K19)</f>
        <v>424.51437167535204</v>
      </c>
      <c r="L19" s="72">
        <f>IF(RES_hh_tes_in!L19=0,0,1000*11630*RES_hh_tes_in!L19/RES_hh_num_in!L19)</f>
        <v>450.98972702699933</v>
      </c>
      <c r="M19" s="72">
        <f>IF(RES_hh_tes_in!M19=0,0,1000*11630*RES_hh_tes_in!M19/RES_hh_num_in!M19)</f>
        <v>488.01188289876626</v>
      </c>
      <c r="N19" s="72">
        <f>IF(RES_hh_tes_in!N19=0,0,1000*11630*RES_hh_tes_in!N19/RES_hh_num_in!N19)</f>
        <v>503.0965831874085</v>
      </c>
      <c r="O19" s="72">
        <f>IF(RES_hh_tes_in!O19=0,0,1000*11630*RES_hh_tes_in!O19/RES_hh_num_in!O19)</f>
        <v>471.80861962006077</v>
      </c>
      <c r="P19" s="72">
        <f>IF(RES_hh_tes_in!P19=0,0,1000*11630*RES_hh_tes_in!P19/RES_hh_num_in!P19)</f>
        <v>473.20428813026473</v>
      </c>
      <c r="Q19" s="72">
        <f>IF(RES_hh_tes_in!Q19=0,0,1000*11630*RES_hh_tes_in!Q19/RES_hh_num_in!Q19)</f>
        <v>451.37094211937637</v>
      </c>
      <c r="R19" s="72">
        <f>IF(RES_hh_tes_in!R19=0,0,1000*11630*RES_hh_tes_in!R19/RES_hh_num_in!R19)</f>
        <v>491.73087623846072</v>
      </c>
      <c r="S19" s="72">
        <f>IF(RES_hh_tes_in!S19=0,0,1000*11630*RES_hh_tes_in!S19/RES_hh_num_in!S19)</f>
        <v>517.82671427142952</v>
      </c>
      <c r="T19" s="72">
        <f>IF(RES_hh_tes_in!T19=0,0,1000*11630*RES_hh_tes_in!T19/RES_hh_num_in!T19)</f>
        <v>511.46692085086846</v>
      </c>
      <c r="U19" s="72">
        <f>IF(RES_hh_tes_in!U19=0,0,1000*11630*RES_hh_tes_in!U19/RES_hh_num_in!U19)</f>
        <v>479.16914971790436</v>
      </c>
      <c r="V19" s="72">
        <f>IF(RES_hh_tes_in!V19=0,0,1000*11630*RES_hh_tes_in!V19/RES_hh_num_in!V19)</f>
        <v>408.34655005490652</v>
      </c>
      <c r="W19" s="72">
        <f>IF(RES_hh_tes_in!W19=0,0,1000*11630*RES_hh_tes_in!W19/RES_hh_num_in!W19)</f>
        <v>517.83730587275534</v>
      </c>
      <c r="X19" s="72">
        <f>IF(RES_hh_tes_in!X19=0,0,1000*11630*RES_hh_tes_in!X19/RES_hh_num_in!X19)</f>
        <v>515.24601702307359</v>
      </c>
      <c r="Y19" s="72">
        <f>IF(RES_hh_tes_in!Y19=0,0,1000*11630*RES_hh_tes_in!Y19/RES_hh_num_in!Y19)</f>
        <v>629.47120986987261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554.60237862868212</v>
      </c>
      <c r="H20" s="72">
        <f>IF(RES_hh_tes_in!H20=0,0,1000*11630*RES_hh_tes_in!H20/RES_hh_num_in!H20)</f>
        <v>417.75836942865516</v>
      </c>
      <c r="I20" s="72">
        <f>IF(RES_hh_tes_in!I20=0,0,1000*11630*RES_hh_tes_in!I20/RES_hh_num_in!I20)</f>
        <v>292.54527325948322</v>
      </c>
      <c r="J20" s="72">
        <f>IF(RES_hh_tes_in!J20=0,0,1000*11630*RES_hh_tes_in!J20/RES_hh_num_in!J20)</f>
        <v>379.28319789752737</v>
      </c>
      <c r="K20" s="72">
        <f>IF(RES_hh_tes_in!K20=0,0,1000*11630*RES_hh_tes_in!K20/RES_hh_num_in!K20)</f>
        <v>354.12637223083703</v>
      </c>
      <c r="L20" s="72">
        <f>IF(RES_hh_tes_in!L20=0,0,1000*11630*RES_hh_tes_in!L20/RES_hh_num_in!L20)</f>
        <v>469.70512579160089</v>
      </c>
      <c r="M20" s="72">
        <f>IF(RES_hh_tes_in!M20=0,0,1000*11630*RES_hh_tes_in!M20/RES_hh_num_in!M20)</f>
        <v>452.67612148123879</v>
      </c>
      <c r="N20" s="72">
        <f>IF(RES_hh_tes_in!N20=0,0,1000*11630*RES_hh_tes_in!N20/RES_hh_num_in!N20)</f>
        <v>591.84547992062664</v>
      </c>
      <c r="O20" s="72">
        <f>IF(RES_hh_tes_in!O20=0,0,1000*11630*RES_hh_tes_in!O20/RES_hh_num_in!O20)</f>
        <v>444.01106315870658</v>
      </c>
      <c r="P20" s="72">
        <f>IF(RES_hh_tes_in!P20=0,0,1000*11630*RES_hh_tes_in!P20/RES_hh_num_in!P20)</f>
        <v>498.20408687177007</v>
      </c>
      <c r="Q20" s="72">
        <f>IF(RES_hh_tes_in!Q20=0,0,1000*11630*RES_hh_tes_in!Q20/RES_hh_num_in!Q20)</f>
        <v>384.03310380123554</v>
      </c>
      <c r="R20" s="72">
        <f>IF(RES_hh_tes_in!R20=0,0,1000*11630*RES_hh_tes_in!R20/RES_hh_num_in!R20)</f>
        <v>495.03510759023288</v>
      </c>
      <c r="S20" s="72">
        <f>IF(RES_hh_tes_in!S20=0,0,1000*11630*RES_hh_tes_in!S20/RES_hh_num_in!S20)</f>
        <v>542.12263036358274</v>
      </c>
      <c r="T20" s="72">
        <f>IF(RES_hh_tes_in!T20=0,0,1000*11630*RES_hh_tes_in!T20/RES_hh_num_in!T20)</f>
        <v>538.34005215493801</v>
      </c>
      <c r="U20" s="72">
        <f>IF(RES_hh_tes_in!U20=0,0,1000*11630*RES_hh_tes_in!U20/RES_hh_num_in!U20)</f>
        <v>482.96977444998402</v>
      </c>
      <c r="V20" s="72">
        <f>IF(RES_hh_tes_in!V20=0,0,1000*11630*RES_hh_tes_in!V20/RES_hh_num_in!V20)</f>
        <v>458.71916664534518</v>
      </c>
      <c r="W20" s="72">
        <f>IF(RES_hh_tes_in!W20=0,0,1000*11630*RES_hh_tes_in!W20/RES_hh_num_in!W20)</f>
        <v>683.71482988013781</v>
      </c>
      <c r="X20" s="72">
        <f>IF(RES_hh_tes_in!X20=0,0,1000*11630*RES_hh_tes_in!X20/RES_hh_num_in!X20)</f>
        <v>694.24074192981368</v>
      </c>
      <c r="Y20" s="72">
        <f>IF(RES_hh_tes_in!Y20=0,0,1000*11630*RES_hh_tes_in!Y20/RES_hh_num_in!Y20)</f>
        <v>474.64039853107278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295.39442288813603</v>
      </c>
      <c r="D21" s="72">
        <f>IF(RES_hh_tes_in!D21=0,0,1000*11630*RES_hh_tes_in!D21/RES_hh_num_in!D21)</f>
        <v>272.11626135255364</v>
      </c>
      <c r="E21" s="72">
        <f>IF(RES_hh_tes_in!E21=0,0,1000*11630*RES_hh_tes_in!E21/RES_hh_num_in!E21)</f>
        <v>300.926941270074</v>
      </c>
      <c r="F21" s="72">
        <f>IF(RES_hh_tes_in!F21=0,0,1000*11630*RES_hh_tes_in!F21/RES_hh_num_in!F21)</f>
        <v>366.25687642976703</v>
      </c>
      <c r="G21" s="72">
        <f>IF(RES_hh_tes_in!G21=0,0,1000*11630*RES_hh_tes_in!G21/RES_hh_num_in!G21)</f>
        <v>382.37759323941253</v>
      </c>
      <c r="H21" s="72">
        <f>IF(RES_hh_tes_in!H21=0,0,1000*11630*RES_hh_tes_in!H21/RES_hh_num_in!H21)</f>
        <v>415.55961038446964</v>
      </c>
      <c r="I21" s="72">
        <f>IF(RES_hh_tes_in!I21=0,0,1000*11630*RES_hh_tes_in!I21/RES_hh_num_in!I21)</f>
        <v>415.62374624408812</v>
      </c>
      <c r="J21" s="72">
        <f>IF(RES_hh_tes_in!J21=0,0,1000*11630*RES_hh_tes_in!J21/RES_hh_num_in!J21)</f>
        <v>444.24409742684884</v>
      </c>
      <c r="K21" s="72">
        <f>IF(RES_hh_tes_in!K21=0,0,1000*11630*RES_hh_tes_in!K21/RES_hh_num_in!K21)</f>
        <v>445.89742022509472</v>
      </c>
      <c r="L21" s="72">
        <f>IF(RES_hh_tes_in!L21=0,0,1000*11630*RES_hh_tes_in!L21/RES_hh_num_in!L21)</f>
        <v>454.57876499840035</v>
      </c>
      <c r="M21" s="72">
        <f>IF(RES_hh_tes_in!M21=0,0,1000*11630*RES_hh_tes_in!M21/RES_hh_num_in!M21)</f>
        <v>471.04212883596142</v>
      </c>
      <c r="N21" s="72">
        <f>IF(RES_hh_tes_in!N21=0,0,1000*11630*RES_hh_tes_in!N21/RES_hh_num_in!N21)</f>
        <v>473.19897002702345</v>
      </c>
      <c r="O21" s="72">
        <f>IF(RES_hh_tes_in!O21=0,0,1000*11630*RES_hh_tes_in!O21/RES_hh_num_in!O21)</f>
        <v>442.99212131527696</v>
      </c>
      <c r="P21" s="72">
        <f>IF(RES_hh_tes_in!P21=0,0,1000*11630*RES_hh_tes_in!P21/RES_hh_num_in!P21)</f>
        <v>463.60446050359593</v>
      </c>
      <c r="Q21" s="72">
        <f>IF(RES_hh_tes_in!Q21=0,0,1000*11630*RES_hh_tes_in!Q21/RES_hh_num_in!Q21)</f>
        <v>462.87238487418989</v>
      </c>
      <c r="R21" s="72">
        <f>IF(RES_hh_tes_in!R21=0,0,1000*11630*RES_hh_tes_in!R21/RES_hh_num_in!R21)</f>
        <v>517.77793673881308</v>
      </c>
      <c r="S21" s="72">
        <f>IF(RES_hh_tes_in!S21=0,0,1000*11630*RES_hh_tes_in!S21/RES_hh_num_in!S21)</f>
        <v>515.79807206382839</v>
      </c>
      <c r="T21" s="72">
        <f>IF(RES_hh_tes_in!T21=0,0,1000*11630*RES_hh_tes_in!T21/RES_hh_num_in!T21)</f>
        <v>508.02208338027611</v>
      </c>
      <c r="U21" s="72">
        <f>IF(RES_hh_tes_in!U21=0,0,1000*11630*RES_hh_tes_in!U21/RES_hh_num_in!U21)</f>
        <v>468.50622519342687</v>
      </c>
      <c r="V21" s="72">
        <f>IF(RES_hh_tes_in!V21=0,0,1000*11630*RES_hh_tes_in!V21/RES_hh_num_in!V21)</f>
        <v>469.11927932665498</v>
      </c>
      <c r="W21" s="72">
        <f>IF(RES_hh_tes_in!W21=0,0,1000*11630*RES_hh_tes_in!W21/RES_hh_num_in!W21)</f>
        <v>780.20044110955644</v>
      </c>
      <c r="X21" s="72">
        <f>IF(RES_hh_tes_in!X21=0,0,1000*11630*RES_hh_tes_in!X21/RES_hh_num_in!X21)</f>
        <v>660.82670474732822</v>
      </c>
      <c r="Y21" s="72">
        <f>IF(RES_hh_tes_in!Y21=0,0,1000*11630*RES_hh_tes_in!Y21/RES_hh_num_in!Y21)</f>
        <v>464.05406053179581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290.4385517521344</v>
      </c>
      <c r="D22" s="72">
        <f>IF(RES_hh_tes_in!D22=0,0,1000*11630*RES_hh_tes_in!D22/RES_hh_num_in!D22)</f>
        <v>286.40038658497599</v>
      </c>
      <c r="E22" s="72">
        <f>IF(RES_hh_tes_in!E22=0,0,1000*11630*RES_hh_tes_in!E22/RES_hh_num_in!E22)</f>
        <v>313.71818564414514</v>
      </c>
      <c r="F22" s="72">
        <f>IF(RES_hh_tes_in!F22=0,0,1000*11630*RES_hh_tes_in!F22/RES_hh_num_in!F22)</f>
        <v>348.52624343764472</v>
      </c>
      <c r="G22" s="72">
        <f>IF(RES_hh_tes_in!G22=0,0,1000*11630*RES_hh_tes_in!G22/RES_hh_num_in!G22)</f>
        <v>375.6185521303205</v>
      </c>
      <c r="H22" s="72">
        <f>IF(RES_hh_tes_in!H22=0,0,1000*11630*RES_hh_tes_in!H22/RES_hh_num_in!H22)</f>
        <v>398.01886477727095</v>
      </c>
      <c r="I22" s="72">
        <f>IF(RES_hh_tes_in!I22=0,0,1000*11630*RES_hh_tes_in!I22/RES_hh_num_in!I22)</f>
        <v>407.92484383379417</v>
      </c>
      <c r="J22" s="72">
        <f>IF(RES_hh_tes_in!J22=0,0,1000*11630*RES_hh_tes_in!J22/RES_hh_num_in!J22)</f>
        <v>434.94971263924117</v>
      </c>
      <c r="K22" s="72">
        <f>IF(RES_hh_tes_in!K22=0,0,1000*11630*RES_hh_tes_in!K22/RES_hh_num_in!K22)</f>
        <v>451.75512777246678</v>
      </c>
      <c r="L22" s="72">
        <f>IF(RES_hh_tes_in!L22=0,0,1000*11630*RES_hh_tes_in!L22/RES_hh_num_in!L22)</f>
        <v>443.57264241378061</v>
      </c>
      <c r="M22" s="72">
        <f>IF(RES_hh_tes_in!M22=0,0,1000*11630*RES_hh_tes_in!M22/RES_hh_num_in!M22)</f>
        <v>466.38228172188002</v>
      </c>
      <c r="N22" s="72">
        <f>IF(RES_hh_tes_in!N22=0,0,1000*11630*RES_hh_tes_in!N22/RES_hh_num_in!N22)</f>
        <v>480.80538865005809</v>
      </c>
      <c r="O22" s="72">
        <f>IF(RES_hh_tes_in!O22=0,0,1000*11630*RES_hh_tes_in!O22/RES_hh_num_in!O22)</f>
        <v>475.58219306796906</v>
      </c>
      <c r="P22" s="72">
        <f>IF(RES_hh_tes_in!P22=0,0,1000*11630*RES_hh_tes_in!P22/RES_hh_num_in!P22)</f>
        <v>478.89415380256895</v>
      </c>
      <c r="Q22" s="72">
        <f>IF(RES_hh_tes_in!Q22=0,0,1000*11630*RES_hh_tes_in!Q22/RES_hh_num_in!Q22)</f>
        <v>485.41870560561625</v>
      </c>
      <c r="R22" s="72">
        <f>IF(RES_hh_tes_in!R22=0,0,1000*11630*RES_hh_tes_in!R22/RES_hh_num_in!R22)</f>
        <v>496.69987238154772</v>
      </c>
      <c r="S22" s="72">
        <f>IF(RES_hh_tes_in!S22=0,0,1000*11630*RES_hh_tes_in!S22/RES_hh_num_in!S22)</f>
        <v>498.72094817569956</v>
      </c>
      <c r="T22" s="72">
        <f>IF(RES_hh_tes_in!T22=0,0,1000*11630*RES_hh_tes_in!T22/RES_hh_num_in!T22)</f>
        <v>497.20934844075572</v>
      </c>
      <c r="U22" s="72">
        <f>IF(RES_hh_tes_in!U22=0,0,1000*11630*RES_hh_tes_in!U22/RES_hh_num_in!U22)</f>
        <v>481.58317575278613</v>
      </c>
      <c r="V22" s="72">
        <f>IF(RES_hh_tes_in!V22=0,0,1000*11630*RES_hh_tes_in!V22/RES_hh_num_in!V22)</f>
        <v>469.84257586540014</v>
      </c>
      <c r="W22" s="72">
        <f>IF(RES_hh_tes_in!W22=0,0,1000*11630*RES_hh_tes_in!W22/RES_hh_num_in!W22)</f>
        <v>684.00927528318198</v>
      </c>
      <c r="X22" s="72">
        <f>IF(RES_hh_tes_in!X22=0,0,1000*11630*RES_hh_tes_in!X22/RES_hh_num_in!X22)</f>
        <v>658.79305933624448</v>
      </c>
      <c r="Y22" s="72">
        <f>IF(RES_hh_tes_in!Y22=0,0,1000*11630*RES_hh_tes_in!Y22/RES_hh_num_in!Y22)</f>
        <v>483.64801949504573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295.81812549730597</v>
      </c>
      <c r="D24" s="72">
        <f>IF(RES_hh_tes_in!D24=0,0,1000*11630*RES_hh_tes_in!D24/RES_hh_num_in!D24)</f>
        <v>283.22900309363644</v>
      </c>
      <c r="E24" s="72">
        <f>IF(RES_hh_tes_in!E24=0,0,1000*11630*RES_hh_tes_in!E24/RES_hh_num_in!E24)</f>
        <v>306.32179979667347</v>
      </c>
      <c r="F24" s="72">
        <f>IF(RES_hh_tes_in!F24=0,0,1000*11630*RES_hh_tes_in!F24/RES_hh_num_in!F24)</f>
        <v>358.58559487054055</v>
      </c>
      <c r="G24" s="72">
        <f>IF(RES_hh_tes_in!G24=0,0,1000*11630*RES_hh_tes_in!G24/RES_hh_num_in!G24)</f>
        <v>372.84963398814125</v>
      </c>
      <c r="H24" s="72">
        <f>IF(RES_hh_tes_in!H24=0,0,1000*11630*RES_hh_tes_in!H24/RES_hh_num_in!H24)</f>
        <v>434.39038959408231</v>
      </c>
      <c r="I24" s="72">
        <f>IF(RES_hh_tes_in!I24=0,0,1000*11630*RES_hh_tes_in!I24/RES_hh_num_in!I24)</f>
        <v>405.39660001013505</v>
      </c>
      <c r="J24" s="72">
        <f>IF(RES_hh_tes_in!J24=0,0,1000*11630*RES_hh_tes_in!J24/RES_hh_num_in!J24)</f>
        <v>438.30332885267251</v>
      </c>
      <c r="K24" s="72">
        <f>IF(RES_hh_tes_in!K24=0,0,1000*11630*RES_hh_tes_in!K24/RES_hh_num_in!K24)</f>
        <v>458.62763494052649</v>
      </c>
      <c r="L24" s="72">
        <f>IF(RES_hh_tes_in!L24=0,0,1000*11630*RES_hh_tes_in!L24/RES_hh_num_in!L24)</f>
        <v>434.71534846681698</v>
      </c>
      <c r="M24" s="72">
        <f>IF(RES_hh_tes_in!M24=0,0,1000*11630*RES_hh_tes_in!M24/RES_hh_num_in!M24)</f>
        <v>459.43223920832156</v>
      </c>
      <c r="N24" s="72">
        <f>IF(RES_hh_tes_in!N24=0,0,1000*11630*RES_hh_tes_in!N24/RES_hh_num_in!N24)</f>
        <v>486.54647200841646</v>
      </c>
      <c r="O24" s="72">
        <f>IF(RES_hh_tes_in!O24=0,0,1000*11630*RES_hh_tes_in!O24/RES_hh_num_in!O24)</f>
        <v>457.50029353265813</v>
      </c>
      <c r="P24" s="72">
        <f>IF(RES_hh_tes_in!P24=0,0,1000*11630*RES_hh_tes_in!P24/RES_hh_num_in!P24)</f>
        <v>480.63518175873855</v>
      </c>
      <c r="Q24" s="72">
        <f>IF(RES_hh_tes_in!Q24=0,0,1000*11630*RES_hh_tes_in!Q24/RES_hh_num_in!Q24)</f>
        <v>471.88222731530823</v>
      </c>
      <c r="R24" s="72">
        <f>IF(RES_hh_tes_in!R24=0,0,1000*11630*RES_hh_tes_in!R24/RES_hh_num_in!R24)</f>
        <v>506.58997410811247</v>
      </c>
      <c r="S24" s="72">
        <f>IF(RES_hh_tes_in!S24=0,0,1000*11630*RES_hh_tes_in!S24/RES_hh_num_in!S24)</f>
        <v>511.49821458999088</v>
      </c>
      <c r="T24" s="72">
        <f>IF(RES_hh_tes_in!T24=0,0,1000*11630*RES_hh_tes_in!T24/RES_hh_num_in!T24)</f>
        <v>509.17037653917629</v>
      </c>
      <c r="U24" s="72">
        <f>IF(RES_hh_tes_in!U24=0,0,1000*11630*RES_hh_tes_in!U24/RES_hh_num_in!U24)</f>
        <v>485.61809045342051</v>
      </c>
      <c r="V24" s="72">
        <f>IF(RES_hh_tes_in!V24=0,0,1000*11630*RES_hh_tes_in!V24/RES_hh_num_in!V24)</f>
        <v>465.14219952665854</v>
      </c>
      <c r="W24" s="72">
        <f>IF(RES_hh_tes_in!W24=0,0,1000*11630*RES_hh_tes_in!W24/RES_hh_num_in!W24)</f>
        <v>744.1950378569868</v>
      </c>
      <c r="X24" s="72">
        <f>IF(RES_hh_tes_in!X24=0,0,1000*11630*RES_hh_tes_in!X24/RES_hh_num_in!X24)</f>
        <v>645.6217416166121</v>
      </c>
      <c r="Y24" s="72">
        <f>IF(RES_hh_tes_in!Y24=0,0,1000*11630*RES_hh_tes_in!Y24/RES_hh_num_in!Y24)</f>
        <v>467.66995018945022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319.07364320325951</v>
      </c>
      <c r="D25" s="74">
        <f>IF(RES_hh_tes_in!D25=0,0,1000*11630*RES_hh_tes_in!D25/RES_hh_num_in!D25)</f>
        <v>241.10224100529234</v>
      </c>
      <c r="E25" s="74">
        <f>IF(RES_hh_tes_in!E25=0,0,1000*11630*RES_hh_tes_in!E25/RES_hh_num_in!E25)</f>
        <v>268.38552029869652</v>
      </c>
      <c r="F25" s="74">
        <f>IF(RES_hh_tes_in!F25=0,0,1000*11630*RES_hh_tes_in!F25/RES_hh_num_in!F25)</f>
        <v>382.339536320376</v>
      </c>
      <c r="G25" s="74">
        <f>IF(RES_hh_tes_in!G25=0,0,1000*11630*RES_hh_tes_in!G25/RES_hh_num_in!G25)</f>
        <v>382.065164228112</v>
      </c>
      <c r="H25" s="74">
        <f>IF(RES_hh_tes_in!H25=0,0,1000*11630*RES_hh_tes_in!H25/RES_hh_num_in!H25)</f>
        <v>458.7612451581237</v>
      </c>
      <c r="I25" s="74">
        <f>IF(RES_hh_tes_in!I25=0,0,1000*11630*RES_hh_tes_in!I25/RES_hh_num_in!I25)</f>
        <v>379.93331829349847</v>
      </c>
      <c r="J25" s="74">
        <f>IF(RES_hh_tes_in!J25=0,0,1000*11630*RES_hh_tes_in!J25/RES_hh_num_in!J25)</f>
        <v>465.57754825744178</v>
      </c>
      <c r="K25" s="74">
        <f>IF(RES_hh_tes_in!K25=0,0,1000*11630*RES_hh_tes_in!K25/RES_hh_num_in!K25)</f>
        <v>493.10797491074032</v>
      </c>
      <c r="L25" s="74">
        <f>IF(RES_hh_tes_in!L25=0,0,1000*11630*RES_hh_tes_in!L25/RES_hh_num_in!L25)</f>
        <v>391.18803595782981</v>
      </c>
      <c r="M25" s="74">
        <f>IF(RES_hh_tes_in!M25=0,0,1000*11630*RES_hh_tes_in!M25/RES_hh_num_in!M25)</f>
        <v>450.12289739932606</v>
      </c>
      <c r="N25" s="74">
        <f>IF(RES_hh_tes_in!N25=0,0,1000*11630*RES_hh_tes_in!N25/RES_hh_num_in!N25)</f>
        <v>482.20430898652154</v>
      </c>
      <c r="O25" s="74">
        <f>IF(RES_hh_tes_in!O25=0,0,1000*11630*RES_hh_tes_in!O25/RES_hh_num_in!O25)</f>
        <v>430.5562299132535</v>
      </c>
      <c r="P25" s="74">
        <f>IF(RES_hh_tes_in!P25=0,0,1000*11630*RES_hh_tes_in!P25/RES_hh_num_in!P25)</f>
        <v>488.2784243770538</v>
      </c>
      <c r="Q25" s="74">
        <f>IF(RES_hh_tes_in!Q25=0,0,1000*11630*RES_hh_tes_in!Q25/RES_hh_num_in!Q25)</f>
        <v>478.87036427362636</v>
      </c>
      <c r="R25" s="74">
        <f>IF(RES_hh_tes_in!R25=0,0,1000*11630*RES_hh_tes_in!R25/RES_hh_num_in!R25)</f>
        <v>503.7161906587117</v>
      </c>
      <c r="S25" s="74">
        <f>IF(RES_hh_tes_in!S25=0,0,1000*11630*RES_hh_tes_in!S25/RES_hh_num_in!S25)</f>
        <v>508.67667871021791</v>
      </c>
      <c r="T25" s="74">
        <f>IF(RES_hh_tes_in!T25=0,0,1000*11630*RES_hh_tes_in!T25/RES_hh_num_in!T25)</f>
        <v>515.09267364920629</v>
      </c>
      <c r="U25" s="74">
        <f>IF(RES_hh_tes_in!U25=0,0,1000*11630*RES_hh_tes_in!U25/RES_hh_num_in!U25)</f>
        <v>475.6152500301327</v>
      </c>
      <c r="V25" s="74">
        <f>IF(RES_hh_tes_in!V25=0,0,1000*11630*RES_hh_tes_in!V25/RES_hh_num_in!V25)</f>
        <v>473.85099451242041</v>
      </c>
      <c r="W25" s="74">
        <f>IF(RES_hh_tes_in!W25=0,0,1000*11630*RES_hh_tes_in!W25/RES_hh_num_in!W25)</f>
        <v>735.25898100053507</v>
      </c>
      <c r="X25" s="74">
        <f>IF(RES_hh_tes_in!X25=0,0,1000*11630*RES_hh_tes_in!X25/RES_hh_num_in!X25)</f>
        <v>667.84515866997094</v>
      </c>
      <c r="Y25" s="74">
        <f>IF(RES_hh_tes_in!Y25=0,0,1000*11630*RES_hh_tes_in!Y25/RES_hh_num_in!Y25)</f>
        <v>473.75877938754428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X26" s="77">
        <f>IF(RES_hh_tes_in!X26=0,0,1000*11630*RES_hh_tes_in!X26/RES_hh_num_in!X26)</f>
        <v>0</v>
      </c>
      <c r="Y26" s="77">
        <f>IF(RES_hh_tes_in!Y26=0,0,1000*11630*RES_hh_tes_in!Y26/RES_hh_num_in!Y26)</f>
        <v>0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448.60529965064029</v>
      </c>
      <c r="D27" s="69">
        <f>IF(RES_hh_tes_in!D27=0,0,1000*11630*RES_hh_tes_in!D27/RES_hh_num_in!D27)</f>
        <v>408.49876110866671</v>
      </c>
      <c r="E27" s="69">
        <f>IF(RES_hh_tes_in!E27=0,0,1000*11630*RES_hh_tes_in!E27/RES_hh_num_in!E27)</f>
        <v>426.67760067084134</v>
      </c>
      <c r="F27" s="69">
        <f>IF(RES_hh_tes_in!F27=0,0,1000*11630*RES_hh_tes_in!F27/RES_hh_num_in!F27)</f>
        <v>473.95670596009586</v>
      </c>
      <c r="G27" s="69">
        <f>IF(RES_hh_tes_in!G27=0,0,1000*11630*RES_hh_tes_in!G27/RES_hh_num_in!G27)</f>
        <v>439.07836741375428</v>
      </c>
      <c r="H27" s="69">
        <f>IF(RES_hh_tes_in!H27=0,0,1000*11630*RES_hh_tes_in!H27/RES_hh_num_in!H27)</f>
        <v>502.68417459227072</v>
      </c>
      <c r="I27" s="69">
        <f>IF(RES_hh_tes_in!I27=0,0,1000*11630*RES_hh_tes_in!I27/RES_hh_num_in!I27)</f>
        <v>545.28732423815427</v>
      </c>
      <c r="J27" s="69">
        <f>IF(RES_hh_tes_in!J27=0,0,1000*11630*RES_hh_tes_in!J27/RES_hh_num_in!J27)</f>
        <v>566.12493802536687</v>
      </c>
      <c r="K27" s="69">
        <f>IF(RES_hh_tes_in!K27=0,0,1000*11630*RES_hh_tes_in!K27/RES_hh_num_in!K27)</f>
        <v>497.86403232278906</v>
      </c>
      <c r="L27" s="69">
        <f>IF(RES_hh_tes_in!L27=0,0,1000*11630*RES_hh_tes_in!L27/RES_hh_num_in!L27)</f>
        <v>464.28036026268609</v>
      </c>
      <c r="M27" s="69">
        <f>IF(RES_hh_tes_in!M27=0,0,1000*11630*RES_hh_tes_in!M27/RES_hh_num_in!M27)</f>
        <v>502.98655590885591</v>
      </c>
      <c r="N27" s="69">
        <f>IF(RES_hh_tes_in!N27=0,0,1000*11630*RES_hh_tes_in!N27/RES_hh_num_in!N27)</f>
        <v>503.20344600072144</v>
      </c>
      <c r="O27" s="69">
        <f>IF(RES_hh_tes_in!O27=0,0,1000*11630*RES_hh_tes_in!O27/RES_hh_num_in!O27)</f>
        <v>444.16140901371358</v>
      </c>
      <c r="P27" s="69">
        <f>IF(RES_hh_tes_in!P27=0,0,1000*11630*RES_hh_tes_in!P27/RES_hh_num_in!P27)</f>
        <v>424.7902725894769</v>
      </c>
      <c r="Q27" s="69">
        <f>IF(RES_hh_tes_in!Q27=0,0,1000*11630*RES_hh_tes_in!Q27/RES_hh_num_in!Q27)</f>
        <v>335.61353542245678</v>
      </c>
      <c r="R27" s="69">
        <f>IF(RES_hh_tes_in!R27=0,0,1000*11630*RES_hh_tes_in!R27/RES_hh_num_in!R27)</f>
        <v>348.52792079664897</v>
      </c>
      <c r="S27" s="69">
        <f>IF(RES_hh_tes_in!S27=0,0,1000*11630*RES_hh_tes_in!S27/RES_hh_num_in!S27)</f>
        <v>336.5056021262514</v>
      </c>
      <c r="T27" s="69">
        <f>IF(RES_hh_tes_in!T27=0,0,1000*11630*RES_hh_tes_in!T27/RES_hh_num_in!T27)</f>
        <v>394.64124195143012</v>
      </c>
      <c r="U27" s="69">
        <f>IF(RES_hh_tes_in!U27=0,0,1000*11630*RES_hh_tes_in!U27/RES_hh_num_in!U27)</f>
        <v>408.64590126503288</v>
      </c>
      <c r="V27" s="69">
        <f>IF(RES_hh_tes_in!V27=0,0,1000*11630*RES_hh_tes_in!V27/RES_hh_num_in!V27)</f>
        <v>375.2874073621071</v>
      </c>
      <c r="W27" s="69">
        <f>IF(RES_hh_tes_in!W27=0,0,1000*11630*RES_hh_tes_in!W27/RES_hh_num_in!W27)</f>
        <v>416.2454876227826</v>
      </c>
      <c r="X27" s="69">
        <f>IF(RES_hh_tes_in!X27=0,0,1000*11630*RES_hh_tes_in!X27/RES_hh_num_in!X27)</f>
        <v>399.33995196453583</v>
      </c>
      <c r="Y27" s="69">
        <f>IF(RES_hh_tes_in!Y27=0,0,1000*11630*RES_hh_tes_in!Y27/RES_hh_num_in!Y27)</f>
        <v>504.09869466139469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412.84176217672524</v>
      </c>
      <c r="D28" s="72">
        <f>IF(RES_hh_tes_in!D28=0,0,1000*11630*RES_hh_tes_in!D28/RES_hh_num_in!D28)</f>
        <v>444.3195832773493</v>
      </c>
      <c r="E28" s="72">
        <f>IF(RES_hh_tes_in!E28=0,0,1000*11630*RES_hh_tes_in!E28/RES_hh_num_in!E28)</f>
        <v>480.71359913287921</v>
      </c>
      <c r="F28" s="72">
        <f>IF(RES_hh_tes_in!F28=0,0,1000*11630*RES_hh_tes_in!F28/RES_hh_num_in!F28)</f>
        <v>426.88636883095631</v>
      </c>
      <c r="G28" s="72">
        <f>IF(RES_hh_tes_in!G28=0,0,1000*11630*RES_hh_tes_in!G28/RES_hh_num_in!G28)</f>
        <v>447.14448016425541</v>
      </c>
      <c r="H28" s="72">
        <f>IF(RES_hh_tes_in!H28=0,0,1000*11630*RES_hh_tes_in!H28/RES_hh_num_in!H28)</f>
        <v>525.76851568682082</v>
      </c>
      <c r="I28" s="72">
        <f>IF(RES_hh_tes_in!I28=0,0,1000*11630*RES_hh_tes_in!I28/RES_hh_num_in!I28)</f>
        <v>518.66758892596772</v>
      </c>
      <c r="J28" s="72">
        <f>IF(RES_hh_tes_in!J28=0,0,1000*11630*RES_hh_tes_in!J28/RES_hh_num_in!J28)</f>
        <v>529.57293679817042</v>
      </c>
      <c r="K28" s="72">
        <f>IF(RES_hh_tes_in!K28=0,0,1000*11630*RES_hh_tes_in!K28/RES_hh_num_in!K28)</f>
        <v>447.06075037485431</v>
      </c>
      <c r="L28" s="72">
        <f>IF(RES_hh_tes_in!L28=0,0,1000*11630*RES_hh_tes_in!L28/RES_hh_num_in!L28)</f>
        <v>492.50235746261495</v>
      </c>
      <c r="M28" s="72">
        <f>IF(RES_hh_tes_in!M28=0,0,1000*11630*RES_hh_tes_in!M28/RES_hh_num_in!M28)</f>
        <v>508.48393541870456</v>
      </c>
      <c r="N28" s="72">
        <f>IF(RES_hh_tes_in!N28=0,0,1000*11630*RES_hh_tes_in!N28/RES_hh_num_in!N28)</f>
        <v>480.39564420928173</v>
      </c>
      <c r="O28" s="72">
        <f>IF(RES_hh_tes_in!O28=0,0,1000*11630*RES_hh_tes_in!O28/RES_hh_num_in!O28)</f>
        <v>468.07384765504622</v>
      </c>
      <c r="P28" s="72">
        <f>IF(RES_hh_tes_in!P28=0,0,1000*11630*RES_hh_tes_in!P28/RES_hh_num_in!P28)</f>
        <v>414.16327823000012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372.94986673200265</v>
      </c>
      <c r="S28" s="72">
        <f>IF(RES_hh_tes_in!S28=0,0,1000*11630*RES_hh_tes_in!S28/RES_hh_num_in!S28)</f>
        <v>420.49266556503682</v>
      </c>
      <c r="T28" s="72">
        <f>IF(RES_hh_tes_in!T28=0,0,1000*11630*RES_hh_tes_in!T28/RES_hh_num_in!T28)</f>
        <v>442.61569933433395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429.08010184287758</v>
      </c>
      <c r="X28" s="72">
        <f>IF(RES_hh_tes_in!X28=0,0,1000*11630*RES_hh_tes_in!X28/RES_hh_num_in!X28)</f>
        <v>489.3192621979851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444.94416129030981</v>
      </c>
      <c r="D29" s="72">
        <f>IF(RES_hh_tes_in!D29=0,0,1000*11630*RES_hh_tes_in!D29/RES_hh_num_in!D29)</f>
        <v>443.88952790786584</v>
      </c>
      <c r="E29" s="72">
        <f>IF(RES_hh_tes_in!E29=0,0,1000*11630*RES_hh_tes_in!E29/RES_hh_num_in!E29)</f>
        <v>454.97363136849401</v>
      </c>
      <c r="F29" s="72">
        <f>IF(RES_hh_tes_in!F29=0,0,1000*11630*RES_hh_tes_in!F29/RES_hh_num_in!F29)</f>
        <v>439.85072114116491</v>
      </c>
      <c r="G29" s="72">
        <f>IF(RES_hh_tes_in!G29=0,0,1000*11630*RES_hh_tes_in!G29/RES_hh_num_in!G29)</f>
        <v>483.72147636565717</v>
      </c>
      <c r="H29" s="72">
        <f>IF(RES_hh_tes_in!H29=0,0,1000*11630*RES_hh_tes_in!H29/RES_hh_num_in!H29)</f>
        <v>526.40524595630518</v>
      </c>
      <c r="I29" s="72">
        <f>IF(RES_hh_tes_in!I29=0,0,1000*11630*RES_hh_tes_in!I29/RES_hh_num_in!I29)</f>
        <v>446.70742848218578</v>
      </c>
      <c r="J29" s="72">
        <f>IF(RES_hh_tes_in!J29=0,0,1000*11630*RES_hh_tes_in!J29/RES_hh_num_in!J29)</f>
        <v>481.62204609063309</v>
      </c>
      <c r="K29" s="72">
        <f>IF(RES_hh_tes_in!K29=0,0,1000*11630*RES_hh_tes_in!K29/RES_hh_num_in!K29)</f>
        <v>480.32233768684671</v>
      </c>
      <c r="L29" s="72">
        <f>IF(RES_hh_tes_in!L29=0,0,1000*11630*RES_hh_tes_in!L29/RES_hh_num_in!L29)</f>
        <v>473.94322192304162</v>
      </c>
      <c r="M29" s="72">
        <f>IF(RES_hh_tes_in!M29=0,0,1000*11630*RES_hh_tes_in!M29/RES_hh_num_in!M29)</f>
        <v>513.35470080087055</v>
      </c>
      <c r="N29" s="72">
        <f>IF(RES_hh_tes_in!N29=0,0,1000*11630*RES_hh_tes_in!N29/RES_hh_num_in!N29)</f>
        <v>518.83578813290183</v>
      </c>
      <c r="O29" s="72">
        <f>IF(RES_hh_tes_in!O29=0,0,1000*11630*RES_hh_tes_in!O29/RES_hh_num_in!O29)</f>
        <v>436.77900073343471</v>
      </c>
      <c r="P29" s="72">
        <f>IF(RES_hh_tes_in!P29=0,0,1000*11630*RES_hh_tes_in!P29/RES_hh_num_in!P29)</f>
        <v>405.91735887865622</v>
      </c>
      <c r="Q29" s="72">
        <f>IF(RES_hh_tes_in!Q29=0,0,1000*11630*RES_hh_tes_in!Q29/RES_hh_num_in!Q29)</f>
        <v>332.22824978823826</v>
      </c>
      <c r="R29" s="72">
        <f>IF(RES_hh_tes_in!R29=0,0,1000*11630*RES_hh_tes_in!R29/RES_hh_num_in!R29)</f>
        <v>357.9818487190023</v>
      </c>
      <c r="S29" s="72">
        <f>IF(RES_hh_tes_in!S29=0,0,1000*11630*RES_hh_tes_in!S29/RES_hh_num_in!S29)</f>
        <v>389.72414949735162</v>
      </c>
      <c r="T29" s="72">
        <f>IF(RES_hh_tes_in!T29=0,0,1000*11630*RES_hh_tes_in!T29/RES_hh_num_in!T29)</f>
        <v>375.65661625417289</v>
      </c>
      <c r="U29" s="72">
        <f>IF(RES_hh_tes_in!U29=0,0,1000*11630*RES_hh_tes_in!U29/RES_hh_num_in!U29)</f>
        <v>434.04908243012648</v>
      </c>
      <c r="V29" s="72">
        <f>IF(RES_hh_tes_in!V29=0,0,1000*11630*RES_hh_tes_in!V29/RES_hh_num_in!V29)</f>
        <v>410.91072904673717</v>
      </c>
      <c r="W29" s="72">
        <f>IF(RES_hh_tes_in!W29=0,0,1000*11630*RES_hh_tes_in!W29/RES_hh_num_in!W29)</f>
        <v>339.19259705110125</v>
      </c>
      <c r="X29" s="72">
        <f>IF(RES_hh_tes_in!X29=0,0,1000*11630*RES_hh_tes_in!X29/RES_hh_num_in!X29)</f>
        <v>374.04228067371338</v>
      </c>
      <c r="Y29" s="72">
        <f>IF(RES_hh_tes_in!Y29=0,0,1000*11630*RES_hh_tes_in!Y29/RES_hh_num_in!Y29)</f>
        <v>509.58438802440725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447.07913953454596</v>
      </c>
      <c r="D30" s="72">
        <f>IF(RES_hh_tes_in!D30=0,0,1000*11630*RES_hh_tes_in!D30/RES_hh_num_in!D30)</f>
        <v>417.31093219941556</v>
      </c>
      <c r="E30" s="72">
        <f>IF(RES_hh_tes_in!E30=0,0,1000*11630*RES_hh_tes_in!E30/RES_hh_num_in!E30)</f>
        <v>438.53862391821536</v>
      </c>
      <c r="F30" s="72">
        <f>IF(RES_hh_tes_in!F30=0,0,1000*11630*RES_hh_tes_in!F30/RES_hh_num_in!F30)</f>
        <v>463.37172475094332</v>
      </c>
      <c r="G30" s="72">
        <f>IF(RES_hh_tes_in!G30=0,0,1000*11630*RES_hh_tes_in!G30/RES_hh_num_in!G30)</f>
        <v>468.19246149508422</v>
      </c>
      <c r="H30" s="72">
        <f>IF(RES_hh_tes_in!H30=0,0,1000*11630*RES_hh_tes_in!H30/RES_hh_num_in!H30)</f>
        <v>495.57957036258512</v>
      </c>
      <c r="I30" s="72">
        <f>IF(RES_hh_tes_in!I30=0,0,1000*11630*RES_hh_tes_in!I30/RES_hh_num_in!I30)</f>
        <v>518.66425317225935</v>
      </c>
      <c r="J30" s="72">
        <f>IF(RES_hh_tes_in!J30=0,0,1000*11630*RES_hh_tes_in!J30/RES_hh_num_in!J30)</f>
        <v>545.87498960824894</v>
      </c>
      <c r="K30" s="72">
        <f>IF(RES_hh_tes_in!K30=0,0,1000*11630*RES_hh_tes_in!K30/RES_hh_num_in!K30)</f>
        <v>506.7237284623406</v>
      </c>
      <c r="L30" s="72">
        <f>IF(RES_hh_tes_in!L30=0,0,1000*11630*RES_hh_tes_in!L30/RES_hh_num_in!L30)</f>
        <v>469.62677765620742</v>
      </c>
      <c r="M30" s="72">
        <f>IF(RES_hh_tes_in!M30=0,0,1000*11630*RES_hh_tes_in!M30/RES_hh_num_in!M30)</f>
        <v>505.5371108948471</v>
      </c>
      <c r="N30" s="72">
        <f>IF(RES_hh_tes_in!N30=0,0,1000*11630*RES_hh_tes_in!N30/RES_hh_num_in!N30)</f>
        <v>491.02855283919507</v>
      </c>
      <c r="O30" s="72">
        <f>IF(RES_hh_tes_in!O30=0,0,1000*11630*RES_hh_tes_in!O30/RES_hh_num_in!O30)</f>
        <v>425.14706688302931</v>
      </c>
      <c r="P30" s="72">
        <f>IF(RES_hh_tes_in!P30=0,0,1000*11630*RES_hh_tes_in!P30/RES_hh_num_in!P30)</f>
        <v>406.50653606279127</v>
      </c>
      <c r="Q30" s="72">
        <f>IF(RES_hh_tes_in!Q30=0,0,1000*11630*RES_hh_tes_in!Q30/RES_hh_num_in!Q30)</f>
        <v>330.4032805312367</v>
      </c>
      <c r="R30" s="72">
        <f>IF(RES_hh_tes_in!R30=0,0,1000*11630*RES_hh_tes_in!R30/RES_hh_num_in!R30)</f>
        <v>355.4792455458113</v>
      </c>
      <c r="S30" s="72">
        <f>IF(RES_hh_tes_in!S30=0,0,1000*11630*RES_hh_tes_in!S30/RES_hh_num_in!S30)</f>
        <v>328.4052059713502</v>
      </c>
      <c r="T30" s="72">
        <f>IF(RES_hh_tes_in!T30=0,0,1000*11630*RES_hh_tes_in!T30/RES_hh_num_in!T30)</f>
        <v>395.69513088726035</v>
      </c>
      <c r="U30" s="72">
        <f>IF(RES_hh_tes_in!U30=0,0,1000*11630*RES_hh_tes_in!U30/RES_hh_num_in!U30)</f>
        <v>401.10723755296004</v>
      </c>
      <c r="V30" s="72">
        <f>IF(RES_hh_tes_in!V30=0,0,1000*11630*RES_hh_tes_in!V30/RES_hh_num_in!V30)</f>
        <v>387.55344044377915</v>
      </c>
      <c r="W30" s="72">
        <f>IF(RES_hh_tes_in!W30=0,0,1000*11630*RES_hh_tes_in!W30/RES_hh_num_in!W30)</f>
        <v>436.4795632142326</v>
      </c>
      <c r="X30" s="72">
        <f>IF(RES_hh_tes_in!X30=0,0,1000*11630*RES_hh_tes_in!X30/RES_hh_num_in!X30)</f>
        <v>410.66429004081976</v>
      </c>
      <c r="Y30" s="72">
        <f>IF(RES_hh_tes_in!Y30=0,0,1000*11630*RES_hh_tes_in!Y30/RES_hh_num_in!Y30)</f>
        <v>449.30147174286748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448.75821417391614</v>
      </c>
      <c r="D31" s="72">
        <f>IF(RES_hh_tes_in!D31=0,0,1000*11630*RES_hh_tes_in!D31/RES_hh_num_in!D31)</f>
        <v>428.95790933781018</v>
      </c>
      <c r="E31" s="72">
        <f>IF(RES_hh_tes_in!E31=0,0,1000*11630*RES_hh_tes_in!E31/RES_hh_num_in!E31)</f>
        <v>441.83520611527206</v>
      </c>
      <c r="F31" s="72">
        <f>IF(RES_hh_tes_in!F31=0,0,1000*11630*RES_hh_tes_in!F31/RES_hh_num_in!F31)</f>
        <v>458.27884617177818</v>
      </c>
      <c r="G31" s="72">
        <f>IF(RES_hh_tes_in!G31=0,0,1000*11630*RES_hh_tes_in!G31/RES_hh_num_in!G31)</f>
        <v>472.77451443615973</v>
      </c>
      <c r="H31" s="72">
        <f>IF(RES_hh_tes_in!H31=0,0,1000*11630*RES_hh_tes_in!H31/RES_hh_num_in!H31)</f>
        <v>502.14054401270153</v>
      </c>
      <c r="I31" s="72">
        <f>IF(RES_hh_tes_in!I31=0,0,1000*11630*RES_hh_tes_in!I31/RES_hh_num_in!I31)</f>
        <v>487.55254330757793</v>
      </c>
      <c r="J31" s="72">
        <f>IF(RES_hh_tes_in!J31=0,0,1000*11630*RES_hh_tes_in!J31/RES_hh_num_in!J31)</f>
        <v>528.50667332698015</v>
      </c>
      <c r="K31" s="72">
        <f>IF(RES_hh_tes_in!K31=0,0,1000*11630*RES_hh_tes_in!K31/RES_hh_num_in!K31)</f>
        <v>513.63795962593053</v>
      </c>
      <c r="L31" s="72">
        <f>IF(RES_hh_tes_in!L31=0,0,1000*11630*RES_hh_tes_in!L31/RES_hh_num_in!L31)</f>
        <v>468.87913103127698</v>
      </c>
      <c r="M31" s="72">
        <f>IF(RES_hh_tes_in!M31=0,0,1000*11630*RES_hh_tes_in!M31/RES_hh_num_in!M31)</f>
        <v>489.99554858410096</v>
      </c>
      <c r="N31" s="72">
        <f>IF(RES_hh_tes_in!N31=0,0,1000*11630*RES_hh_tes_in!N31/RES_hh_num_in!N31)</f>
        <v>485.97204056590203</v>
      </c>
      <c r="O31" s="72">
        <f>IF(RES_hh_tes_in!O31=0,0,1000*11630*RES_hh_tes_in!O31/RES_hh_num_in!O31)</f>
        <v>434.4349361057607</v>
      </c>
      <c r="P31" s="72">
        <f>IF(RES_hh_tes_in!P31=0,0,1000*11630*RES_hh_tes_in!P31/RES_hh_num_in!P31)</f>
        <v>403.81138138856977</v>
      </c>
      <c r="Q31" s="72">
        <f>IF(RES_hh_tes_in!Q31=0,0,1000*11630*RES_hh_tes_in!Q31/RES_hh_num_in!Q31)</f>
        <v>362.43728022705562</v>
      </c>
      <c r="R31" s="72">
        <f>IF(RES_hh_tes_in!R31=0,0,1000*11630*RES_hh_tes_in!R31/RES_hh_num_in!R31)</f>
        <v>353.46588316746784</v>
      </c>
      <c r="S31" s="72">
        <f>IF(RES_hh_tes_in!S31=0,0,1000*11630*RES_hh_tes_in!S31/RES_hh_num_in!S31)</f>
        <v>354.17464512278877</v>
      </c>
      <c r="T31" s="72">
        <f>IF(RES_hh_tes_in!T31=0,0,1000*11630*RES_hh_tes_in!T31/RES_hh_num_in!T31)</f>
        <v>378.11722128055089</v>
      </c>
      <c r="U31" s="72">
        <f>IF(RES_hh_tes_in!U31=0,0,1000*11630*RES_hh_tes_in!U31/RES_hh_num_in!U31)</f>
        <v>391.78384958660416</v>
      </c>
      <c r="V31" s="72">
        <f>IF(RES_hh_tes_in!V31=0,0,1000*11630*RES_hh_tes_in!V31/RES_hh_num_in!V31)</f>
        <v>381.21953824571187</v>
      </c>
      <c r="W31" s="72">
        <f>IF(RES_hh_tes_in!W31=0,0,1000*11630*RES_hh_tes_in!W31/RES_hh_num_in!W31)</f>
        <v>402.80405713645536</v>
      </c>
      <c r="X31" s="72">
        <f>IF(RES_hh_tes_in!X31=0,0,1000*11630*RES_hh_tes_in!X31/RES_hh_num_in!X31)</f>
        <v>430.98943641912786</v>
      </c>
      <c r="Y31" s="72">
        <f>IF(RES_hh_tes_in!Y31=0,0,1000*11630*RES_hh_tes_in!Y31/RES_hh_num_in!Y31)</f>
        <v>440.99510523051691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507.36676204648006</v>
      </c>
      <c r="D32" s="77">
        <f>IF(RES_hh_tes_in!D32=0,0,1000*11630*RES_hh_tes_in!D32/RES_hh_num_in!D32)</f>
        <v>255.89895210768654</v>
      </c>
      <c r="E32" s="77">
        <f>IF(RES_hh_tes_in!E32=0,0,1000*11630*RES_hh_tes_in!E32/RES_hh_num_in!E32)</f>
        <v>364.65497933847882</v>
      </c>
      <c r="F32" s="77">
        <f>IF(RES_hh_tes_in!F32=0,0,1000*11630*RES_hh_tes_in!F32/RES_hh_num_in!F32)</f>
        <v>510.57619763966568</v>
      </c>
      <c r="G32" s="77">
        <f>IF(RES_hh_tes_in!G32=0,0,1000*11630*RES_hh_tes_in!G32/RES_hh_num_in!G32)</f>
        <v>387.71892118020492</v>
      </c>
      <c r="H32" s="77">
        <f>IF(RES_hh_tes_in!H32=0,0,1000*11630*RES_hh_tes_in!H32/RES_hh_num_in!H32)</f>
        <v>495.99889012599715</v>
      </c>
      <c r="I32" s="77">
        <f>IF(RES_hh_tes_in!I32=0,0,1000*11630*RES_hh_tes_in!I32/RES_hh_num_in!I32)</f>
        <v>561.08705554106496</v>
      </c>
      <c r="J32" s="77">
        <f>IF(RES_hh_tes_in!J32=0,0,1000*11630*RES_hh_tes_in!J32/RES_hh_num_in!J32)</f>
        <v>595.06121189691692</v>
      </c>
      <c r="K32" s="77">
        <f>IF(RES_hh_tes_in!K32=0,0,1000*11630*RES_hh_tes_in!K32/RES_hh_num_in!K32)</f>
        <v>560.35863565128943</v>
      </c>
      <c r="L32" s="77">
        <f>IF(RES_hh_tes_in!L32=0,0,1000*11630*RES_hh_tes_in!L32/RES_hh_num_in!L32)</f>
        <v>413.53592372083818</v>
      </c>
      <c r="M32" s="77">
        <f>IF(RES_hh_tes_in!M32=0,0,1000*11630*RES_hh_tes_in!M32/RES_hh_num_in!M32)</f>
        <v>480.21456606932429</v>
      </c>
      <c r="N32" s="77">
        <f>IF(RES_hh_tes_in!N32=0,0,1000*11630*RES_hh_tes_in!N32/RES_hh_num_in!N32)</f>
        <v>493.77394375230313</v>
      </c>
      <c r="O32" s="77">
        <f>IF(RES_hh_tes_in!O32=0,0,1000*11630*RES_hh_tes_in!O32/RES_hh_num_in!O32)</f>
        <v>452.49732288181025</v>
      </c>
      <c r="P32" s="77">
        <f>IF(RES_hh_tes_in!P32=0,0,1000*11630*RES_hh_tes_in!P32/RES_hh_num_in!P32)</f>
        <v>450.70302816834197</v>
      </c>
      <c r="Q32" s="77">
        <f>IF(RES_hh_tes_in!Q32=0,0,1000*11630*RES_hh_tes_in!Q32/RES_hh_num_in!Q32)</f>
        <v>340.02683083151692</v>
      </c>
      <c r="R32" s="77">
        <f>IF(RES_hh_tes_in!R32=0,0,1000*11630*RES_hh_tes_in!R32/RES_hh_num_in!R32)</f>
        <v>322.62562567900062</v>
      </c>
      <c r="S32" s="77">
        <f>IF(RES_hh_tes_in!S32=0,0,1000*11630*RES_hh_tes_in!S32/RES_hh_num_in!S32)</f>
        <v>208.78342547247084</v>
      </c>
      <c r="T32" s="77">
        <f>IF(RES_hh_tes_in!T32=0,0,1000*11630*RES_hh_tes_in!T32/RES_hh_num_in!T32)</f>
        <v>441.50029969142616</v>
      </c>
      <c r="U32" s="77">
        <f>IF(RES_hh_tes_in!U32=0,0,1000*11630*RES_hh_tes_in!U32/RES_hh_num_in!U32)</f>
        <v>398.32859424936748</v>
      </c>
      <c r="V32" s="77">
        <f>IF(RES_hh_tes_in!V32=0,0,1000*11630*RES_hh_tes_in!V32/RES_hh_num_in!V32)</f>
        <v>365.66281939381287</v>
      </c>
      <c r="W32" s="77">
        <f>IF(RES_hh_tes_in!W32=0,0,1000*11630*RES_hh_tes_in!W32/RES_hh_num_in!W32)</f>
        <v>477.9295014570406</v>
      </c>
      <c r="X32" s="77">
        <f>IF(RES_hh_tes_in!X32=0,0,1000*11630*RES_hh_tes_in!X32/RES_hh_num_in!X32)</f>
        <v>439.87759516429117</v>
      </c>
      <c r="Y32" s="77">
        <f>IF(RES_hh_tes_in!Y32=0,0,1000*11630*RES_hh_tes_in!Y32/RES_hh_num_in!Y32)</f>
        <v>378.33935857036084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415.7263414475126</v>
      </c>
      <c r="D3" s="65">
        <f>IF(RES_hh_emi_in!D3=0,0,1000000*RES_hh_emi_in!D3/RES_hh_num_in!D3)</f>
        <v>563.83459731792038</v>
      </c>
      <c r="E3" s="65">
        <f>IF(RES_hh_emi_in!E3=0,0,1000000*RES_hh_emi_in!E3/RES_hh_num_in!E3)</f>
        <v>570.51655361947314</v>
      </c>
      <c r="F3" s="65">
        <f>IF(RES_hh_emi_in!F3=0,0,1000000*RES_hh_emi_in!F3/RES_hh_num_in!F3)</f>
        <v>538.98293694220092</v>
      </c>
      <c r="G3" s="65">
        <f>IF(RES_hh_emi_in!G3=0,0,1000000*RES_hh_emi_in!G3/RES_hh_num_in!G3)</f>
        <v>717.0238365215381</v>
      </c>
      <c r="H3" s="65">
        <f>IF(RES_hh_emi_in!H3=0,0,1000000*RES_hh_emi_in!H3/RES_hh_num_in!H3)</f>
        <v>900.83615869421385</v>
      </c>
      <c r="I3" s="65">
        <f>IF(RES_hh_emi_in!I3=0,0,1000000*RES_hh_emi_in!I3/RES_hh_num_in!I3)</f>
        <v>605.38148221647623</v>
      </c>
      <c r="J3" s="65">
        <f>IF(RES_hh_emi_in!J3=0,0,1000000*RES_hh_emi_in!J3/RES_hh_num_in!J3)</f>
        <v>366.01562594331017</v>
      </c>
      <c r="K3" s="65">
        <f>IF(RES_hh_emi_in!K3=0,0,1000000*RES_hh_emi_in!K3/RES_hh_num_in!K3)</f>
        <v>542.58565359247439</v>
      </c>
      <c r="L3" s="65">
        <f>IF(RES_hh_emi_in!L3=0,0,1000000*RES_hh_emi_in!L3/RES_hh_num_in!L3)</f>
        <v>584.35292469827073</v>
      </c>
      <c r="M3" s="65">
        <f>IF(RES_hh_emi_in!M3=0,0,1000000*RES_hh_emi_in!M3/RES_hh_num_in!M3)</f>
        <v>526.67041182006255</v>
      </c>
      <c r="N3" s="65">
        <f>IF(RES_hh_emi_in!N3=0,0,1000000*RES_hh_emi_in!N3/RES_hh_num_in!N3)</f>
        <v>423.95649081542177</v>
      </c>
      <c r="O3" s="65">
        <f>IF(RES_hh_emi_in!O3=0,0,1000000*RES_hh_emi_in!O3/RES_hh_num_in!O3)</f>
        <v>331.21863638113376</v>
      </c>
      <c r="P3" s="65">
        <f>IF(RES_hh_emi_in!P3=0,0,1000000*RES_hh_emi_in!P3/RES_hh_num_in!P3)</f>
        <v>490.43692597426877</v>
      </c>
      <c r="Q3" s="65">
        <f>IF(RES_hh_emi_in!Q3=0,0,1000000*RES_hh_emi_in!Q3/RES_hh_num_in!Q3)</f>
        <v>488.67980329790646</v>
      </c>
      <c r="R3" s="65">
        <f>IF(RES_hh_emi_in!R3=0,0,1000000*RES_hh_emi_in!R3/RES_hh_num_in!R3)</f>
        <v>654.43701199302348</v>
      </c>
      <c r="S3" s="65">
        <f>IF(RES_hh_emi_in!S3=0,0,1000000*RES_hh_emi_in!S3/RES_hh_num_in!S3)</f>
        <v>757.45468821653844</v>
      </c>
      <c r="T3" s="65">
        <f>IF(RES_hh_emi_in!T3=0,0,1000000*RES_hh_emi_in!T3/RES_hh_num_in!T3)</f>
        <v>729.20943891948457</v>
      </c>
      <c r="U3" s="65">
        <f>IF(RES_hh_emi_in!U3=0,0,1000000*RES_hh_emi_in!U3/RES_hh_num_in!U3)</f>
        <v>415.59606262006423</v>
      </c>
      <c r="V3" s="65">
        <f>IF(RES_hh_emi_in!V3=0,0,1000000*RES_hh_emi_in!V3/RES_hh_num_in!V3)</f>
        <v>403.3903705876711</v>
      </c>
      <c r="W3" s="65">
        <f>IF(RES_hh_emi_in!W3=0,0,1000000*RES_hh_emi_in!W3/RES_hh_num_in!W3)</f>
        <v>332.60403115423384</v>
      </c>
      <c r="X3" s="65">
        <f>IF(RES_hh_emi_in!X3=0,0,1000000*RES_hh_emi_in!X3/RES_hh_num_in!X3)</f>
        <v>323.77081416686724</v>
      </c>
      <c r="Y3" s="65">
        <f>IF(RES_hh_emi_in!Y3=0,0,1000000*RES_hh_emi_in!Y3/RES_hh_num_in!Y3)</f>
        <v>259.73627401568689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239.88397606783653</v>
      </c>
      <c r="D4" s="69">
        <f>IF(RES_hh_emi_in!D4=0,0,1000000*RES_hh_emi_in!D4/RES_hh_num_in!D4)</f>
        <v>404.48860913506161</v>
      </c>
      <c r="E4" s="69">
        <f>IF(RES_hh_emi_in!E4=0,0,1000000*RES_hh_emi_in!E4/RES_hh_num_in!E4)</f>
        <v>431.13724418937886</v>
      </c>
      <c r="F4" s="69">
        <f>IF(RES_hh_emi_in!F4=0,0,1000000*RES_hh_emi_in!F4/RES_hh_num_in!F4)</f>
        <v>429.9943990155096</v>
      </c>
      <c r="G4" s="69">
        <f>IF(RES_hh_emi_in!G4=0,0,1000000*RES_hh_emi_in!G4/RES_hh_num_in!G4)</f>
        <v>596.28178473450953</v>
      </c>
      <c r="H4" s="69">
        <f>IF(RES_hh_emi_in!H4=0,0,1000000*RES_hh_emi_in!H4/RES_hh_num_in!H4)</f>
        <v>801.43548701918007</v>
      </c>
      <c r="I4" s="69">
        <f>IF(RES_hh_emi_in!I4=0,0,1000000*RES_hh_emi_in!I4/RES_hh_num_in!I4)</f>
        <v>541.26759569616809</v>
      </c>
      <c r="J4" s="69">
        <f>IF(RES_hh_emi_in!J4=0,0,1000000*RES_hh_emi_in!J4/RES_hh_num_in!J4)</f>
        <v>301.72802605716112</v>
      </c>
      <c r="K4" s="69">
        <f>IF(RES_hh_emi_in!K4=0,0,1000000*RES_hh_emi_in!K4/RES_hh_num_in!K4)</f>
        <v>378.25553929184139</v>
      </c>
      <c r="L4" s="69">
        <f>IF(RES_hh_emi_in!L4=0,0,1000000*RES_hh_emi_in!L4/RES_hh_num_in!L4)</f>
        <v>418.94896556973481</v>
      </c>
      <c r="M4" s="69">
        <f>IF(RES_hh_emi_in!M4=0,0,1000000*RES_hh_emi_in!M4/RES_hh_num_in!M4)</f>
        <v>373.15761761347432</v>
      </c>
      <c r="N4" s="69">
        <f>IF(RES_hh_emi_in!N4=0,0,1000000*RES_hh_emi_in!N4/RES_hh_num_in!N4)</f>
        <v>316.51642902903353</v>
      </c>
      <c r="O4" s="69">
        <f>IF(RES_hh_emi_in!O4=0,0,1000000*RES_hh_emi_in!O4/RES_hh_num_in!O4)</f>
        <v>251.10701370032862</v>
      </c>
      <c r="P4" s="69">
        <f>IF(RES_hh_emi_in!P4=0,0,1000000*RES_hh_emi_in!P4/RES_hh_num_in!P4)</f>
        <v>392.41149433211052</v>
      </c>
      <c r="Q4" s="69">
        <f>IF(RES_hh_emi_in!Q4=0,0,1000000*RES_hh_emi_in!Q4/RES_hh_num_in!Q4)</f>
        <v>369.76004124371121</v>
      </c>
      <c r="R4" s="69">
        <f>IF(RES_hh_emi_in!R4=0,0,1000000*RES_hh_emi_in!R4/RES_hh_num_in!R4)</f>
        <v>521.03453082912893</v>
      </c>
      <c r="S4" s="69">
        <f>IF(RES_hh_emi_in!S4=0,0,1000000*RES_hh_emi_in!S4/RES_hh_num_in!S4)</f>
        <v>611.99828034810923</v>
      </c>
      <c r="T4" s="69">
        <f>IF(RES_hh_emi_in!T4=0,0,1000000*RES_hh_emi_in!T4/RES_hh_num_in!T4)</f>
        <v>584.43734779497674</v>
      </c>
      <c r="U4" s="69">
        <f>IF(RES_hh_emi_in!U4=0,0,1000000*RES_hh_emi_in!U4/RES_hh_num_in!U4)</f>
        <v>318.20219347853634</v>
      </c>
      <c r="V4" s="69">
        <f>IF(RES_hh_emi_in!V4=0,0,1000000*RES_hh_emi_in!V4/RES_hh_num_in!V4)</f>
        <v>332.81894598091594</v>
      </c>
      <c r="W4" s="69">
        <f>IF(RES_hh_emi_in!W4=0,0,1000000*RES_hh_emi_in!W4/RES_hh_num_in!W4)</f>
        <v>237.61799384827629</v>
      </c>
      <c r="X4" s="69">
        <f>IF(RES_hh_emi_in!X4=0,0,1000000*RES_hh_emi_in!X4/RES_hh_num_in!X4)</f>
        <v>204.50608328188463</v>
      </c>
      <c r="Y4" s="69">
        <f>IF(RES_hh_emi_in!Y4=0,0,1000000*RES_hh_emi_in!Y4/RES_hh_num_in!Y4)</f>
        <v>70.417928154353831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2881.2018408935637</v>
      </c>
      <c r="D5" s="72">
        <f>IF(RES_hh_emi_in!D5=0,0,1000000*RES_hh_emi_in!D5/RES_hh_num_in!D5)</f>
        <v>3223.4294076247807</v>
      </c>
      <c r="E5" s="72">
        <f>IF(RES_hh_emi_in!E5=0,0,1000000*RES_hh_emi_in!E5/RES_hh_num_in!E5)</f>
        <v>3618.5309200512502</v>
      </c>
      <c r="F5" s="72">
        <f>IF(RES_hh_emi_in!F5=0,0,1000000*RES_hh_emi_in!F5/RES_hh_num_in!F5)</f>
        <v>3290.3219031973053</v>
      </c>
      <c r="G5" s="72">
        <f>IF(RES_hh_emi_in!G5=0,0,1000000*RES_hh_emi_in!G5/RES_hh_num_in!G5)</f>
        <v>3870.4608594973843</v>
      </c>
      <c r="H5" s="72">
        <f>IF(RES_hh_emi_in!H5=0,0,1000000*RES_hh_emi_in!H5/RES_hh_num_in!H5)</f>
        <v>4254.7792900519353</v>
      </c>
      <c r="I5" s="72">
        <f>IF(RES_hh_emi_in!I5=0,0,1000000*RES_hh_emi_in!I5/RES_hh_num_in!I5)</f>
        <v>3763.7329050458793</v>
      </c>
      <c r="J5" s="72">
        <f>IF(RES_hh_emi_in!J5=0,0,1000000*RES_hh_emi_in!J5/RES_hh_num_in!J5)</f>
        <v>3734.742245347074</v>
      </c>
      <c r="K5" s="72">
        <f>IF(RES_hh_emi_in!K5=0,0,1000000*RES_hh_emi_in!K5/RES_hh_num_in!K5)</f>
        <v>3208.0803886765839</v>
      </c>
      <c r="L5" s="72">
        <f>IF(RES_hh_emi_in!L5=0,0,1000000*RES_hh_emi_in!L5/RES_hh_num_in!L5)</f>
        <v>3477.433804964593</v>
      </c>
      <c r="M5" s="72">
        <f>IF(RES_hh_emi_in!M5=0,0,1000000*RES_hh_emi_in!M5/RES_hh_num_in!M5)</f>
        <v>3315.1409560101965</v>
      </c>
      <c r="N5" s="72">
        <f>IF(RES_hh_emi_in!N5=0,0,1000000*RES_hh_emi_in!N5/RES_hh_num_in!N5)</f>
        <v>3783.2178007771695</v>
      </c>
      <c r="O5" s="72">
        <f>IF(RES_hh_emi_in!O5=0,0,1000000*RES_hh_emi_in!O5/RES_hh_num_in!O5)</f>
        <v>4337.9068522997368</v>
      </c>
      <c r="P5" s="72">
        <f>IF(RES_hh_emi_in!P5=0,0,1000000*RES_hh_emi_in!P5/RES_hh_num_in!P5)</f>
        <v>3689.7922939096616</v>
      </c>
      <c r="Q5" s="72">
        <f>IF(RES_hh_emi_in!Q5=0,0,1000000*RES_hh_emi_in!Q5/RES_hh_num_in!Q5)</f>
        <v>0</v>
      </c>
      <c r="R5" s="72">
        <f>IF(RES_hh_emi_in!R5=0,0,1000000*RES_hh_emi_in!R5/RES_hh_num_in!R5)</f>
        <v>3282.1841102172298</v>
      </c>
      <c r="S5" s="72">
        <f>IF(RES_hh_emi_in!S5=0,0,1000000*RES_hh_emi_in!S5/RES_hh_num_in!S5)</f>
        <v>3553.7848315497658</v>
      </c>
      <c r="T5" s="72">
        <f>IF(RES_hh_emi_in!T5=0,0,1000000*RES_hh_emi_in!T5/RES_hh_num_in!T5)</f>
        <v>3368.6687641650415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2381.4713005791732</v>
      </c>
      <c r="X5" s="72">
        <f>IF(RES_hh_emi_in!X5=0,0,1000000*RES_hh_emi_in!X5/RES_hh_num_in!X5)</f>
        <v>2272.5018516501973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2174.0317081652975</v>
      </c>
      <c r="D6" s="72">
        <f>IF(RES_hh_emi_in!D6=0,0,1000000*RES_hh_emi_in!D6/RES_hh_num_in!D6)</f>
        <v>2241.1887300702206</v>
      </c>
      <c r="E6" s="72">
        <f>IF(RES_hh_emi_in!E6=0,0,1000000*RES_hh_emi_in!E6/RES_hh_num_in!E6)</f>
        <v>2394.4920590486677</v>
      </c>
      <c r="F6" s="72">
        <f>IF(RES_hh_emi_in!F6=0,0,1000000*RES_hh_emi_in!F6/RES_hh_num_in!F6)</f>
        <v>2392.5993549909367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2051.9769021019624</v>
      </c>
      <c r="K6" s="72">
        <f>IF(RES_hh_emi_in!K6=0,0,1000000*RES_hh_emi_in!K6/RES_hh_num_in!K6)</f>
        <v>2061.3283000560746</v>
      </c>
      <c r="L6" s="72">
        <f>IF(RES_hh_emi_in!L6=0,0,1000000*RES_hh_emi_in!L6/RES_hh_num_in!L6)</f>
        <v>2156.8952171347451</v>
      </c>
      <c r="M6" s="72">
        <f>IF(RES_hh_emi_in!M6=0,0,1000000*RES_hh_emi_in!M6/RES_hh_num_in!M6)</f>
        <v>2301.1525719448714</v>
      </c>
      <c r="N6" s="72">
        <f>IF(RES_hh_emi_in!N6=0,0,1000000*RES_hh_emi_in!N6/RES_hh_num_in!N6)</f>
        <v>2723.5991356912314</v>
      </c>
      <c r="O6" s="72">
        <f>IF(RES_hh_emi_in!O6=0,0,1000000*RES_hh_emi_in!O6/RES_hh_num_in!O6)</f>
        <v>2671.7911200280514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1397.9616740253384</v>
      </c>
      <c r="X6" s="72">
        <f>IF(RES_hh_emi_in!X6=0,0,1000000*RES_hh_emi_in!X6/RES_hh_num_in!X6)</f>
        <v>1051.4716509633986</v>
      </c>
      <c r="Y6" s="72">
        <f>IF(RES_hh_emi_in!Y6=0,0,1000000*RES_hh_emi_in!Y6/RES_hh_num_in!Y6)</f>
        <v>1589.9475494768158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4912.2650422388797</v>
      </c>
      <c r="H7" s="72">
        <f>IF(RES_hh_emi_in!H7=0,0,1000000*RES_hh_emi_in!H7/RES_hh_num_in!H7)</f>
        <v>3339.1548442215144</v>
      </c>
      <c r="I7" s="72">
        <f>IF(RES_hh_emi_in!I7=0,0,1000000*RES_hh_emi_in!I7/RES_hh_num_in!I7)</f>
        <v>2205.6136889833588</v>
      </c>
      <c r="J7" s="72">
        <f>IF(RES_hh_emi_in!J7=0,0,1000000*RES_hh_emi_in!J7/RES_hh_num_in!J7)</f>
        <v>2658.268456430269</v>
      </c>
      <c r="K7" s="72">
        <f>IF(RES_hh_emi_in!K7=0,0,1000000*RES_hh_emi_in!K7/RES_hh_num_in!K7)</f>
        <v>2396.0582152709162</v>
      </c>
      <c r="L7" s="72">
        <f>IF(RES_hh_emi_in!L7=0,0,1000000*RES_hh_emi_in!L7/RES_hh_num_in!L7)</f>
        <v>3144.945174202539</v>
      </c>
      <c r="M7" s="72">
        <f>IF(RES_hh_emi_in!M7=0,0,1000000*RES_hh_emi_in!M7/RES_hh_num_in!M7)</f>
        <v>2679.8541039773831</v>
      </c>
      <c r="N7" s="72">
        <f>IF(RES_hh_emi_in!N7=0,0,1000000*RES_hh_emi_in!N7/RES_hh_num_in!N7)</f>
        <v>3922.8356740057616</v>
      </c>
      <c r="O7" s="72">
        <f>IF(RES_hh_emi_in!O7=0,0,1000000*RES_hh_emi_in!O7/RES_hh_num_in!O7)</f>
        <v>3141.5627771710128</v>
      </c>
      <c r="P7" s="72">
        <f>IF(RES_hh_emi_in!P7=0,0,1000000*RES_hh_emi_in!P7/RES_hh_num_in!P7)</f>
        <v>2873.3851283008762</v>
      </c>
      <c r="Q7" s="72">
        <f>IF(RES_hh_emi_in!Q7=0,0,1000000*RES_hh_emi_in!Q7/RES_hh_num_in!Q7)</f>
        <v>2041.0358747111841</v>
      </c>
      <c r="R7" s="72">
        <f>IF(RES_hh_emi_in!R7=0,0,1000000*RES_hh_emi_in!R7/RES_hh_num_in!R7)</f>
        <v>2505.091289284032</v>
      </c>
      <c r="S7" s="72">
        <f>IF(RES_hh_emi_in!S7=0,0,1000000*RES_hh_emi_in!S7/RES_hh_num_in!S7)</f>
        <v>2740.4286258262091</v>
      </c>
      <c r="T7" s="72">
        <f>IF(RES_hh_emi_in!T7=0,0,1000000*RES_hh_emi_in!T7/RES_hh_num_in!T7)</f>
        <v>2553.3153203047209</v>
      </c>
      <c r="U7" s="72">
        <f>IF(RES_hh_emi_in!U7=0,0,1000000*RES_hh_emi_in!U7/RES_hh_num_in!U7)</f>
        <v>2120.6348972711012</v>
      </c>
      <c r="V7" s="72">
        <f>IF(RES_hh_emi_in!V7=0,0,1000000*RES_hh_emi_in!V7/RES_hh_num_in!V7)</f>
        <v>1778.7471798961178</v>
      </c>
      <c r="W7" s="72">
        <f>IF(RES_hh_emi_in!W7=0,0,1000000*RES_hh_emi_in!W7/RES_hh_num_in!W7)</f>
        <v>1821.5456333009565</v>
      </c>
      <c r="X7" s="72">
        <f>IF(RES_hh_emi_in!X7=0,0,1000000*RES_hh_emi_in!X7/RES_hh_num_in!X7)</f>
        <v>1825.7125710741773</v>
      </c>
      <c r="Y7" s="72">
        <f>IF(RES_hh_emi_in!Y7=0,0,1000000*RES_hh_emi_in!Y7/RES_hh_num_in!Y7)</f>
        <v>1625.9957447772654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2059.9483531011369</v>
      </c>
      <c r="D8" s="72">
        <f>IF(RES_hh_emi_in!D8=0,0,1000000*RES_hh_emi_in!D8/RES_hh_num_in!D8)</f>
        <v>2045.3541267950757</v>
      </c>
      <c r="E8" s="72">
        <f>IF(RES_hh_emi_in!E8=0,0,1000000*RES_hh_emi_in!E8/RES_hh_num_in!E8)</f>
        <v>2199.0303850614091</v>
      </c>
      <c r="F8" s="72">
        <f>IF(RES_hh_emi_in!F8=0,0,1000000*RES_hh_emi_in!F8/RES_hh_num_in!F8)</f>
        <v>2363.7915718196509</v>
      </c>
      <c r="G8" s="72">
        <f>IF(RES_hh_emi_in!G8=0,0,1000000*RES_hh_emi_in!G8/RES_hh_num_in!G8)</f>
        <v>2721.9340439153434</v>
      </c>
      <c r="H8" s="72">
        <f>IF(RES_hh_emi_in!H8=0,0,1000000*RES_hh_emi_in!H8/RES_hh_num_in!H8)</f>
        <v>2650.0114966474212</v>
      </c>
      <c r="I8" s="72">
        <f>IF(RES_hh_emi_in!I8=0,0,1000000*RES_hh_emi_in!I8/RES_hh_num_in!I8)</f>
        <v>2457.9752772838838</v>
      </c>
      <c r="J8" s="72">
        <f>IF(RES_hh_emi_in!J8=0,0,1000000*RES_hh_emi_in!J8/RES_hh_num_in!J8)</f>
        <v>2405.3268305652523</v>
      </c>
      <c r="K8" s="72">
        <f>IF(RES_hh_emi_in!K8=0,0,1000000*RES_hh_emi_in!K8/RES_hh_num_in!K8)</f>
        <v>2291.2042928594624</v>
      </c>
      <c r="L8" s="72">
        <f>IF(RES_hh_emi_in!L8=0,0,1000000*RES_hh_emi_in!L8/RES_hh_num_in!L8)</f>
        <v>2263.1680296840418</v>
      </c>
      <c r="M8" s="72">
        <f>IF(RES_hh_emi_in!M8=0,0,1000000*RES_hh_emi_in!M8/RES_hh_num_in!M8)</f>
        <v>2052.940312333747</v>
      </c>
      <c r="N8" s="72">
        <f>IF(RES_hh_emi_in!N8=0,0,1000000*RES_hh_emi_in!N8/RES_hh_num_in!N8)</f>
        <v>2298.6137499968099</v>
      </c>
      <c r="O8" s="72">
        <f>IF(RES_hh_emi_in!O8=0,0,1000000*RES_hh_emi_in!O8/RES_hh_num_in!O8)</f>
        <v>2271.1971880342098</v>
      </c>
      <c r="P8" s="72">
        <f>IF(RES_hh_emi_in!P8=0,0,1000000*RES_hh_emi_in!P8/RES_hh_num_in!P8)</f>
        <v>1916.7793991664839</v>
      </c>
      <c r="Q8" s="72">
        <f>IF(RES_hh_emi_in!Q8=0,0,1000000*RES_hh_emi_in!Q8/RES_hh_num_in!Q8)</f>
        <v>1741.442607799439</v>
      </c>
      <c r="R8" s="72">
        <f>IF(RES_hh_emi_in!R8=0,0,1000000*RES_hh_emi_in!R8/RES_hh_num_in!R8)</f>
        <v>1839.6005087009605</v>
      </c>
      <c r="S8" s="72">
        <f>IF(RES_hh_emi_in!S8=0,0,1000000*RES_hh_emi_in!S8/RES_hh_num_in!S8)</f>
        <v>1810.074883087565</v>
      </c>
      <c r="T8" s="72">
        <f>IF(RES_hh_emi_in!T8=0,0,1000000*RES_hh_emi_in!T8/RES_hh_num_in!T8)</f>
        <v>1650.8444921888124</v>
      </c>
      <c r="U8" s="72">
        <f>IF(RES_hh_emi_in!U8=0,0,1000000*RES_hh_emi_in!U8/RES_hh_num_in!U8)</f>
        <v>1395.9879209111818</v>
      </c>
      <c r="V8" s="72">
        <f>IF(RES_hh_emi_in!V8=0,0,1000000*RES_hh_emi_in!V8/RES_hh_num_in!V8)</f>
        <v>1227.3763504122264</v>
      </c>
      <c r="W8" s="72">
        <f>IF(RES_hh_emi_in!W8=0,0,1000000*RES_hh_emi_in!W8/RES_hh_num_in!W8)</f>
        <v>1396.1486095438954</v>
      </c>
      <c r="X8" s="72">
        <f>IF(RES_hh_emi_in!X8=0,0,1000000*RES_hh_emi_in!X8/RES_hh_num_in!X8)</f>
        <v>1152.4473323831012</v>
      </c>
      <c r="Y8" s="72">
        <f>IF(RES_hh_emi_in!Y8=0,0,1000000*RES_hh_emi_in!Y8/RES_hh_num_in!Y8)</f>
        <v>1036.5549251332509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12.176107371289614</v>
      </c>
      <c r="D17" s="69">
        <f>IF(RES_hh_emi_in!D17=0,0,1000000*RES_hh_emi_in!D17/RES_hh_num_in!D17)</f>
        <v>19.366255209879963</v>
      </c>
      <c r="E17" s="69">
        <f>IF(RES_hh_emi_in!E17=0,0,1000000*RES_hh_emi_in!E17/RES_hh_num_in!E17)</f>
        <v>18.770925398290821</v>
      </c>
      <c r="F17" s="69">
        <f>IF(RES_hh_emi_in!F17=0,0,1000000*RES_hh_emi_in!F17/RES_hh_num_in!F17)</f>
        <v>17.701768691832612</v>
      </c>
      <c r="G17" s="69">
        <f>IF(RES_hh_emi_in!G17=0,0,1000000*RES_hh_emi_in!G17/RES_hh_num_in!G17)</f>
        <v>23.814346199382957</v>
      </c>
      <c r="H17" s="69">
        <f>IF(RES_hh_emi_in!H17=0,0,1000000*RES_hh_emi_in!H17/RES_hh_num_in!H17)</f>
        <v>32.847022874004253</v>
      </c>
      <c r="I17" s="69">
        <f>IF(RES_hh_emi_in!I17=0,0,1000000*RES_hh_emi_in!I17/RES_hh_num_in!I17)</f>
        <v>29.169142338623121</v>
      </c>
      <c r="J17" s="69">
        <f>IF(RES_hh_emi_in!J17=0,0,1000000*RES_hh_emi_in!J17/RES_hh_num_in!J17)</f>
        <v>16.166340944255396</v>
      </c>
      <c r="K17" s="69">
        <f>IF(RES_hh_emi_in!K17=0,0,1000000*RES_hh_emi_in!K17/RES_hh_num_in!K17)</f>
        <v>22.740804684396789</v>
      </c>
      <c r="L17" s="69">
        <f>IF(RES_hh_emi_in!L17=0,0,1000000*RES_hh_emi_in!L17/RES_hh_num_in!L17)</f>
        <v>22.396430877292239</v>
      </c>
      <c r="M17" s="69">
        <f>IF(RES_hh_emi_in!M17=0,0,1000000*RES_hh_emi_in!M17/RES_hh_num_in!M17)</f>
        <v>16.959257836092789</v>
      </c>
      <c r="N17" s="69">
        <f>IF(RES_hh_emi_in!N17=0,0,1000000*RES_hh_emi_in!N17/RES_hh_num_in!N17)</f>
        <v>15.686481451908891</v>
      </c>
      <c r="O17" s="69">
        <f>IF(RES_hh_emi_in!O17=0,0,1000000*RES_hh_emi_in!O17/RES_hh_num_in!O17)</f>
        <v>11.767661477206417</v>
      </c>
      <c r="P17" s="69">
        <f>IF(RES_hh_emi_in!P17=0,0,1000000*RES_hh_emi_in!P17/RES_hh_num_in!P17)</f>
        <v>24.762128066111448</v>
      </c>
      <c r="Q17" s="69">
        <f>IF(RES_hh_emi_in!Q17=0,0,1000000*RES_hh_emi_in!Q17/RES_hh_num_in!Q17)</f>
        <v>25.050203938204508</v>
      </c>
      <c r="R17" s="69">
        <f>IF(RES_hh_emi_in!R17=0,0,1000000*RES_hh_emi_in!R17/RES_hh_num_in!R17)</f>
        <v>36.083478006387345</v>
      </c>
      <c r="S17" s="69">
        <f>IF(RES_hh_emi_in!S17=0,0,1000000*RES_hh_emi_in!S17/RES_hh_num_in!S17)</f>
        <v>41.184958427476097</v>
      </c>
      <c r="T17" s="69">
        <f>IF(RES_hh_emi_in!T17=0,0,1000000*RES_hh_emi_in!T17/RES_hh_num_in!T17)</f>
        <v>37.765905237423965</v>
      </c>
      <c r="U17" s="69">
        <f>IF(RES_hh_emi_in!U17=0,0,1000000*RES_hh_emi_in!U17/RES_hh_num_in!U17)</f>
        <v>25.225368664005142</v>
      </c>
      <c r="V17" s="69">
        <f>IF(RES_hh_emi_in!V17=0,0,1000000*RES_hh_emi_in!V17/RES_hh_num_in!V17)</f>
        <v>29.611343897364872</v>
      </c>
      <c r="W17" s="69">
        <f>IF(RES_hh_emi_in!W17=0,0,1000000*RES_hh_emi_in!W17/RES_hh_num_in!W17)</f>
        <v>30.534153017702</v>
      </c>
      <c r="X17" s="69">
        <f>IF(RES_hh_emi_in!X17=0,0,1000000*RES_hh_emi_in!X17/RES_hh_num_in!X17)</f>
        <v>27.11898762340487</v>
      </c>
      <c r="Y17" s="69">
        <f>IF(RES_hh_emi_in!Y17=0,0,1000000*RES_hh_emi_in!Y17/RES_hh_num_in!Y17)</f>
        <v>9.6006576457723494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158.03810976904467</v>
      </c>
      <c r="D18" s="72">
        <f>IF(RES_hh_emi_in!D18=0,0,1000000*RES_hh_emi_in!D18/RES_hh_num_in!D18)</f>
        <v>173.11344156398462</v>
      </c>
      <c r="E18" s="72">
        <f>IF(RES_hh_emi_in!E18=0,0,1000000*RES_hh_emi_in!E18/RES_hh_num_in!E18)</f>
        <v>199.54595964945429</v>
      </c>
      <c r="F18" s="72">
        <f>IF(RES_hh_emi_in!F18=0,0,1000000*RES_hh_emi_in!F18/RES_hh_num_in!F18)</f>
        <v>188.95961786600162</v>
      </c>
      <c r="G18" s="72">
        <f>IF(RES_hh_emi_in!G18=0,0,1000000*RES_hh_emi_in!G18/RES_hh_num_in!G18)</f>
        <v>205.52423406146895</v>
      </c>
      <c r="H18" s="72">
        <f>IF(RES_hh_emi_in!H18=0,0,1000000*RES_hh_emi_in!H18/RES_hh_num_in!H18)</f>
        <v>239.27237619470375</v>
      </c>
      <c r="I18" s="72">
        <f>IF(RES_hh_emi_in!I18=0,0,1000000*RES_hh_emi_in!I18/RES_hh_num_in!I18)</f>
        <v>245.31283931377661</v>
      </c>
      <c r="J18" s="72">
        <f>IF(RES_hh_emi_in!J18=0,0,1000000*RES_hh_emi_in!J18/RES_hh_num_in!J18)</f>
        <v>245.22669546929959</v>
      </c>
      <c r="K18" s="72">
        <f>IF(RES_hh_emi_in!K18=0,0,1000000*RES_hh_emi_in!K18/RES_hh_num_in!K18)</f>
        <v>219.41848574917896</v>
      </c>
      <c r="L18" s="72">
        <f>IF(RES_hh_emi_in!L18=0,0,1000000*RES_hh_emi_in!L18/RES_hh_num_in!L18)</f>
        <v>268.09584663550959</v>
      </c>
      <c r="M18" s="72">
        <f>IF(RES_hh_emi_in!M18=0,0,1000000*RES_hh_emi_in!M18/RES_hh_num_in!M18)</f>
        <v>290.96012412135133</v>
      </c>
      <c r="N18" s="72">
        <f>IF(RES_hh_emi_in!N18=0,0,1000000*RES_hh_emi_in!N18/RES_hh_num_in!N18)</f>
        <v>281.02946048021801</v>
      </c>
      <c r="O18" s="72">
        <f>IF(RES_hh_emi_in!O18=0,0,1000000*RES_hh_emi_in!O18/RES_hh_num_in!O18)</f>
        <v>296.30160113311439</v>
      </c>
      <c r="P18" s="72">
        <f>IF(RES_hh_emi_in!P18=0,0,1000000*RES_hh_emi_in!P18/RES_hh_num_in!P18)</f>
        <v>267.50384455704813</v>
      </c>
      <c r="Q18" s="72">
        <f>IF(RES_hh_emi_in!Q18=0,0,1000000*RES_hh_emi_in!Q18/RES_hh_num_in!Q18)</f>
        <v>0</v>
      </c>
      <c r="R18" s="72">
        <f>IF(RES_hh_emi_in!R18=0,0,1000000*RES_hh_emi_in!R18/RES_hh_num_in!R18)</f>
        <v>247.69143158908579</v>
      </c>
      <c r="S18" s="72">
        <f>IF(RES_hh_emi_in!S18=0,0,1000000*RES_hh_emi_in!S18/RES_hh_num_in!S18)</f>
        <v>272.11820730758649</v>
      </c>
      <c r="T18" s="72">
        <f>IF(RES_hh_emi_in!T18=0,0,1000000*RES_hh_emi_in!T18/RES_hh_num_in!T18)</f>
        <v>262.17537618973694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336.43595903999966</v>
      </c>
      <c r="X18" s="72">
        <f>IF(RES_hh_emi_in!X18=0,0,1000000*RES_hh_emi_in!X18/RES_hh_num_in!X18)</f>
        <v>333.13162669586922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120.14259231449701</v>
      </c>
      <c r="D19" s="72">
        <f>IF(RES_hh_emi_in!D19=0,0,1000000*RES_hh_emi_in!D19/RES_hh_num_in!D19)</f>
        <v>122.31314981853053</v>
      </c>
      <c r="E19" s="72">
        <f>IF(RES_hh_emi_in!E19=0,0,1000000*RES_hh_emi_in!E19/RES_hh_num_in!E19)</f>
        <v>132.43317647243867</v>
      </c>
      <c r="F19" s="72">
        <f>IF(RES_hh_emi_in!F19=0,0,1000000*RES_hh_emi_in!F19/RES_hh_num_in!F19)</f>
        <v>136.84039080436278</v>
      </c>
      <c r="G19" s="72">
        <f>IF(RES_hh_emi_in!G19=0,0,1000000*RES_hh_emi_in!G19/RES_hh_num_in!G19)</f>
        <v>158.27144089190605</v>
      </c>
      <c r="H19" s="72">
        <f>IF(RES_hh_emi_in!H19=0,0,1000000*RES_hh_emi_in!H19/RES_hh_num_in!H19)</f>
        <v>168.49293743564979</v>
      </c>
      <c r="I19" s="72">
        <f>IF(RES_hh_emi_in!I19=0,0,1000000*RES_hh_emi_in!I19/RES_hh_num_in!I19)</f>
        <v>152.0043635623926</v>
      </c>
      <c r="J19" s="72">
        <f>IF(RES_hh_emi_in!J19=0,0,1000000*RES_hh_emi_in!J19/RES_hh_num_in!J19)</f>
        <v>157.22683482436381</v>
      </c>
      <c r="K19" s="72">
        <f>IF(RES_hh_emi_in!K19=0,0,1000000*RES_hh_emi_in!K19/RES_hh_num_in!K19)</f>
        <v>165.27769709015416</v>
      </c>
      <c r="L19" s="72">
        <f>IF(RES_hh_emi_in!L19=0,0,1000000*RES_hh_emi_in!L19/RES_hh_num_in!L19)</f>
        <v>173.07376700621461</v>
      </c>
      <c r="M19" s="72">
        <f>IF(RES_hh_emi_in!M19=0,0,1000000*RES_hh_emi_in!M19/RES_hh_num_in!M19)</f>
        <v>181.97501630091975</v>
      </c>
      <c r="N19" s="72">
        <f>IF(RES_hh_emi_in!N19=0,0,1000000*RES_hh_emi_in!N19/RES_hh_num_in!N19)</f>
        <v>179.22884617794506</v>
      </c>
      <c r="O19" s="72">
        <f>IF(RES_hh_emi_in!O19=0,0,1000000*RES_hh_emi_in!O19/RES_hh_num_in!O19)</f>
        <v>157.78910381217557</v>
      </c>
      <c r="P19" s="72">
        <f>IF(RES_hh_emi_in!P19=0,0,1000000*RES_hh_emi_in!P19/RES_hh_num_in!P19)</f>
        <v>147.31615819198794</v>
      </c>
      <c r="Q19" s="72">
        <f>IF(RES_hh_emi_in!Q19=0,0,1000000*RES_hh_emi_in!Q19/RES_hh_num_in!Q19)</f>
        <v>132.28574818018041</v>
      </c>
      <c r="R19" s="72">
        <f>IF(RES_hh_emi_in!R19=0,0,1000000*RES_hh_emi_in!R19/RES_hh_num_in!R19)</f>
        <v>138.83660473240215</v>
      </c>
      <c r="S19" s="72">
        <f>IF(RES_hh_emi_in!S19=0,0,1000000*RES_hh_emi_in!S19/RES_hh_num_in!S19)</f>
        <v>141.38368483850482</v>
      </c>
      <c r="T19" s="72">
        <f>IF(RES_hh_emi_in!T19=0,0,1000000*RES_hh_emi_in!T19/RES_hh_num_in!T19)</f>
        <v>135.63764700686426</v>
      </c>
      <c r="U19" s="72">
        <f>IF(RES_hh_emi_in!U19=0,0,1000000*RES_hh_emi_in!U19/RES_hh_num_in!U19)</f>
        <v>124.0392843116382</v>
      </c>
      <c r="V19" s="72">
        <f>IF(RES_hh_emi_in!V19=0,0,1000000*RES_hh_emi_in!V19/RES_hh_num_in!V19)</f>
        <v>103.75623487444484</v>
      </c>
      <c r="W19" s="72">
        <f>IF(RES_hh_emi_in!W19=0,0,1000000*RES_hh_emi_in!W19/RES_hh_num_in!W19)</f>
        <v>130.10164702975797</v>
      </c>
      <c r="X19" s="72">
        <f>IF(RES_hh_emi_in!X19=0,0,1000000*RES_hh_emi_in!X19/RES_hh_num_in!X19)</f>
        <v>129.18895282782077</v>
      </c>
      <c r="Y19" s="72">
        <f>IF(RES_hh_emi_in!Y19=0,0,1000000*RES_hh_emi_in!Y19/RES_hh_num_in!Y19)</f>
        <v>157.66754974536298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253.55429462963113</v>
      </c>
      <c r="H20" s="72">
        <f>IF(RES_hh_emi_in!H20=0,0,1000000*RES_hh_emi_in!H20/RES_hh_num_in!H20)</f>
        <v>189.98383962711677</v>
      </c>
      <c r="I20" s="72">
        <f>IF(RES_hh_emi_in!I20=0,0,1000000*RES_hh_emi_in!I20/RES_hh_num_in!I20)</f>
        <v>132.27221704164154</v>
      </c>
      <c r="J20" s="72">
        <f>IF(RES_hh_emi_in!J20=0,0,1000000*RES_hh_emi_in!J20/RES_hh_num_in!J20)</f>
        <v>170.34559522584573</v>
      </c>
      <c r="K20" s="72">
        <f>IF(RES_hh_emi_in!K20=0,0,1000000*RES_hh_emi_in!K20/RES_hh_num_in!K20)</f>
        <v>157.79124034550659</v>
      </c>
      <c r="L20" s="72">
        <f>IF(RES_hh_emi_in!L20=0,0,1000000*RES_hh_emi_in!L20/RES_hh_num_in!L20)</f>
        <v>207.36992973364568</v>
      </c>
      <c r="M20" s="72">
        <f>IF(RES_hh_emi_in!M20=0,0,1000000*RES_hh_emi_in!M20/RES_hh_num_in!M20)</f>
        <v>196.1814600369666</v>
      </c>
      <c r="N20" s="72">
        <f>IF(RES_hh_emi_in!N20=0,0,1000000*RES_hh_emi_in!N20/RES_hh_num_in!N20)</f>
        <v>248.95813709941439</v>
      </c>
      <c r="O20" s="72">
        <f>IF(RES_hh_emi_in!O20=0,0,1000000*RES_hh_emi_in!O20/RES_hh_num_in!O20)</f>
        <v>179.07927480470323</v>
      </c>
      <c r="P20" s="72">
        <f>IF(RES_hh_emi_in!P20=0,0,1000000*RES_hh_emi_in!P20/RES_hh_num_in!P20)</f>
        <v>191.37817530124514</v>
      </c>
      <c r="Q20" s="72">
        <f>IF(RES_hh_emi_in!Q20=0,0,1000000*RES_hh_emi_in!Q20/RES_hh_num_in!Q20)</f>
        <v>141.46226742829492</v>
      </c>
      <c r="R20" s="72">
        <f>IF(RES_hh_emi_in!R20=0,0,1000000*RES_hh_emi_in!R20/RES_hh_num_in!R20)</f>
        <v>177.61820572597603</v>
      </c>
      <c r="S20" s="72">
        <f>IF(RES_hh_emi_in!S20=0,0,1000000*RES_hh_emi_in!S20/RES_hh_num_in!S20)</f>
        <v>189.92356903006331</v>
      </c>
      <c r="T20" s="72">
        <f>IF(RES_hh_emi_in!T20=0,0,1000000*RES_hh_emi_in!T20/RES_hh_num_in!T20)</f>
        <v>184.69154148799262</v>
      </c>
      <c r="U20" s="72">
        <f>IF(RES_hh_emi_in!U20=0,0,1000000*RES_hh_emi_in!U20/RES_hh_num_in!U20)</f>
        <v>162.82270438489402</v>
      </c>
      <c r="V20" s="72">
        <f>IF(RES_hh_emi_in!V20=0,0,1000000*RES_hh_emi_in!V20/RES_hh_num_in!V20)</f>
        <v>152.56494312888645</v>
      </c>
      <c r="W20" s="72">
        <f>IF(RES_hh_emi_in!W20=0,0,1000000*RES_hh_emi_in!W20/RES_hh_num_in!W20)</f>
        <v>225.52958384522609</v>
      </c>
      <c r="X20" s="72">
        <f>IF(RES_hh_emi_in!X20=0,0,1000000*RES_hh_emi_in!X20/RES_hh_num_in!X20)</f>
        <v>228.01971791743864</v>
      </c>
      <c r="Y20" s="72">
        <f>IF(RES_hh_emi_in!Y20=0,0,1000000*RES_hh_emi_in!Y20/RES_hh_num_in!Y20)</f>
        <v>155.55538608029144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110.47183852128519</v>
      </c>
      <c r="D21" s="72">
        <f>IF(RES_hh_emi_in!D21=0,0,1000000*RES_hh_emi_in!D21/RES_hh_num_in!D21)</f>
        <v>100.3910646422574</v>
      </c>
      <c r="E21" s="72">
        <f>IF(RES_hh_emi_in!E21=0,0,1000000*RES_hh_emi_in!E21/RES_hh_num_in!E21)</f>
        <v>109.47375805857563</v>
      </c>
      <c r="F21" s="72">
        <f>IF(RES_hh_emi_in!F21=0,0,1000000*RES_hh_emi_in!F21/RES_hh_num_in!F21)</f>
        <v>131.39578609481305</v>
      </c>
      <c r="G21" s="72">
        <f>IF(RES_hh_emi_in!G21=0,0,1000000*RES_hh_emi_in!G21/RES_hh_num_in!G21)</f>
        <v>135.23374562092113</v>
      </c>
      <c r="H21" s="72">
        <f>IF(RES_hh_emi_in!H21=0,0,1000000*RES_hh_emi_in!H21/RES_hh_num_in!H21)</f>
        <v>144.84560316109534</v>
      </c>
      <c r="I21" s="72">
        <f>IF(RES_hh_emi_in!I21=0,0,1000000*RES_hh_emi_in!I21/RES_hh_num_in!I21)</f>
        <v>142.72413974156376</v>
      </c>
      <c r="J21" s="72">
        <f>IF(RES_hh_emi_in!J21=0,0,1000000*RES_hh_emi_in!J21/RES_hh_num_in!J21)</f>
        <v>150.18281535575551</v>
      </c>
      <c r="K21" s="72">
        <f>IF(RES_hh_emi_in!K21=0,0,1000000*RES_hh_emi_in!K21/RES_hh_num_in!K21)</f>
        <v>148.24564043077299</v>
      </c>
      <c r="L21" s="72">
        <f>IF(RES_hh_emi_in!L21=0,0,1000000*RES_hh_emi_in!L21/RES_hh_num_in!L21)</f>
        <v>148.47093506878286</v>
      </c>
      <c r="M21" s="72">
        <f>IF(RES_hh_emi_in!M21=0,0,1000000*RES_hh_emi_in!M21/RES_hh_num_in!M21)</f>
        <v>149.77942488955722</v>
      </c>
      <c r="N21" s="72">
        <f>IF(RES_hh_emi_in!N21=0,0,1000000*RES_hh_emi_in!N21/RES_hh_num_in!N21)</f>
        <v>144.92605990461738</v>
      </c>
      <c r="O21" s="72">
        <f>IF(RES_hh_emi_in!O21=0,0,1000000*RES_hh_emi_in!O21/RES_hh_num_in!O21)</f>
        <v>129.23199482246665</v>
      </c>
      <c r="P21" s="72">
        <f>IF(RES_hh_emi_in!P21=0,0,1000000*RES_hh_emi_in!P21/RES_hh_num_in!P21)</f>
        <v>128.16848598618756</v>
      </c>
      <c r="Q21" s="72">
        <f>IF(RES_hh_emi_in!Q21=0,0,1000000*RES_hh_emi_in!Q21/RES_hh_num_in!Q21)</f>
        <v>122.36057620722261</v>
      </c>
      <c r="R21" s="72">
        <f>IF(RES_hh_emi_in!R21=0,0,1000000*RES_hh_emi_in!R21/RES_hh_num_in!R21)</f>
        <v>133.30541688437819</v>
      </c>
      <c r="S21" s="72">
        <f>IF(RES_hh_emi_in!S21=0,0,1000000*RES_hh_emi_in!S21/RES_hh_num_in!S21)</f>
        <v>129.9105464529672</v>
      </c>
      <c r="T21" s="72">
        <f>IF(RES_hh_emi_in!T21=0,0,1000000*RES_hh_emi_in!T21/RES_hh_num_in!T21)</f>
        <v>125.6548923395618</v>
      </c>
      <c r="U21" s="72">
        <f>IF(RES_hh_emi_in!U21=0,0,1000000*RES_hh_emi_in!U21/RES_hh_num_in!U21)</f>
        <v>114.18088622420711</v>
      </c>
      <c r="V21" s="72">
        <f>IF(RES_hh_emi_in!V21=0,0,1000000*RES_hh_emi_in!V21/RES_hh_num_in!V21)</f>
        <v>112.98266135164037</v>
      </c>
      <c r="W21" s="72">
        <f>IF(RES_hh_emi_in!W21=0,0,1000000*RES_hh_emi_in!W21/RES_hh_num_in!W21)</f>
        <v>186.44897321802804</v>
      </c>
      <c r="X21" s="72">
        <f>IF(RES_hh_emi_in!X21=0,0,1000000*RES_hh_emi_in!X21/RES_hh_num_in!X21)</f>
        <v>157.44216872764019</v>
      </c>
      <c r="Y21" s="72">
        <f>IF(RES_hh_emi_in!Y21=0,0,1000000*RES_hh_emi_in!Y21/RES_hh_num_in!Y21)</f>
        <v>109.83775368283541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163.66625800838648</v>
      </c>
      <c r="D27" s="69">
        <f>IF(RES_hh_emi_in!D27=0,0,1000000*RES_hh_emi_in!D27/RES_hh_num_in!D27)</f>
        <v>139.9797329729787</v>
      </c>
      <c r="E27" s="69">
        <f>IF(RES_hh_emi_in!E27=0,0,1000000*RES_hh_emi_in!E27/RES_hh_num_in!E27)</f>
        <v>120.60838403180347</v>
      </c>
      <c r="F27" s="69">
        <f>IF(RES_hh_emi_in!F27=0,0,1000000*RES_hh_emi_in!F27/RES_hh_num_in!F27)</f>
        <v>91.286769234858696</v>
      </c>
      <c r="G27" s="69">
        <f>IF(RES_hh_emi_in!G27=0,0,1000000*RES_hh_emi_in!G27/RES_hh_num_in!G27)</f>
        <v>96.927705587645718</v>
      </c>
      <c r="H27" s="69">
        <f>IF(RES_hh_emi_in!H27=0,0,1000000*RES_hh_emi_in!H27/RES_hh_num_in!H27)</f>
        <v>66.553648801029539</v>
      </c>
      <c r="I27" s="69">
        <f>IF(RES_hh_emi_in!I27=0,0,1000000*RES_hh_emi_in!I27/RES_hh_num_in!I27)</f>
        <v>34.94474418168501</v>
      </c>
      <c r="J27" s="69">
        <f>IF(RES_hh_emi_in!J27=0,0,1000000*RES_hh_emi_in!J27/RES_hh_num_in!J27)</f>
        <v>48.121258941893636</v>
      </c>
      <c r="K27" s="69">
        <f>IF(RES_hh_emi_in!K27=0,0,1000000*RES_hh_emi_in!K27/RES_hh_num_in!K27)</f>
        <v>141.58930961623625</v>
      </c>
      <c r="L27" s="69">
        <f>IF(RES_hh_emi_in!L27=0,0,1000000*RES_hh_emi_in!L27/RES_hh_num_in!L27)</f>
        <v>143.00752825124368</v>
      </c>
      <c r="M27" s="69">
        <f>IF(RES_hh_emi_in!M27=0,0,1000000*RES_hh_emi_in!M27/RES_hh_num_in!M27)</f>
        <v>136.55353637049546</v>
      </c>
      <c r="N27" s="69">
        <f>IF(RES_hh_emi_in!N27=0,0,1000000*RES_hh_emi_in!N27/RES_hh_num_in!N27)</f>
        <v>91.753580334479309</v>
      </c>
      <c r="O27" s="69">
        <f>IF(RES_hh_emi_in!O27=0,0,1000000*RES_hh_emi_in!O27/RES_hh_num_in!O27)</f>
        <v>68.343961203598766</v>
      </c>
      <c r="P27" s="69">
        <f>IF(RES_hh_emi_in!P27=0,0,1000000*RES_hh_emi_in!P27/RES_hh_num_in!P27)</f>
        <v>73.263303576046823</v>
      </c>
      <c r="Q27" s="69">
        <f>IF(RES_hh_emi_in!Q27=0,0,1000000*RES_hh_emi_in!Q27/RES_hh_num_in!Q27)</f>
        <v>93.869558115990742</v>
      </c>
      <c r="R27" s="69">
        <f>IF(RES_hh_emi_in!R27=0,0,1000000*RES_hh_emi_in!R27/RES_hh_num_in!R27)</f>
        <v>97.319003157507083</v>
      </c>
      <c r="S27" s="69">
        <f>IF(RES_hh_emi_in!S27=0,0,1000000*RES_hh_emi_in!S27/RES_hh_num_in!S27)</f>
        <v>104.27144944095315</v>
      </c>
      <c r="T27" s="69">
        <f>IF(RES_hh_emi_in!T27=0,0,1000000*RES_hh_emi_in!T27/RES_hh_num_in!T27)</f>
        <v>107.00618588708387</v>
      </c>
      <c r="U27" s="69">
        <f>IF(RES_hh_emi_in!U27=0,0,1000000*RES_hh_emi_in!U27/RES_hh_num_in!U27)</f>
        <v>72.168500477522755</v>
      </c>
      <c r="V27" s="69">
        <f>IF(RES_hh_emi_in!V27=0,0,1000000*RES_hh_emi_in!V27/RES_hh_num_in!V27)</f>
        <v>40.960080709390276</v>
      </c>
      <c r="W27" s="69">
        <f>IF(RES_hh_emi_in!W27=0,0,1000000*RES_hh_emi_in!W27/RES_hh_num_in!W27)</f>
        <v>64.451884288255613</v>
      </c>
      <c r="X27" s="69">
        <f>IF(RES_hh_emi_in!X27=0,0,1000000*RES_hh_emi_in!X27/RES_hh_num_in!X27)</f>
        <v>92.145743261577707</v>
      </c>
      <c r="Y27" s="69">
        <f>IF(RES_hh_emi_in!Y27=0,0,1000000*RES_hh_emi_in!Y27/RES_hh_num_in!Y27)</f>
        <v>179.71768821556071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251.86732155523961</v>
      </c>
      <c r="D28" s="72">
        <f>IF(RES_hh_emi_in!D28=0,0,1000000*RES_hh_emi_in!D28/RES_hh_num_in!D28)</f>
        <v>270.97042311591559</v>
      </c>
      <c r="E28" s="72">
        <f>IF(RES_hh_emi_in!E28=0,0,1000000*RES_hh_emi_in!E28/RES_hh_num_in!E28)</f>
        <v>293.00699148477321</v>
      </c>
      <c r="F28" s="72">
        <f>IF(RES_hh_emi_in!F28=0,0,1000000*RES_hh_emi_in!F28/RES_hh_num_in!F28)</f>
        <v>260.24258158790559</v>
      </c>
      <c r="G28" s="72">
        <f>IF(RES_hh_emi_in!G28=0,0,1000000*RES_hh_emi_in!G28/RES_hh_num_in!G28)</f>
        <v>273.2726277259215</v>
      </c>
      <c r="H28" s="72">
        <f>IF(RES_hh_emi_in!H28=0,0,1000000*RES_hh_emi_in!H28/RES_hh_num_in!H28)</f>
        <v>319.82502823906822</v>
      </c>
      <c r="I28" s="72">
        <f>IF(RES_hh_emi_in!I28=0,0,1000000*RES_hh_emi_in!I28/RES_hh_num_in!I28)</f>
        <v>313.76698312331337</v>
      </c>
      <c r="J28" s="72">
        <f>IF(RES_hh_emi_in!J28=0,0,1000000*RES_hh_emi_in!J28/RES_hh_num_in!J28)</f>
        <v>321.32657552266926</v>
      </c>
      <c r="K28" s="72">
        <f>IF(RES_hh_emi_in!K28=0,0,1000000*RES_hh_emi_in!K28/RES_hh_num_in!K28)</f>
        <v>271.43399562579998</v>
      </c>
      <c r="L28" s="72">
        <f>IF(RES_hh_emi_in!L28=0,0,1000000*RES_hh_emi_in!L28/RES_hh_num_in!L28)</f>
        <v>297.84239397454604</v>
      </c>
      <c r="M28" s="72">
        <f>IF(RES_hh_emi_in!M28=0,0,1000000*RES_hh_emi_in!M28/RES_hh_num_in!M28)</f>
        <v>306.27234432002001</v>
      </c>
      <c r="N28" s="72">
        <f>IF(RES_hh_emi_in!N28=0,0,1000000*RES_hh_emi_in!N28/RES_hh_num_in!N28)</f>
        <v>290.02766363563467</v>
      </c>
      <c r="O28" s="72">
        <f>IF(RES_hh_emi_in!O28=0,0,1000000*RES_hh_emi_in!O28/RES_hh_num_in!O28)</f>
        <v>281.97376077838192</v>
      </c>
      <c r="P28" s="72">
        <f>IF(RES_hh_emi_in!P28=0,0,1000000*RES_hh_emi_in!P28/RES_hh_num_in!P28)</f>
        <v>249.24619017578993</v>
      </c>
      <c r="Q28" s="72">
        <f>IF(RES_hh_emi_in!Q28=0,0,1000000*RES_hh_emi_in!Q28/RES_hh_num_in!Q28)</f>
        <v>0</v>
      </c>
      <c r="R28" s="72">
        <f>IF(RES_hh_emi_in!R28=0,0,1000000*RES_hh_emi_in!R28/RES_hh_num_in!R28)</f>
        <v>224.03803718047752</v>
      </c>
      <c r="S28" s="72">
        <f>IF(RES_hh_emi_in!S28=0,0,1000000*RES_hh_emi_in!S28/RES_hh_num_in!S28)</f>
        <v>251.06595049778488</v>
      </c>
      <c r="T28" s="72">
        <f>IF(RES_hh_emi_in!T28=0,0,1000000*RES_hh_emi_in!T28/RES_hh_num_in!T28)</f>
        <v>263.45912969073413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252.40248839507473</v>
      </c>
      <c r="X28" s="72">
        <f>IF(RES_hh_emi_in!X28=0,0,1000000*RES_hh_emi_in!X28/RES_hh_num_in!X28)</f>
        <v>289.04923978099106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176.82020737613718</v>
      </c>
      <c r="D29" s="72">
        <f>IF(RES_hh_emi_in!D29=0,0,1000000*RES_hh_emi_in!D29/RES_hh_num_in!D29)</f>
        <v>176.23813455433924</v>
      </c>
      <c r="E29" s="72">
        <f>IF(RES_hh_emi_in!E29=0,0,1000000*RES_hh_emi_in!E29/RES_hh_num_in!E29)</f>
        <v>180.47213414508121</v>
      </c>
      <c r="F29" s="72">
        <f>IF(RES_hh_emi_in!F29=0,0,1000000*RES_hh_emi_in!F29/RES_hh_num_in!F29)</f>
        <v>174.31250305615535</v>
      </c>
      <c r="G29" s="72">
        <f>IF(RES_hh_emi_in!G29=0,0,1000000*RES_hh_emi_in!G29/RES_hh_num_in!G29)</f>
        <v>191.52181150438435</v>
      </c>
      <c r="H29" s="72">
        <f>IF(RES_hh_emi_in!H29=0,0,1000000*RES_hh_emi_in!H29/RES_hh_num_in!H29)</f>
        <v>208.22988489680029</v>
      </c>
      <c r="I29" s="72">
        <f>IF(RES_hh_emi_in!I29=0,0,1000000*RES_hh_emi_in!I29/RES_hh_num_in!I29)</f>
        <v>176.54130629591248</v>
      </c>
      <c r="J29" s="72">
        <f>IF(RES_hh_emi_in!J29=0,0,1000000*RES_hh_emi_in!J29/RES_hh_num_in!J29)</f>
        <v>190.16480077758493</v>
      </c>
      <c r="K29" s="72">
        <f>IF(RES_hh_emi_in!K29=0,0,1000000*RES_hh_emi_in!K29/RES_hh_num_in!K29)</f>
        <v>189.47741434102571</v>
      </c>
      <c r="L29" s="72">
        <f>IF(RES_hh_emi_in!L29=0,0,1000000*RES_hh_emi_in!L29/RES_hh_num_in!L29)</f>
        <v>186.78936418810758</v>
      </c>
      <c r="M29" s="72">
        <f>IF(RES_hh_emi_in!M29=0,0,1000000*RES_hh_emi_in!M29/RES_hh_num_in!M29)</f>
        <v>202.18117684523429</v>
      </c>
      <c r="N29" s="72">
        <f>IF(RES_hh_emi_in!N29=0,0,1000000*RES_hh_emi_in!N29/RES_hh_num_in!N29)</f>
        <v>204.2603287664399</v>
      </c>
      <c r="O29" s="72">
        <f>IF(RES_hh_emi_in!O29=0,0,1000000*RES_hh_emi_in!O29/RES_hh_num_in!O29)</f>
        <v>171.91541950207733</v>
      </c>
      <c r="P29" s="72">
        <f>IF(RES_hh_emi_in!P29=0,0,1000000*RES_hh_emi_in!P29/RES_hh_num_in!P29)</f>
        <v>159.66471429767685</v>
      </c>
      <c r="Q29" s="72">
        <f>IF(RES_hh_emi_in!Q29=0,0,1000000*RES_hh_emi_in!Q29/RES_hh_num_in!Q29)</f>
        <v>130.33556787351472</v>
      </c>
      <c r="R29" s="72">
        <f>IF(RES_hh_emi_in!R29=0,0,1000000*RES_hh_emi_in!R29/RES_hh_num_in!R29)</f>
        <v>139.47431577381948</v>
      </c>
      <c r="S29" s="72">
        <f>IF(RES_hh_emi_in!S29=0,0,1000000*RES_hh_emi_in!S29/RES_hh_num_in!S29)</f>
        <v>150.38451841700225</v>
      </c>
      <c r="T29" s="72">
        <f>IF(RES_hh_emi_in!T29=0,0,1000000*RES_hh_emi_in!T29/RES_hh_num_in!T29)</f>
        <v>143.44598973056472</v>
      </c>
      <c r="U29" s="72">
        <f>IF(RES_hh_emi_in!U29=0,0,1000000*RES_hh_emi_in!U29/RES_hh_num_in!U29)</f>
        <v>164.18358959389496</v>
      </c>
      <c r="V29" s="72">
        <f>IF(RES_hh_emi_in!V29=0,0,1000000*RES_hh_emi_in!V29/RES_hh_num_in!V29)</f>
        <v>154.40024785752755</v>
      </c>
      <c r="W29" s="72">
        <f>IF(RES_hh_emi_in!W29=0,0,1000000*RES_hh_emi_in!W29/RES_hh_num_in!W29)</f>
        <v>127.04703898376624</v>
      </c>
      <c r="X29" s="72">
        <f>IF(RES_hh_emi_in!X29=0,0,1000000*RES_hh_emi_in!X29/RES_hh_num_in!X29)</f>
        <v>140.00767187315884</v>
      </c>
      <c r="Y29" s="72">
        <f>IF(RES_hh_emi_in!Y29=0,0,1000000*RES_hh_emi_in!Y29/RES_hh_num_in!Y29)</f>
        <v>190.72980190496023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158.16186673429937</v>
      </c>
      <c r="D30" s="72">
        <f>IF(RES_hh_emi_in!D30=0,0,1000000*RES_hh_emi_in!D30/RES_hh_num_in!D30)</f>
        <v>147.4541504717759</v>
      </c>
      <c r="E30" s="72">
        <f>IF(RES_hh_emi_in!E30=0,0,1000000*RES_hh_emi_in!E30/RES_hh_num_in!E30)</f>
        <v>154.76955289152218</v>
      </c>
      <c r="F30" s="72">
        <f>IF(RES_hh_emi_in!F30=0,0,1000000*RES_hh_emi_in!F30/RES_hh_num_in!F30)</f>
        <v>163.33838654442297</v>
      </c>
      <c r="G30" s="72">
        <f>IF(RES_hh_emi_in!G30=0,0,1000000*RES_hh_emi_in!G30/RES_hh_num_in!G30)</f>
        <v>164.8408246903376</v>
      </c>
      <c r="H30" s="72">
        <f>IF(RES_hh_emi_in!H30=0,0,1000000*RES_hh_emi_in!H30/RES_hh_num_in!H30)</f>
        <v>174.27535103276125</v>
      </c>
      <c r="I30" s="72">
        <f>IF(RES_hh_emi_in!I30=0,0,1000000*RES_hh_emi_in!I30/RES_hh_num_in!I30)</f>
        <v>182.17621180054726</v>
      </c>
      <c r="J30" s="72">
        <f>IF(RES_hh_emi_in!J30=0,0,1000000*RES_hh_emi_in!J30/RES_hh_num_in!J30)</f>
        <v>191.50576681688773</v>
      </c>
      <c r="K30" s="72">
        <f>IF(RES_hh_emi_in!K30=0,0,1000000*RES_hh_emi_in!K30/RES_hh_num_in!K30)</f>
        <v>177.55941673373448</v>
      </c>
      <c r="L30" s="72">
        <f>IF(RES_hh_emi_in!L30=0,0,1000000*RES_hh_emi_in!L30/RES_hh_num_in!L30)</f>
        <v>164.3651036064503</v>
      </c>
      <c r="M30" s="72">
        <f>IF(RES_hh_emi_in!M30=0,0,1000000*RES_hh_emi_in!M30/RES_hh_num_in!M30)</f>
        <v>176.77407370450871</v>
      </c>
      <c r="N30" s="72">
        <f>IF(RES_hh_emi_in!N30=0,0,1000000*RES_hh_emi_in!N30/RES_hh_num_in!N30)</f>
        <v>171.61440727357274</v>
      </c>
      <c r="O30" s="72">
        <f>IF(RES_hh_emi_in!O30=0,0,1000000*RES_hh_emi_in!O30/RES_hh_num_in!O30)</f>
        <v>148.54417566468084</v>
      </c>
      <c r="P30" s="72">
        <f>IF(RES_hh_emi_in!P30=0,0,1000000*RES_hh_emi_in!P30/RES_hh_num_in!P30)</f>
        <v>141.91224903307432</v>
      </c>
      <c r="Q30" s="72">
        <f>IF(RES_hh_emi_in!Q30=0,0,1000000*RES_hh_emi_in!Q30/RES_hh_num_in!Q30)</f>
        <v>114.95236413471501</v>
      </c>
      <c r="R30" s="72">
        <f>IF(RES_hh_emi_in!R30=0,0,1000000*RES_hh_emi_in!R30/RES_hh_num_in!R30)</f>
        <v>122.58214058604904</v>
      </c>
      <c r="S30" s="72">
        <f>IF(RES_hh_emi_in!S30=0,0,1000000*RES_hh_emi_in!S30/RES_hh_num_in!S30)</f>
        <v>111.84970814378573</v>
      </c>
      <c r="T30" s="72">
        <f>IF(RES_hh_emi_in!T30=0,0,1000000*RES_hh_emi_in!T30/RES_hh_num_in!T30)</f>
        <v>132.96875520395358</v>
      </c>
      <c r="U30" s="72">
        <f>IF(RES_hh_emi_in!U30=0,0,1000000*RES_hh_emi_in!U30/RES_hh_num_in!U30)</f>
        <v>133.16659684162246</v>
      </c>
      <c r="V30" s="72">
        <f>IF(RES_hh_emi_in!V30=0,0,1000000*RES_hh_emi_in!V30/RES_hh_num_in!V30)</f>
        <v>127.57821146085995</v>
      </c>
      <c r="W30" s="72">
        <f>IF(RES_hh_emi_in!W30=0,0,1000000*RES_hh_emi_in!W30/RES_hh_num_in!W30)</f>
        <v>143.10227246335407</v>
      </c>
      <c r="X30" s="72">
        <f>IF(RES_hh_emi_in!X30=0,0,1000000*RES_hh_emi_in!X30/RES_hh_num_in!X30)</f>
        <v>134.54963103488063</v>
      </c>
      <c r="Y30" s="72">
        <f>IF(RES_hh_emi_in!Y30=0,0,1000000*RES_hh_emi_in!Y30/RES_hh_num_in!Y30)</f>
        <v>146.49627676334902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155.70065125925748</v>
      </c>
      <c r="D3" s="65">
        <f>IF(RES_hh_fech_in!D3=0,0,RES_hh_fech_in!D3/RES_summary!D$21)</f>
        <v>160.74806417431725</v>
      </c>
      <c r="E3" s="65">
        <f>IF(RES_hh_fech_in!E3=0,0,RES_hh_fech_in!E3/RES_summary!E$21)</f>
        <v>161.26403998061556</v>
      </c>
      <c r="F3" s="65">
        <f>IF(RES_hh_fech_in!F3=0,0,RES_hh_fech_in!F3/RES_summary!F$21)</f>
        <v>161.20106714466402</v>
      </c>
      <c r="G3" s="65">
        <f>IF(RES_hh_fech_in!G3=0,0,RES_hh_fech_in!G3/RES_summary!G$21)</f>
        <v>156.40065474823763</v>
      </c>
      <c r="H3" s="65">
        <f>IF(RES_hh_fech_in!H3=0,0,RES_hh_fech_in!H3/RES_summary!H$21)</f>
        <v>172.07742125750426</v>
      </c>
      <c r="I3" s="65">
        <f>IF(RES_hh_fech_in!I3=0,0,RES_hh_fech_in!I3/RES_summary!I$21)</f>
        <v>163.06160329884995</v>
      </c>
      <c r="J3" s="65">
        <f>IF(RES_hh_fech_in!J3=0,0,RES_hh_fech_in!J3/RES_summary!J$21)</f>
        <v>155.37551959414822</v>
      </c>
      <c r="K3" s="65">
        <f>IF(RES_hh_fech_in!K3=0,0,RES_hh_fech_in!K3/RES_summary!K$21)</f>
        <v>159.52156917254055</v>
      </c>
      <c r="L3" s="65">
        <f>IF(RES_hh_fech_in!L3=0,0,RES_hh_fech_in!L3/RES_summary!L$21)</f>
        <v>163.82862108980925</v>
      </c>
      <c r="M3" s="65">
        <f>IF(RES_hh_fech_in!M3=0,0,RES_hh_fech_in!M3/RES_summary!M$21)</f>
        <v>154.629586250546</v>
      </c>
      <c r="N3" s="65">
        <f>IF(RES_hh_fech_in!N3=0,0,RES_hh_fech_in!N3/RES_summary!N$21)</f>
        <v>142.40000304589762</v>
      </c>
      <c r="O3" s="65">
        <f>IF(RES_hh_fech_in!O3=0,0,RES_hh_fech_in!O3/RES_summary!O$21)</f>
        <v>121.08623848141933</v>
      </c>
      <c r="P3" s="65">
        <f>IF(RES_hh_fech_in!P3=0,0,RES_hh_fech_in!P3/RES_summary!P$21)</f>
        <v>110.78143373615711</v>
      </c>
      <c r="Q3" s="65">
        <f>IF(RES_hh_fech_in!Q3=0,0,RES_hh_fech_in!Q3/RES_summary!Q$21)</f>
        <v>98.072265626499686</v>
      </c>
      <c r="R3" s="65">
        <f>IF(RES_hh_fech_in!R3=0,0,RES_hh_fech_in!R3/RES_summary!R$21)</f>
        <v>97.63887814303915</v>
      </c>
      <c r="S3" s="65">
        <f>IF(RES_hh_fech_in!S3=0,0,RES_hh_fech_in!S3/RES_summary!S$21)</f>
        <v>96.663289030561018</v>
      </c>
      <c r="T3" s="65">
        <f>IF(RES_hh_fech_in!T3=0,0,RES_hh_fech_in!T3/RES_summary!T$21)</f>
        <v>100.80412281772085</v>
      </c>
      <c r="U3" s="65">
        <f>IF(RES_hh_fech_in!U3=0,0,RES_hh_fech_in!U3/RES_summary!U$21)</f>
        <v>92.689313673502141</v>
      </c>
      <c r="V3" s="65">
        <f>IF(RES_hh_fech_in!V3=0,0,RES_hh_fech_in!V3/RES_summary!V$21)</f>
        <v>86.401888562224741</v>
      </c>
      <c r="W3" s="65">
        <f>IF(RES_hh_fech_in!W3=0,0,RES_hh_fech_in!W3/RES_summary!W$21)</f>
        <v>91.457860459956734</v>
      </c>
      <c r="X3" s="65">
        <f>IF(RES_hh_fech_in!X3=0,0,RES_hh_fech_in!X3/RES_summary!X$21)</f>
        <v>78.95154136748728</v>
      </c>
      <c r="Y3" s="65">
        <f>IF(RES_hh_fech_in!Y3=0,0,RES_hh_fech_in!Y3/RES_summary!Y$21)</f>
        <v>80.190429231755488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135.70513540713111</v>
      </c>
      <c r="D4" s="69">
        <f>IF(RES_hh_fech_in!D4=0,0,RES_hh_fech_in!D4/RES_summary!D$21)</f>
        <v>142.30040278715074</v>
      </c>
      <c r="E4" s="69">
        <f>IF(RES_hh_fech_in!E4=0,0,RES_hh_fech_in!E4/RES_summary!E$21)</f>
        <v>143.56738409683931</v>
      </c>
      <c r="F4" s="69">
        <f>IF(RES_hh_fech_in!F4=0,0,RES_hh_fech_in!F4/RES_summary!F$21)</f>
        <v>142.41054930324236</v>
      </c>
      <c r="G4" s="69">
        <f>IF(RES_hh_fech_in!G4=0,0,RES_hh_fech_in!G4/RES_summary!G$21)</f>
        <v>140.76453775181022</v>
      </c>
      <c r="H4" s="69">
        <f>IF(RES_hh_fech_in!H4=0,0,RES_hh_fech_in!H4/RES_summary!H$21)</f>
        <v>153.45951479385087</v>
      </c>
      <c r="I4" s="69">
        <f>IF(RES_hh_fech_in!I4=0,0,RES_hh_fech_in!I4/RES_summary!I$21)</f>
        <v>143.55307794374889</v>
      </c>
      <c r="J4" s="69">
        <f>IF(RES_hh_fech_in!J4=0,0,RES_hh_fech_in!J4/RES_summary!J$21)</f>
        <v>135.49505305650757</v>
      </c>
      <c r="K4" s="69">
        <f>IF(RES_hh_fech_in!K4=0,0,RES_hh_fech_in!K4/RES_summary!K$21)</f>
        <v>138.67962349652547</v>
      </c>
      <c r="L4" s="69">
        <f>IF(RES_hh_fech_in!L4=0,0,RES_hh_fech_in!L4/RES_summary!L$21)</f>
        <v>141.92582951989382</v>
      </c>
      <c r="M4" s="69">
        <f>IF(RES_hh_fech_in!M4=0,0,RES_hh_fech_in!M4/RES_summary!M$21)</f>
        <v>131.87018707973755</v>
      </c>
      <c r="N4" s="69">
        <f>IF(RES_hh_fech_in!N4=0,0,RES_hh_fech_in!N4/RES_summary!N$21)</f>
        <v>124.8322006079748</v>
      </c>
      <c r="O4" s="69">
        <f>IF(RES_hh_fech_in!O4=0,0,RES_hh_fech_in!O4/RES_summary!O$21)</f>
        <v>107.72726208436772</v>
      </c>
      <c r="P4" s="69">
        <f>IF(RES_hh_fech_in!P4=0,0,RES_hh_fech_in!P4/RES_summary!P$21)</f>
        <v>96.676820340084831</v>
      </c>
      <c r="Q4" s="69">
        <f>IF(RES_hh_fech_in!Q4=0,0,RES_hh_fech_in!Q4/RES_summary!Q$21)</f>
        <v>85.664734259525758</v>
      </c>
      <c r="R4" s="69">
        <f>IF(RES_hh_fech_in!R4=0,0,RES_hh_fech_in!R4/RES_summary!R$21)</f>
        <v>84.829662399663462</v>
      </c>
      <c r="S4" s="69">
        <f>IF(RES_hh_fech_in!S4=0,0,RES_hh_fech_in!S4/RES_summary!S$21)</f>
        <v>84.096148331178327</v>
      </c>
      <c r="T4" s="69">
        <f>IF(RES_hh_fech_in!T4=0,0,RES_hh_fech_in!T4/RES_summary!T$21)</f>
        <v>86.231213340027125</v>
      </c>
      <c r="U4" s="69">
        <f>IF(RES_hh_fech_in!U4=0,0,RES_hh_fech_in!U4/RES_summary!U$21)</f>
        <v>78.29140525039405</v>
      </c>
      <c r="V4" s="69">
        <f>IF(RES_hh_fech_in!V4=0,0,RES_hh_fech_in!V4/RES_summary!V$21)</f>
        <v>71.149282072900576</v>
      </c>
      <c r="W4" s="69">
        <f>IF(RES_hh_fech_in!W4=0,0,RES_hh_fech_in!W4/RES_summary!W$21)</f>
        <v>71.137689622989342</v>
      </c>
      <c r="X4" s="69">
        <f>IF(RES_hh_fech_in!X4=0,0,RES_hh_fech_in!X4/RES_summary!X$21)</f>
        <v>59.109103412465572</v>
      </c>
      <c r="Y4" s="69">
        <f>IF(RES_hh_fech_in!Y4=0,0,RES_hh_fech_in!Y4/RES_summary!Y$21)</f>
        <v>60.395391527967654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134.63366440608851</v>
      </c>
      <c r="D5" s="72">
        <f>IF(RES_hh_fech_in!D5=0,0,RES_hh_fech_in!D5/RES_summary!D$21)</f>
        <v>152.88900194154513</v>
      </c>
      <c r="E5" s="72">
        <f>IF(RES_hh_fech_in!E5=0,0,RES_hh_fech_in!E5/RES_summary!E$21)</f>
        <v>159.5069962453575</v>
      </c>
      <c r="F5" s="72">
        <f>IF(RES_hh_fech_in!F5=0,0,RES_hh_fech_in!F5/RES_summary!F$21)</f>
        <v>135.15273589379214</v>
      </c>
      <c r="G5" s="72">
        <f>IF(RES_hh_fech_in!G5=0,0,RES_hh_fech_in!G5/RES_summary!G$21)</f>
        <v>134.18437535918059</v>
      </c>
      <c r="H5" s="72">
        <f>IF(RES_hh_fech_in!H5=0,0,RES_hh_fech_in!H5/RES_summary!H$21)</f>
        <v>153.33041034743215</v>
      </c>
      <c r="I5" s="72">
        <f>IF(RES_hh_fech_in!I5=0,0,RES_hh_fech_in!I5/RES_summary!I$21)</f>
        <v>151.54677538343603</v>
      </c>
      <c r="J5" s="72">
        <f>IF(RES_hh_fech_in!J5=0,0,RES_hh_fech_in!J5/RES_summary!J$21)</f>
        <v>145.16696862789121</v>
      </c>
      <c r="K5" s="72">
        <f>IF(RES_hh_fech_in!K5=0,0,RES_hh_fech_in!K5/RES_summary!K$21)</f>
        <v>128.25720894608929</v>
      </c>
      <c r="L5" s="72">
        <f>IF(RES_hh_fech_in!L5=0,0,RES_hh_fech_in!L5/RES_summary!L$21)</f>
        <v>155.84659184023906</v>
      </c>
      <c r="M5" s="72">
        <f>IF(RES_hh_fech_in!M5=0,0,RES_hh_fech_in!M5/RES_summary!M$21)</f>
        <v>146.84869758208495</v>
      </c>
      <c r="N5" s="72">
        <f>IF(RES_hh_fech_in!N5=0,0,RES_hh_fech_in!N5/RES_summary!N$21)</f>
        <v>131.72578993441988</v>
      </c>
      <c r="O5" s="72">
        <f>IF(RES_hh_fech_in!O5=0,0,RES_hh_fech_in!O5/RES_summary!O$21)</f>
        <v>130.3173267765554</v>
      </c>
      <c r="P5" s="72">
        <f>IF(RES_hh_fech_in!P5=0,0,RES_hh_fech_in!P5/RES_summary!P$21)</f>
        <v>114.29239256466562</v>
      </c>
      <c r="Q5" s="72">
        <f>IF(RES_hh_fech_in!Q5=0,0,RES_hh_fech_in!Q5/RES_summary!Q$21)</f>
        <v>0</v>
      </c>
      <c r="R5" s="72">
        <f>IF(RES_hh_fech_in!R5=0,0,RES_hh_fech_in!R5/RES_summary!R$21)</f>
        <v>101.04442437366215</v>
      </c>
      <c r="S5" s="72">
        <f>IF(RES_hh_fech_in!S5=0,0,RES_hh_fech_in!S5/RES_summary!S$21)</f>
        <v>107.48059089615906</v>
      </c>
      <c r="T5" s="72">
        <f>IF(RES_hh_fech_in!T5=0,0,RES_hh_fech_in!T5/RES_summary!T$21)</f>
        <v>110.82986014921823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94.964459754023963</v>
      </c>
      <c r="X5" s="72">
        <f>IF(RES_hh_fech_in!X5=0,0,RES_hh_fech_in!X5/RES_summary!X$21)</f>
        <v>92.368723453108203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158.02150899659753</v>
      </c>
      <c r="D6" s="72">
        <f>IF(RES_hh_fech_in!D6=0,0,RES_hh_fech_in!D6/RES_summary!D$21)</f>
        <v>165.37200645399318</v>
      </c>
      <c r="E6" s="72">
        <f>IF(RES_hh_fech_in!E6=0,0,RES_hh_fech_in!E6/RES_summary!E$21)</f>
        <v>164.19816062311551</v>
      </c>
      <c r="F6" s="72">
        <f>IF(RES_hh_fech_in!F6=0,0,RES_hh_fech_in!F6/RES_summary!F$21)</f>
        <v>152.98719304165246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123.82234431787745</v>
      </c>
      <c r="K6" s="72">
        <f>IF(RES_hh_fech_in!K6=0,0,RES_hh_fech_in!K6/RES_summary!K$21)</f>
        <v>128.08439725493821</v>
      </c>
      <c r="L6" s="72">
        <f>IF(RES_hh_fech_in!L6=0,0,RES_hh_fech_in!L6/RES_summary!L$21)</f>
        <v>149.71894528097474</v>
      </c>
      <c r="M6" s="72">
        <f>IF(RES_hh_fech_in!M6=0,0,RES_hh_fech_in!M6/RES_summary!M$21)</f>
        <v>157.30382824793875</v>
      </c>
      <c r="N6" s="72">
        <f>IF(RES_hh_fech_in!N6=0,0,RES_hh_fech_in!N6/RES_summary!N$21)</f>
        <v>146.71684479220929</v>
      </c>
      <c r="O6" s="72">
        <f>IF(RES_hh_fech_in!O6=0,0,RES_hh_fech_in!O6/RES_summary!O$21)</f>
        <v>123.92545958384031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86.36267396976406</v>
      </c>
      <c r="X6" s="72">
        <f>IF(RES_hh_fech_in!X6=0,0,RES_hh_fech_in!X6/RES_summary!X$21)</f>
        <v>66.53335979936638</v>
      </c>
      <c r="Y6" s="72">
        <f>IF(RES_hh_fech_in!Y6=0,0,RES_hh_fech_in!Y6/RES_summary!Y$21)</f>
        <v>100.53473181587867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226.42775418919666</v>
      </c>
      <c r="H7" s="72">
        <f>IF(RES_hh_fech_in!H7=0,0,RES_hh_fech_in!H7/RES_summary!H$21)</f>
        <v>159.32449731382388</v>
      </c>
      <c r="I7" s="72">
        <f>IF(RES_hh_fech_in!I7=0,0,RES_hh_fech_in!I7/RES_summary!I$21)</f>
        <v>116.99540038516103</v>
      </c>
      <c r="J7" s="72">
        <f>IF(RES_hh_fech_in!J7=0,0,RES_hh_fech_in!J7/RES_summary!J$21)</f>
        <v>136.59554758657796</v>
      </c>
      <c r="K7" s="72">
        <f>IF(RES_hh_fech_in!K7=0,0,RES_hh_fech_in!K7/RES_summary!K$21)</f>
        <v>126.7819945876918</v>
      </c>
      <c r="L7" s="72">
        <f>IF(RES_hh_fech_in!L7=0,0,RES_hh_fech_in!L7/RES_summary!L$21)</f>
        <v>185.89681185381039</v>
      </c>
      <c r="M7" s="72">
        <f>IF(RES_hh_fech_in!M7=0,0,RES_hh_fech_in!M7/RES_summary!M$21)</f>
        <v>155.99697605924973</v>
      </c>
      <c r="N7" s="72">
        <f>IF(RES_hh_fech_in!N7=0,0,RES_hh_fech_in!N7/RES_summary!N$21)</f>
        <v>179.94842855050911</v>
      </c>
      <c r="O7" s="72">
        <f>IF(RES_hh_fech_in!O7=0,0,RES_hh_fech_in!O7/RES_summary!O$21)</f>
        <v>124.08375567419688</v>
      </c>
      <c r="P7" s="72">
        <f>IF(RES_hh_fech_in!P7=0,0,RES_hh_fech_in!P7/RES_summary!P$21)</f>
        <v>116.94240633019241</v>
      </c>
      <c r="Q7" s="72">
        <f>IF(RES_hh_fech_in!Q7=0,0,RES_hh_fech_in!Q7/RES_summary!Q$21)</f>
        <v>82.77246697036135</v>
      </c>
      <c r="R7" s="72">
        <f>IF(RES_hh_fech_in!R7=0,0,RES_hh_fech_in!R7/RES_summary!R$21)</f>
        <v>101.67195495423776</v>
      </c>
      <c r="S7" s="72">
        <f>IF(RES_hh_fech_in!S7=0,0,RES_hh_fech_in!S7/RES_summary!S$21)</f>
        <v>109.17709819911582</v>
      </c>
      <c r="T7" s="72">
        <f>IF(RES_hh_fech_in!T7=0,0,RES_hh_fech_in!T7/RES_summary!T$21)</f>
        <v>110.95082414906359</v>
      </c>
      <c r="U7" s="72">
        <f>IF(RES_hh_fech_in!U7=0,0,RES_hh_fech_in!U7/RES_summary!U$21)</f>
        <v>97.807533783790987</v>
      </c>
      <c r="V7" s="72">
        <f>IF(RES_hh_fech_in!V7=0,0,RES_hh_fech_in!V7/RES_summary!V$21)</f>
        <v>94.256189791702312</v>
      </c>
      <c r="W7" s="72">
        <f>IF(RES_hh_fech_in!W7=0,0,RES_hh_fech_in!W7/RES_summary!W$21)</f>
        <v>95.825704831526025</v>
      </c>
      <c r="X7" s="72">
        <f>IF(RES_hh_fech_in!X7=0,0,RES_hh_fech_in!X7/RES_summary!X$21)</f>
        <v>98.375158286032956</v>
      </c>
      <c r="Y7" s="72">
        <f>IF(RES_hh_fech_in!Y7=0,0,RES_hh_fech_in!Y7/RES_summary!Y$21)</f>
        <v>87.551558641488526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168.41204932873964</v>
      </c>
      <c r="D8" s="72">
        <f>IF(RES_hh_fech_in!D8=0,0,RES_hh_fech_in!D8/RES_summary!D$21)</f>
        <v>169.75343658217045</v>
      </c>
      <c r="E8" s="72">
        <f>IF(RES_hh_fech_in!E8=0,0,RES_hh_fech_in!E8/RES_summary!E$21)</f>
        <v>169.61045332111459</v>
      </c>
      <c r="F8" s="72">
        <f>IF(RES_hh_fech_in!F8=0,0,RES_hh_fech_in!F8/RES_summary!F$21)</f>
        <v>170.00463921800315</v>
      </c>
      <c r="G8" s="72">
        <f>IF(RES_hh_fech_in!G8=0,0,RES_hh_fech_in!G8/RES_summary!G$21)</f>
        <v>165.72224655646295</v>
      </c>
      <c r="H8" s="72">
        <f>IF(RES_hh_fech_in!H8=0,0,RES_hh_fech_in!H8/RES_summary!H$21)</f>
        <v>167.01254843106625</v>
      </c>
      <c r="I8" s="72">
        <f>IF(RES_hh_fech_in!I8=0,0,RES_hh_fech_in!I8/RES_summary!I$21)</f>
        <v>172.21548400980978</v>
      </c>
      <c r="J8" s="72">
        <f>IF(RES_hh_fech_in!J8=0,0,RES_hh_fech_in!J8/RES_summary!J$21)</f>
        <v>163.25524688984498</v>
      </c>
      <c r="K8" s="72">
        <f>IF(RES_hh_fech_in!K8=0,0,RES_hh_fech_in!K8/RES_summary!K$21)</f>
        <v>160.13246000571806</v>
      </c>
      <c r="L8" s="72">
        <f>IF(RES_hh_fech_in!L8=0,0,RES_hh_fech_in!L8/RES_summary!L$21)</f>
        <v>176.69774579451629</v>
      </c>
      <c r="M8" s="72">
        <f>IF(RES_hh_fech_in!M8=0,0,RES_hh_fech_in!M8/RES_summary!M$21)</f>
        <v>157.8471330903717</v>
      </c>
      <c r="N8" s="72">
        <f>IF(RES_hh_fech_in!N8=0,0,RES_hh_fech_in!N8/RES_summary!N$21)</f>
        <v>139.27375641592437</v>
      </c>
      <c r="O8" s="72">
        <f>IF(RES_hh_fech_in!O8=0,0,RES_hh_fech_in!O8/RES_summary!O$21)</f>
        <v>118.48936605133524</v>
      </c>
      <c r="P8" s="72">
        <f>IF(RES_hh_fech_in!P8=0,0,RES_hh_fech_in!P8/RES_summary!P$21)</f>
        <v>103.03995639992557</v>
      </c>
      <c r="Q8" s="72">
        <f>IF(RES_hh_fech_in!Q8=0,0,RES_hh_fech_in!Q8/RES_summary!Q$21)</f>
        <v>93.282413438461759</v>
      </c>
      <c r="R8" s="72">
        <f>IF(RES_hh_fech_in!R8=0,0,RES_hh_fech_in!R8/RES_summary!R$21)</f>
        <v>98.618066871492928</v>
      </c>
      <c r="S8" s="72">
        <f>IF(RES_hh_fech_in!S8=0,0,RES_hh_fech_in!S8/RES_summary!S$21)</f>
        <v>95.24999037742792</v>
      </c>
      <c r="T8" s="72">
        <f>IF(RES_hh_fech_in!T8=0,0,RES_hh_fech_in!T8/RES_summary!T$21)</f>
        <v>94.751827115414414</v>
      </c>
      <c r="U8" s="72">
        <f>IF(RES_hh_fech_in!U8=0,0,RES_hh_fech_in!U8/RES_summary!U$21)</f>
        <v>85.043947676862814</v>
      </c>
      <c r="V8" s="72">
        <f>IF(RES_hh_fech_in!V8=0,0,RES_hh_fech_in!V8/RES_summary!V$21)</f>
        <v>85.907039527913312</v>
      </c>
      <c r="W8" s="72">
        <f>IF(RES_hh_fech_in!W8=0,0,RES_hh_fech_in!W8/RES_summary!W$21)</f>
        <v>97.012782596972272</v>
      </c>
      <c r="X8" s="72">
        <f>IF(RES_hh_fech_in!X8=0,0,RES_hh_fech_in!X8/RES_summary!X$21)</f>
        <v>82.021833256193375</v>
      </c>
      <c r="Y8" s="72">
        <f>IF(RES_hh_fech_in!Y8=0,0,RES_hh_fech_in!Y8/RES_summary!Y$21)</f>
        <v>74.074763738139026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165.50025671397583</v>
      </c>
      <c r="D9" s="72">
        <f>IF(RES_hh_fech_in!D9=0,0,RES_hh_fech_in!D9/RES_summary!D$21)</f>
        <v>163.748189926083</v>
      </c>
      <c r="E9" s="72">
        <f>IF(RES_hh_fech_in!E9=0,0,RES_hh_fech_in!E9/RES_summary!E$21)</f>
        <v>160.9553210842883</v>
      </c>
      <c r="F9" s="72">
        <f>IF(RES_hh_fech_in!F9=0,0,RES_hh_fech_in!F9/RES_summary!F$21)</f>
        <v>158.23619702824899</v>
      </c>
      <c r="G9" s="72">
        <f>IF(RES_hh_fech_in!G9=0,0,RES_hh_fech_in!G9/RES_summary!G$21)</f>
        <v>153.89551630911012</v>
      </c>
      <c r="H9" s="72">
        <f>IF(RES_hh_fech_in!H9=0,0,RES_hh_fech_in!H9/RES_summary!H$21)</f>
        <v>157.31133954563026</v>
      </c>
      <c r="I9" s="72">
        <f>IF(RES_hh_fech_in!I9=0,0,RES_hh_fech_in!I9/RES_summary!I$21)</f>
        <v>152.11093634679159</v>
      </c>
      <c r="J9" s="72">
        <f>IF(RES_hh_fech_in!J9=0,0,RES_hh_fech_in!J9/RES_summary!J$21)</f>
        <v>149.52499147475768</v>
      </c>
      <c r="K9" s="72">
        <f>IF(RES_hh_fech_in!K9=0,0,RES_hh_fech_in!K9/RES_summary!K$21)</f>
        <v>151.12128004491896</v>
      </c>
      <c r="L9" s="72">
        <f>IF(RES_hh_fech_in!L9=0,0,RES_hh_fech_in!L9/RES_summary!L$21)</f>
        <v>147.72059776554474</v>
      </c>
      <c r="M9" s="72">
        <f>IF(RES_hh_fech_in!M9=0,0,RES_hh_fech_in!M9/RES_summary!M$21)</f>
        <v>142.38487758690658</v>
      </c>
      <c r="N9" s="72">
        <f>IF(RES_hh_fech_in!N9=0,0,RES_hh_fech_in!N9/RES_summary!N$21)</f>
        <v>134.37093430083857</v>
      </c>
      <c r="O9" s="72">
        <f>IF(RES_hh_fech_in!O9=0,0,RES_hh_fech_in!O9/RES_summary!O$21)</f>
        <v>123.43030817157936</v>
      </c>
      <c r="P9" s="72">
        <f>IF(RES_hh_fech_in!P9=0,0,RES_hh_fech_in!P9/RES_summary!P$21)</f>
        <v>112.64730374320142</v>
      </c>
      <c r="Q9" s="72">
        <f>IF(RES_hh_fech_in!Q9=0,0,RES_hh_fech_in!Q9/RES_summary!Q$21)</f>
        <v>105.95835879732681</v>
      </c>
      <c r="R9" s="72">
        <f>IF(RES_hh_fech_in!R9=0,0,RES_hh_fech_in!R9/RES_summary!R$21)</f>
        <v>103.85273670244352</v>
      </c>
      <c r="S9" s="72">
        <f>IF(RES_hh_fech_in!S9=0,0,RES_hh_fech_in!S9/RES_summary!S$21)</f>
        <v>99.8386280735334</v>
      </c>
      <c r="T9" s="72">
        <f>IF(RES_hh_fech_in!T9=0,0,RES_hh_fech_in!T9/RES_summary!T$21)</f>
        <v>101.58464278413034</v>
      </c>
      <c r="U9" s="72">
        <f>IF(RES_hh_fech_in!U9=0,0,RES_hh_fech_in!U9/RES_summary!U$21)</f>
        <v>95.91930965434203</v>
      </c>
      <c r="V9" s="72">
        <f>IF(RES_hh_fech_in!V9=0,0,RES_hh_fech_in!V9/RES_summary!V$21)</f>
        <v>97.563450236325025</v>
      </c>
      <c r="W9" s="72">
        <f>IF(RES_hh_fech_in!W9=0,0,RES_hh_fech_in!W9/RES_summary!W$21)</f>
        <v>92.924344520029564</v>
      </c>
      <c r="X9" s="72">
        <f>IF(RES_hh_fech_in!X9=0,0,RES_hh_fech_in!X9/RES_summary!X$21)</f>
        <v>87.247982885172775</v>
      </c>
      <c r="Y9" s="72">
        <f>IF(RES_hh_fech_in!Y9=0,0,RES_hh_fech_in!Y9/RES_summary!Y$21)</f>
        <v>80.628175032898952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118.46492674596068</v>
      </c>
      <c r="D11" s="72">
        <f>IF(RES_hh_fech_in!D11=0,0,RES_hh_fech_in!D11/RES_summary!D$21)</f>
        <v>124.46321010950554</v>
      </c>
      <c r="E11" s="72">
        <f>IF(RES_hh_fech_in!E11=0,0,RES_hh_fech_in!E11/RES_summary!E$21)</f>
        <v>121.9751135848108</v>
      </c>
      <c r="F11" s="72">
        <f>IF(RES_hh_fech_in!F11=0,0,RES_hh_fech_in!F11/RES_summary!F$21)</f>
        <v>118.23489896860892</v>
      </c>
      <c r="G11" s="72">
        <f>IF(RES_hh_fech_in!G11=0,0,RES_hh_fech_in!G11/RES_summary!G$21)</f>
        <v>115.53738557252291</v>
      </c>
      <c r="H11" s="72">
        <f>IF(RES_hh_fech_in!H11=0,0,RES_hh_fech_in!H11/RES_summary!H$21)</f>
        <v>126.151325487658</v>
      </c>
      <c r="I11" s="72">
        <f>IF(RES_hh_fech_in!I11=0,0,RES_hh_fech_in!I11/RES_summary!I$21)</f>
        <v>121.02854873817294</v>
      </c>
      <c r="J11" s="72">
        <f>IF(RES_hh_fech_in!J11=0,0,RES_hh_fech_in!J11/RES_summary!J$21)</f>
        <v>117.54073549441333</v>
      </c>
      <c r="K11" s="72">
        <f>IF(RES_hh_fech_in!K11=0,0,RES_hh_fech_in!K11/RES_summary!K$21)</f>
        <v>121.94500863807725</v>
      </c>
      <c r="L11" s="72">
        <f>IF(RES_hh_fech_in!L11=0,0,RES_hh_fech_in!L11/RES_summary!L$21)</f>
        <v>126.52791312435276</v>
      </c>
      <c r="M11" s="72">
        <f>IF(RES_hh_fech_in!M11=0,0,RES_hh_fech_in!M11/RES_summary!M$21)</f>
        <v>116.03307457904144</v>
      </c>
      <c r="N11" s="72">
        <f>IF(RES_hh_fech_in!N11=0,0,RES_hh_fech_in!N11/RES_summary!N$21)</f>
        <v>110.83183475752686</v>
      </c>
      <c r="O11" s="72">
        <f>IF(RES_hh_fech_in!O11=0,0,RES_hh_fech_in!O11/RES_summary!O$21)</f>
        <v>98.458777641202474</v>
      </c>
      <c r="P11" s="72">
        <f>IF(RES_hh_fech_in!P11=0,0,RES_hh_fech_in!P11/RES_summary!P$21)</f>
        <v>90.112631378381749</v>
      </c>
      <c r="Q11" s="72">
        <f>IF(RES_hh_fech_in!Q11=0,0,RES_hh_fech_in!Q11/RES_summary!Q$21)</f>
        <v>83.027085094071808</v>
      </c>
      <c r="R11" s="72">
        <f>IF(RES_hh_fech_in!R11=0,0,RES_hh_fech_in!R11/RES_summary!R$21)</f>
        <v>85.182972516163616</v>
      </c>
      <c r="S11" s="72">
        <f>IF(RES_hh_fech_in!S11=0,0,RES_hh_fech_in!S11/RES_summary!S$21)</f>
        <v>83.651367150891147</v>
      </c>
      <c r="T11" s="72">
        <f>IF(RES_hh_fech_in!T11=0,0,RES_hh_fech_in!T11/RES_summary!T$21)</f>
        <v>84.015407856859241</v>
      </c>
      <c r="U11" s="72">
        <f>IF(RES_hh_fech_in!U11=0,0,RES_hh_fech_in!U11/RES_summary!U$21)</f>
        <v>77.779379764278744</v>
      </c>
      <c r="V11" s="72">
        <f>IF(RES_hh_fech_in!V11=0,0,RES_hh_fech_in!V11/RES_summary!V$21)</f>
        <v>73.757304811834601</v>
      </c>
      <c r="W11" s="72">
        <f>IF(RES_hh_fech_in!W11=0,0,RES_hh_fech_in!W11/RES_summary!W$21)</f>
        <v>80.543913357917191</v>
      </c>
      <c r="X11" s="72">
        <f>IF(RES_hh_fech_in!X11=0,0,RES_hh_fech_in!X11/RES_summary!X$21)</f>
        <v>69.925607533008488</v>
      </c>
      <c r="Y11" s="72">
        <f>IF(RES_hh_fech_in!Y11=0,0,RES_hh_fech_in!Y11/RES_summary!Y$21)</f>
        <v>65.940277375904699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26.881381311763473</v>
      </c>
      <c r="P12" s="72">
        <f>IF(RES_hh_fech_in!P12=0,0,RES_hh_fech_in!P12/RES_summary!P$21)</f>
        <v>20.724662288622309</v>
      </c>
      <c r="Q12" s="72">
        <f>IF(RES_hh_fech_in!Q12=0,0,RES_hh_fech_in!Q12/RES_summary!Q$21)</f>
        <v>18.273515665692511</v>
      </c>
      <c r="R12" s="72">
        <f>IF(RES_hh_fech_in!R12=0,0,RES_hh_fech_in!R12/RES_summary!R$21)</f>
        <v>18.64242691840515</v>
      </c>
      <c r="S12" s="72">
        <f>IF(RES_hh_fech_in!S12=0,0,RES_hh_fech_in!S12/RES_summary!S$21)</f>
        <v>22.193108051331308</v>
      </c>
      <c r="T12" s="72">
        <f>IF(RES_hh_fech_in!T12=0,0,RES_hh_fech_in!T12/RES_summary!T$21)</f>
        <v>23.283382751116068</v>
      </c>
      <c r="U12" s="72">
        <f>IF(RES_hh_fech_in!U12=0,0,RES_hh_fech_in!U12/RES_summary!U$21)</f>
        <v>17.844166899464188</v>
      </c>
      <c r="V12" s="72">
        <f>IF(RES_hh_fech_in!V12=0,0,RES_hh_fech_in!V12/RES_summary!V$21)</f>
        <v>15.043706148745541</v>
      </c>
      <c r="W12" s="72">
        <f>IF(RES_hh_fech_in!W12=0,0,RES_hh_fech_in!W12/RES_summary!W$21)</f>
        <v>18.658721832421236</v>
      </c>
      <c r="X12" s="72">
        <f>IF(RES_hh_fech_in!X12=0,0,RES_hh_fech_in!X12/RES_summary!X$21)</f>
        <v>17.230228998886233</v>
      </c>
      <c r="Y12" s="72">
        <f>IF(RES_hh_fech_in!Y12=0,0,RES_hh_fech_in!Y12/RES_summary!Y$21)</f>
        <v>17.439522938736406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129.79244155393425</v>
      </c>
      <c r="D13" s="74">
        <f>IF(RES_hh_fech_in!D13=0,0,RES_hh_fech_in!D13/RES_summary!D$21)</f>
        <v>131.93594412105571</v>
      </c>
      <c r="E13" s="74">
        <f>IF(RES_hh_fech_in!E13=0,0,RES_hh_fech_in!E13/RES_summary!E$21)</f>
        <v>121.28906721292024</v>
      </c>
      <c r="F13" s="74">
        <f>IF(RES_hh_fech_in!F13=0,0,RES_hh_fech_in!F13/RES_summary!F$21)</f>
        <v>97.524318918027348</v>
      </c>
      <c r="G13" s="74">
        <f>IF(RES_hh_fech_in!G13=0,0,RES_hh_fech_in!G13/RES_summary!G$21)</f>
        <v>105.15810031414539</v>
      </c>
      <c r="H13" s="74">
        <f>IF(RES_hh_fech_in!H13=0,0,RES_hh_fech_in!H13/RES_summary!H$21)</f>
        <v>128.51839310082445</v>
      </c>
      <c r="I13" s="74">
        <f>IF(RES_hh_fech_in!I13=0,0,RES_hh_fech_in!I13/RES_summary!I$21)</f>
        <v>128.80832076465836</v>
      </c>
      <c r="J13" s="74">
        <f>IF(RES_hh_fech_in!J13=0,0,RES_hh_fech_in!J13/RES_summary!J$21)</f>
        <v>138.35150901151948</v>
      </c>
      <c r="K13" s="74">
        <f>IF(RES_hh_fech_in!K13=0,0,RES_hh_fech_in!K13/RES_summary!K$21)</f>
        <v>134.28207427475658</v>
      </c>
      <c r="L13" s="74">
        <f>IF(RES_hh_fech_in!L13=0,0,RES_hh_fech_in!L13/RES_summary!L$21)</f>
        <v>125.65970644700387</v>
      </c>
      <c r="M13" s="74">
        <f>IF(RES_hh_fech_in!M13=0,0,RES_hh_fech_in!M13/RES_summary!M$21)</f>
        <v>126.69187577631253</v>
      </c>
      <c r="N13" s="74">
        <f>IF(RES_hh_fech_in!N13=0,0,RES_hh_fech_in!N13/RES_summary!N$21)</f>
        <v>132.4463434291844</v>
      </c>
      <c r="O13" s="74">
        <f>IF(RES_hh_fech_in!O13=0,0,RES_hh_fech_in!O13/RES_summary!O$21)</f>
        <v>82.201219470972902</v>
      </c>
      <c r="P13" s="74">
        <f>IF(RES_hh_fech_in!P13=0,0,RES_hh_fech_in!P13/RES_summary!P$21)</f>
        <v>96.371760704379597</v>
      </c>
      <c r="Q13" s="74">
        <f>IF(RES_hh_fech_in!Q13=0,0,RES_hh_fech_in!Q13/RES_summary!Q$21)</f>
        <v>117.81264131787073</v>
      </c>
      <c r="R13" s="74">
        <f>IF(RES_hh_fech_in!R13=0,0,RES_hh_fech_in!R13/RES_summary!R$21)</f>
        <v>125.34312105955324</v>
      </c>
      <c r="S13" s="74">
        <f>IF(RES_hh_fech_in!S13=0,0,RES_hh_fech_in!S13/RES_summary!S$21)</f>
        <v>127.11872085215995</v>
      </c>
      <c r="T13" s="74">
        <f>IF(RES_hh_fech_in!T13=0,0,RES_hh_fech_in!T13/RES_summary!T$21)</f>
        <v>81.774394122472529</v>
      </c>
      <c r="U13" s="74">
        <f>IF(RES_hh_fech_in!U13=0,0,RES_hh_fech_in!U13/RES_summary!U$21)</f>
        <v>71.165025242960979</v>
      </c>
      <c r="V13" s="74">
        <f>IF(RES_hh_fech_in!V13=0,0,RES_hh_fech_in!V13/RES_summary!V$21)</f>
        <v>95.96502937986314</v>
      </c>
      <c r="W13" s="74">
        <f>IF(RES_hh_fech_in!W13=0,0,RES_hh_fech_in!W13/RES_summary!W$21)</f>
        <v>65.23421510286569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0.61826868620695041</v>
      </c>
      <c r="D14" s="76">
        <f>IF(RES_hh_fech_in!D14=0,0,RES_hh_fech_in!D14/RES_summary!D$21)</f>
        <v>0.68461196579284289</v>
      </c>
      <c r="E14" s="76">
        <f>IF(RES_hh_fech_in!E14=0,0,RES_hh_fech_in!E14/RES_summary!E$21)</f>
        <v>0.71504820651962886</v>
      </c>
      <c r="F14" s="76">
        <f>IF(RES_hh_fech_in!F14=0,0,RES_hh_fech_in!F14/RES_summary!F$21)</f>
        <v>0.73432743179793103</v>
      </c>
      <c r="G14" s="76">
        <f>IF(RES_hh_fech_in!G14=0,0,RES_hh_fech_in!G14/RES_summary!G$21)</f>
        <v>0.74496793110459381</v>
      </c>
      <c r="H14" s="76">
        <f>IF(RES_hh_fech_in!H14=0,0,RES_hh_fech_in!H14/RES_summary!H$21)</f>
        <v>0.86637209598964915</v>
      </c>
      <c r="I14" s="76">
        <f>IF(RES_hh_fech_in!I14=0,0,RES_hh_fech_in!I14/RES_summary!I$21)</f>
        <v>0.75201397309745333</v>
      </c>
      <c r="J14" s="76">
        <f>IF(RES_hh_fech_in!J14=0,0,RES_hh_fech_in!J14/RES_summary!J$21)</f>
        <v>0.62997033795661961</v>
      </c>
      <c r="K14" s="76">
        <f>IF(RES_hh_fech_in!K14=0,0,RES_hh_fech_in!K14/RES_summary!K$21)</f>
        <v>0.683952887122801</v>
      </c>
      <c r="L14" s="76">
        <f>IF(RES_hh_fech_in!L14=0,0,RES_hh_fech_in!L14/RES_summary!L$21)</f>
        <v>0.68547104058629471</v>
      </c>
      <c r="M14" s="76">
        <f>IF(RES_hh_fech_in!M14=0,0,RES_hh_fech_in!M14/RES_summary!M$21)</f>
        <v>0.61939581850961778</v>
      </c>
      <c r="N14" s="76">
        <f>IF(RES_hh_fech_in!N14=0,0,RES_hh_fech_in!N14/RES_summary!N$21)</f>
        <v>0.580740275531205</v>
      </c>
      <c r="O14" s="76">
        <f>IF(RES_hh_fech_in!O14=0,0,RES_hh_fech_in!O14/RES_summary!O$21)</f>
        <v>0.50587051017761631</v>
      </c>
      <c r="P14" s="76">
        <f>IF(RES_hh_fech_in!P14=0,0,RES_hh_fech_in!P14/RES_summary!P$21)</f>
        <v>0.62217443595238986</v>
      </c>
      <c r="Q14" s="76">
        <f>IF(RES_hh_fech_in!Q14=0,0,RES_hh_fech_in!Q14/RES_summary!Q$21)</f>
        <v>0.54182685785915974</v>
      </c>
      <c r="R14" s="76">
        <f>IF(RES_hh_fech_in!R14=0,0,RES_hh_fech_in!R14/RES_summary!R$21)</f>
        <v>0.58866151989655346</v>
      </c>
      <c r="S14" s="76">
        <f>IF(RES_hh_fech_in!S14=0,0,RES_hh_fech_in!S14/RES_summary!S$21)</f>
        <v>0.59101622480734139</v>
      </c>
      <c r="T14" s="76">
        <f>IF(RES_hh_fech_in!T14=0,0,RES_hh_fech_in!T14/RES_summary!T$21)</f>
        <v>0.68417370795544075</v>
      </c>
      <c r="U14" s="76">
        <f>IF(RES_hh_fech_in!U14=0,0,RES_hh_fech_in!U14/RES_summary!U$21)</f>
        <v>0.57765309494843287</v>
      </c>
      <c r="V14" s="76">
        <f>IF(RES_hh_fech_in!V14=0,0,RES_hh_fech_in!V14/RES_summary!V$21)</f>
        <v>0.64394610379588335</v>
      </c>
      <c r="W14" s="76">
        <f>IF(RES_hh_fech_in!W14=0,0,RES_hh_fech_in!W14/RES_summary!W$21)</f>
        <v>0.5521051950713074</v>
      </c>
      <c r="X14" s="76">
        <f>IF(RES_hh_fech_in!X14=0,0,RES_hh_fech_in!X14/RES_summary!X$21)</f>
        <v>0.46299495268594404</v>
      </c>
      <c r="Y14" s="76">
        <f>IF(RES_hh_fech_in!Y14=0,0,RES_hh_fech_in!Y14/RES_summary!Y$21)</f>
        <v>0.34435333041930738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1.3007294095519181E-4</v>
      </c>
      <c r="E15" s="69">
        <f>IF(RES_hh_fech_in!E15=0,0,RES_hh_fech_in!E15/RES_summary!E$21)</f>
        <v>2.2609943728670208E-3</v>
      </c>
      <c r="F15" s="69">
        <f>IF(RES_hh_fech_in!F15=0,0,RES_hh_fech_in!F15/RES_summary!F$21)</f>
        <v>3.8929976509880261E-3</v>
      </c>
      <c r="G15" s="69">
        <f>IF(RES_hh_fech_in!G15=0,0,RES_hh_fech_in!G15/RES_summary!G$21)</f>
        <v>6.590829778856981E-3</v>
      </c>
      <c r="H15" s="69">
        <f>IF(RES_hh_fech_in!H15=0,0,RES_hh_fech_in!H15/RES_summary!H$21)</f>
        <v>2.0484910962557445E-2</v>
      </c>
      <c r="I15" s="69">
        <f>IF(RES_hh_fech_in!I15=0,0,RES_hh_fech_in!I15/RES_summary!I$21)</f>
        <v>1.1304504850089301E-2</v>
      </c>
      <c r="J15" s="69">
        <f>IF(RES_hh_fech_in!J15=0,0,RES_hh_fech_in!J15/RES_summary!J$21)</f>
        <v>8.1995250590698211E-3</v>
      </c>
      <c r="K15" s="69">
        <f>IF(RES_hh_fech_in!K15=0,0,RES_hh_fech_in!K15/RES_summary!K$21)</f>
        <v>1.3392931118064267E-2</v>
      </c>
      <c r="L15" s="69">
        <f>IF(RES_hh_fech_in!L15=0,0,RES_hh_fech_in!L15/RES_summary!L$21)</f>
        <v>7.5145464084483901E-2</v>
      </c>
      <c r="M15" s="69">
        <f>IF(RES_hh_fech_in!M15=0,0,RES_hh_fech_in!M15/RES_summary!M$21)</f>
        <v>7.1015771960111088E-3</v>
      </c>
      <c r="N15" s="69">
        <f>IF(RES_hh_fech_in!N15=0,0,RES_hh_fech_in!N15/RES_summary!N$21)</f>
        <v>2.6207895313490961E-2</v>
      </c>
      <c r="O15" s="69">
        <f>IF(RES_hh_fech_in!O15=0,0,RES_hh_fech_in!O15/RES_summary!O$21)</f>
        <v>5.6129043082954258E-3</v>
      </c>
      <c r="P15" s="69">
        <f>IF(RES_hh_fech_in!P15=0,0,RES_hh_fech_in!P15/RES_summary!P$21)</f>
        <v>2.0018691595686592E-2</v>
      </c>
      <c r="Q15" s="69">
        <f>IF(RES_hh_fech_in!Q15=0,0,RES_hh_fech_in!Q15/RES_summary!Q$21)</f>
        <v>8.6384926436359564E-3</v>
      </c>
      <c r="R15" s="69">
        <f>IF(RES_hh_fech_in!R15=0,0,RES_hh_fech_in!R15/RES_summary!R$21)</f>
        <v>6.5068030979255134E-3</v>
      </c>
      <c r="S15" s="69">
        <f>IF(RES_hh_fech_in!S15=0,0,RES_hh_fech_in!S15/RES_summary!S$21)</f>
        <v>5.7244849699694964E-3</v>
      </c>
      <c r="T15" s="69">
        <f>IF(RES_hh_fech_in!T15=0,0,RES_hh_fech_in!T15/RES_summary!T$21)</f>
        <v>8.8237369282430991E-3</v>
      </c>
      <c r="U15" s="69">
        <f>IF(RES_hh_fech_in!U15=0,0,RES_hh_fech_in!U15/RES_summary!U$21)</f>
        <v>5.8849630597229618E-3</v>
      </c>
      <c r="V15" s="69">
        <f>IF(RES_hh_fech_in!V15=0,0,RES_hh_fech_in!V15/RES_summary!V$21)</f>
        <v>5.4779298667588161E-3</v>
      </c>
      <c r="W15" s="69">
        <f>IF(RES_hh_fech_in!W15=0,0,RES_hh_fech_in!W15/RES_summary!W$21)</f>
        <v>1.0552910303192782E-2</v>
      </c>
      <c r="X15" s="69">
        <f>IF(RES_hh_fech_in!X15=0,0,RES_hh_fech_in!X15/RES_summary!X$21)</f>
        <v>8.2362995062637921E-3</v>
      </c>
      <c r="Y15" s="69">
        <f>IF(RES_hh_fech_in!Y15=0,0,RES_hh_fech_in!Y15/RES_summary!Y$21)</f>
        <v>6.0695735332837153E-4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1.3007294095519181E-4</v>
      </c>
      <c r="E16" s="72">
        <f>IF(RES_hh_fech_in!E16=0,0,RES_hh_fech_in!E16/RES_summary!E$21)</f>
        <v>2.2609943728670208E-3</v>
      </c>
      <c r="F16" s="72">
        <f>IF(RES_hh_fech_in!F16=0,0,RES_hh_fech_in!F16/RES_summary!F$21)</f>
        <v>3.8929976509880261E-3</v>
      </c>
      <c r="G16" s="72">
        <f>IF(RES_hh_fech_in!G16=0,0,RES_hh_fech_in!G16/RES_summary!G$21)</f>
        <v>6.590829778856981E-3</v>
      </c>
      <c r="H16" s="72">
        <f>IF(RES_hh_fech_in!H16=0,0,RES_hh_fech_in!H16/RES_summary!H$21)</f>
        <v>2.0484910962557445E-2</v>
      </c>
      <c r="I16" s="72">
        <f>IF(RES_hh_fech_in!I16=0,0,RES_hh_fech_in!I16/RES_summary!I$21)</f>
        <v>1.1304504850089301E-2</v>
      </c>
      <c r="J16" s="72">
        <f>IF(RES_hh_fech_in!J16=0,0,RES_hh_fech_in!J16/RES_summary!J$21)</f>
        <v>8.1995250590698211E-3</v>
      </c>
      <c r="K16" s="72">
        <f>IF(RES_hh_fech_in!K16=0,0,RES_hh_fech_in!K16/RES_summary!K$21)</f>
        <v>1.3392931118064267E-2</v>
      </c>
      <c r="L16" s="72">
        <f>IF(RES_hh_fech_in!L16=0,0,RES_hh_fech_in!L16/RES_summary!L$21)</f>
        <v>7.5145464084483901E-2</v>
      </c>
      <c r="M16" s="72">
        <f>IF(RES_hh_fech_in!M16=0,0,RES_hh_fech_in!M16/RES_summary!M$21)</f>
        <v>7.1015771960111088E-3</v>
      </c>
      <c r="N16" s="72">
        <f>IF(RES_hh_fech_in!N16=0,0,RES_hh_fech_in!N16/RES_summary!N$21)</f>
        <v>2.6207895313490961E-2</v>
      </c>
      <c r="O16" s="72">
        <f>IF(RES_hh_fech_in!O16=0,0,RES_hh_fech_in!O16/RES_summary!O$21)</f>
        <v>5.6129043082954258E-3</v>
      </c>
      <c r="P16" s="72">
        <f>IF(RES_hh_fech_in!P16=0,0,RES_hh_fech_in!P16/RES_summary!P$21)</f>
        <v>2.0018691595686592E-2</v>
      </c>
      <c r="Q16" s="72">
        <f>IF(RES_hh_fech_in!Q16=0,0,RES_hh_fech_in!Q16/RES_summary!Q$21)</f>
        <v>8.6384926436359564E-3</v>
      </c>
      <c r="R16" s="72">
        <f>IF(RES_hh_fech_in!R16=0,0,RES_hh_fech_in!R16/RES_summary!R$21)</f>
        <v>6.5068030979255134E-3</v>
      </c>
      <c r="S16" s="72">
        <f>IF(RES_hh_fech_in!S16=0,0,RES_hh_fech_in!S16/RES_summary!S$21)</f>
        <v>5.7244849699694964E-3</v>
      </c>
      <c r="T16" s="72">
        <f>IF(RES_hh_fech_in!T16=0,0,RES_hh_fech_in!T16/RES_summary!T$21)</f>
        <v>8.8237369282430991E-3</v>
      </c>
      <c r="U16" s="72">
        <f>IF(RES_hh_fech_in!U16=0,0,RES_hh_fech_in!U16/RES_summary!U$21)</f>
        <v>5.8849630597229618E-3</v>
      </c>
      <c r="V16" s="72">
        <f>IF(RES_hh_fech_in!V16=0,0,RES_hh_fech_in!V16/RES_summary!V$21)</f>
        <v>5.4779298667588161E-3</v>
      </c>
      <c r="W16" s="72">
        <f>IF(RES_hh_fech_in!W16=0,0,RES_hh_fech_in!W16/RES_summary!W$21)</f>
        <v>1.0552910303192782E-2</v>
      </c>
      <c r="X16" s="72">
        <f>IF(RES_hh_fech_in!X16=0,0,RES_hh_fech_in!X16/RES_summary!X$21)</f>
        <v>8.2362995062637921E-3</v>
      </c>
      <c r="Y16" s="72">
        <f>IF(RES_hh_fech_in!Y16=0,0,RES_hh_fech_in!Y16/RES_summary!Y$21)</f>
        <v>6.0695735332837153E-4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7.2254863095550199</v>
      </c>
      <c r="D17" s="69">
        <f>IF(RES_hh_fech_in!D17=0,0,RES_hh_fech_in!D17/RES_summary!D$21)</f>
        <v>6.7797429091002064</v>
      </c>
      <c r="E17" s="69">
        <f>IF(RES_hh_fech_in!E17=0,0,RES_hh_fech_in!E17/RES_summary!E$21)</f>
        <v>6.7544063773857053</v>
      </c>
      <c r="F17" s="69">
        <f>IF(RES_hh_fech_in!F17=0,0,RES_hh_fech_in!F17/RES_summary!F$21)</f>
        <v>8.0805405694707666</v>
      </c>
      <c r="G17" s="69">
        <f>IF(RES_hh_fech_in!G17=0,0,RES_hh_fech_in!G17/RES_summary!G$21)</f>
        <v>7.0717542673052112</v>
      </c>
      <c r="H17" s="69">
        <f>IF(RES_hh_fech_in!H17=0,0,RES_hh_fech_in!H17/RES_summary!H$21)</f>
        <v>9.0245818654266863</v>
      </c>
      <c r="I17" s="69">
        <f>IF(RES_hh_fech_in!I17=0,0,RES_hh_fech_in!I17/RES_summary!I$21)</f>
        <v>8.5951957915667787</v>
      </c>
      <c r="J17" s="69">
        <f>IF(RES_hh_fech_in!J17=0,0,RES_hh_fech_in!J17/RES_summary!J$21)</f>
        <v>8.6548979651311839</v>
      </c>
      <c r="K17" s="69">
        <f>IF(RES_hh_fech_in!K17=0,0,RES_hh_fech_in!K17/RES_summary!K$21)</f>
        <v>9.1217227976343391</v>
      </c>
      <c r="L17" s="69">
        <f>IF(RES_hh_fech_in!L17=0,0,RES_hh_fech_in!L17/RES_summary!L$21)</f>
        <v>9.5297236094076787</v>
      </c>
      <c r="M17" s="69">
        <f>IF(RES_hh_fech_in!M17=0,0,RES_hh_fech_in!M17/RES_summary!M$21)</f>
        <v>9.9862106686466969</v>
      </c>
      <c r="N17" s="69">
        <f>IF(RES_hh_fech_in!N17=0,0,RES_hh_fech_in!N17/RES_summary!N$21)</f>
        <v>8.0746878456985254</v>
      </c>
      <c r="O17" s="69">
        <f>IF(RES_hh_fech_in!O17=0,0,RES_hh_fech_in!O17/RES_summary!O$21)</f>
        <v>6.3073443750643392</v>
      </c>
      <c r="P17" s="69">
        <f>IF(RES_hh_fech_in!P17=0,0,RES_hh_fech_in!P17/RES_summary!P$21)</f>
        <v>7.0170242427628429</v>
      </c>
      <c r="Q17" s="69">
        <f>IF(RES_hh_fech_in!Q17=0,0,RES_hh_fech_in!Q17/RES_summary!Q$21)</f>
        <v>6.4313518124167839</v>
      </c>
      <c r="R17" s="69">
        <f>IF(RES_hh_fech_in!R17=0,0,RES_hh_fech_in!R17/RES_summary!R$21)</f>
        <v>6.7382552838184164</v>
      </c>
      <c r="S17" s="69">
        <f>IF(RES_hh_fech_in!S17=0,0,RES_hh_fech_in!S17/RES_summary!S$21)</f>
        <v>6.7256619944578624</v>
      </c>
      <c r="T17" s="69">
        <f>IF(RES_hh_fech_in!T17=0,0,RES_hh_fech_in!T17/RES_summary!T$21)</f>
        <v>7.4189801347658015</v>
      </c>
      <c r="U17" s="69">
        <f>IF(RES_hh_fech_in!U17=0,0,RES_hh_fech_in!U17/RES_summary!U$21)</f>
        <v>7.167939423310326</v>
      </c>
      <c r="V17" s="69">
        <f>IF(RES_hh_fech_in!V17=0,0,RES_hh_fech_in!V17/RES_summary!V$21)</f>
        <v>8.062888446001411</v>
      </c>
      <c r="W17" s="69">
        <f>IF(RES_hh_fech_in!W17=0,0,RES_hh_fech_in!W17/RES_summary!W$21)</f>
        <v>12.097330114270715</v>
      </c>
      <c r="X17" s="69">
        <f>IF(RES_hh_fech_in!X17=0,0,RES_hh_fech_in!X17/RES_summary!X$21)</f>
        <v>11.083563327940668</v>
      </c>
      <c r="Y17" s="69">
        <f>IF(RES_hh_fech_in!Y17=0,0,RES_hh_fech_in!Y17/RES_summary!Y$21)</f>
        <v>7.874996867371034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7.3848522279922282</v>
      </c>
      <c r="D18" s="72">
        <f>IF(RES_hh_fech_in!D18=0,0,RES_hh_fech_in!D18/RES_summary!D$21)</f>
        <v>8.2108642555588673</v>
      </c>
      <c r="E18" s="72">
        <f>IF(RES_hh_fech_in!E18=0,0,RES_hh_fech_in!E18/RES_summary!E$21)</f>
        <v>8.7961046457303613</v>
      </c>
      <c r="F18" s="72">
        <f>IF(RES_hh_fech_in!F18=0,0,RES_hh_fech_in!F18/RES_summary!F$21)</f>
        <v>7.7616750212856553</v>
      </c>
      <c r="G18" s="72">
        <f>IF(RES_hh_fech_in!G18=0,0,RES_hh_fech_in!G18/RES_summary!G$21)</f>
        <v>7.1252861015350808</v>
      </c>
      <c r="H18" s="72">
        <f>IF(RES_hh_fech_in!H18=0,0,RES_hh_fech_in!H18/RES_summary!H$21)</f>
        <v>8.6227108683447735</v>
      </c>
      <c r="I18" s="72">
        <f>IF(RES_hh_fech_in!I18=0,0,RES_hh_fech_in!I18/RES_summary!I$21)</f>
        <v>9.8775260349418073</v>
      </c>
      <c r="J18" s="72">
        <f>IF(RES_hh_fech_in!J18=0,0,RES_hh_fech_in!J18/RES_summary!J$21)</f>
        <v>9.5317999661861528</v>
      </c>
      <c r="K18" s="72">
        <f>IF(RES_hh_fech_in!K18=0,0,RES_hh_fech_in!K18/RES_summary!K$21)</f>
        <v>8.7722248708911756</v>
      </c>
      <c r="L18" s="72">
        <f>IF(RES_hh_fech_in!L18=0,0,RES_hh_fech_in!L18/RES_summary!L$21)</f>
        <v>12.015131366416623</v>
      </c>
      <c r="M18" s="72">
        <f>IF(RES_hh_fech_in!M18=0,0,RES_hh_fech_in!M18/RES_summary!M$21)</f>
        <v>12.888476189249191</v>
      </c>
      <c r="N18" s="72">
        <f>IF(RES_hh_fech_in!N18=0,0,RES_hh_fech_in!N18/RES_summary!N$21)</f>
        <v>9.7850109684396003</v>
      </c>
      <c r="O18" s="72">
        <f>IF(RES_hh_fech_in!O18=0,0,RES_hh_fech_in!O18/RES_summary!O$21)</f>
        <v>8.9013512493496449</v>
      </c>
      <c r="P18" s="72">
        <f>IF(RES_hh_fech_in!P18=0,0,RES_hh_fech_in!P18/RES_summary!P$21)</f>
        <v>8.2860096122852323</v>
      </c>
      <c r="Q18" s="72">
        <f>IF(RES_hh_fech_in!Q18=0,0,RES_hh_fech_in!Q18/RES_summary!Q$21)</f>
        <v>0</v>
      </c>
      <c r="R18" s="72">
        <f>IF(RES_hh_fech_in!R18=0,0,RES_hh_fech_in!R18/RES_summary!R$21)</f>
        <v>7.6253608227818273</v>
      </c>
      <c r="S18" s="72">
        <f>IF(RES_hh_fech_in!S18=0,0,RES_hh_fech_in!S18/RES_summary!S$21)</f>
        <v>8.2299371237589618</v>
      </c>
      <c r="T18" s="72">
        <f>IF(RES_hh_fech_in!T18=0,0,RES_hh_fech_in!T18/RES_summary!T$21)</f>
        <v>8.6256210722692597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13.415848884800921</v>
      </c>
      <c r="X18" s="72">
        <f>IF(RES_hh_fech_in!X18=0,0,RES_hh_fech_in!X18/RES_summary!X$21)</f>
        <v>13.54055798784508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8.7326756371560474</v>
      </c>
      <c r="D19" s="72">
        <f>IF(RES_hh_fech_in!D19=0,0,RES_hh_fech_in!D19/RES_summary!D$21)</f>
        <v>9.0251975345978614</v>
      </c>
      <c r="E19" s="72">
        <f>IF(RES_hh_fech_in!E19=0,0,RES_hh_fech_in!E19/RES_summary!E$21)</f>
        <v>9.0813765283023304</v>
      </c>
      <c r="F19" s="72">
        <f>IF(RES_hh_fech_in!F19=0,0,RES_hh_fech_in!F19/RES_summary!F$21)</f>
        <v>8.7498256823535403</v>
      </c>
      <c r="G19" s="72">
        <f>IF(RES_hh_fech_in!G19=0,0,RES_hh_fech_in!G19/RES_summary!G$21)</f>
        <v>8.5672072433505662</v>
      </c>
      <c r="H19" s="72">
        <f>IF(RES_hh_fech_in!H19=0,0,RES_hh_fech_in!H19/RES_summary!H$21)</f>
        <v>9.4409684990974991</v>
      </c>
      <c r="I19" s="72">
        <f>IF(RES_hh_fech_in!I19=0,0,RES_hh_fech_in!I19/RES_summary!I$21)</f>
        <v>9.4685667156271389</v>
      </c>
      <c r="J19" s="72">
        <f>IF(RES_hh_fech_in!J19=0,0,RES_hh_fech_in!J19/RES_summary!J$21)</f>
        <v>9.4875313935990135</v>
      </c>
      <c r="K19" s="72">
        <f>IF(RES_hh_fech_in!K19=0,0,RES_hh_fech_in!K19/RES_summary!K$21)</f>
        <v>10.26983145329193</v>
      </c>
      <c r="L19" s="72">
        <f>IF(RES_hh_fech_in!L19=0,0,RES_hh_fech_in!L19/RES_summary!L$21)</f>
        <v>12.013760170694846</v>
      </c>
      <c r="M19" s="72">
        <f>IF(RES_hh_fech_in!M19=0,0,RES_hh_fech_in!M19/RES_summary!M$21)</f>
        <v>12.439577913524593</v>
      </c>
      <c r="N19" s="72">
        <f>IF(RES_hh_fech_in!N19=0,0,RES_hh_fech_in!N19/RES_summary!N$21)</f>
        <v>9.6548315287604165</v>
      </c>
      <c r="O19" s="72">
        <f>IF(RES_hh_fech_in!O19=0,0,RES_hh_fech_in!O19/RES_summary!O$21)</f>
        <v>7.3187185407820516</v>
      </c>
      <c r="P19" s="72">
        <f>IF(RES_hh_fech_in!P19=0,0,RES_hh_fech_in!P19/RES_summary!P$21)</f>
        <v>7.0407256145477941</v>
      </c>
      <c r="Q19" s="72">
        <f>IF(RES_hh_fech_in!Q19=0,0,RES_hh_fech_in!Q19/RES_summary!Q$21)</f>
        <v>6.2999509425200531</v>
      </c>
      <c r="R19" s="72">
        <f>IF(RES_hh_fech_in!R19=0,0,RES_hh_fech_in!R19/RES_summary!R$21)</f>
        <v>6.6171419410144363</v>
      </c>
      <c r="S19" s="72">
        <f>IF(RES_hh_fech_in!S19=0,0,RES_hh_fech_in!S19/RES_summary!S$21)</f>
        <v>6.6145636022675935</v>
      </c>
      <c r="T19" s="72">
        <f>IF(RES_hh_fech_in!T19=0,0,RES_hh_fech_in!T19/RES_summary!T$21)</f>
        <v>6.9214195830837841</v>
      </c>
      <c r="U19" s="72">
        <f>IF(RES_hh_fech_in!U19=0,0,RES_hh_fech_in!U19/RES_summary!U$21)</f>
        <v>6.7182243843661311</v>
      </c>
      <c r="V19" s="72">
        <f>IF(RES_hh_fech_in!V19=0,0,RES_hh_fech_in!V19/RES_summary!V$21)</f>
        <v>6.4565230776616618</v>
      </c>
      <c r="W19" s="72">
        <f>IF(RES_hh_fech_in!W19=0,0,RES_hh_fech_in!W19/RES_summary!W$21)</f>
        <v>8.0373634943847936</v>
      </c>
      <c r="X19" s="72">
        <f>IF(RES_hh_fech_in!X19=0,0,RES_hh_fech_in!X19/RES_summary!X$21)</f>
        <v>8.1746141921385664</v>
      </c>
      <c r="Y19" s="72">
        <f>IF(RES_hh_fech_in!Y19=0,0,RES_hh_fech_in!Y19/RES_summary!Y$21)</f>
        <v>9.9695520364383654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11.6874250481905</v>
      </c>
      <c r="H20" s="72">
        <f>IF(RES_hh_fech_in!H20=0,0,RES_hh_fech_in!H20/RES_summary!H$21)</f>
        <v>9.0648925127631816</v>
      </c>
      <c r="I20" s="72">
        <f>IF(RES_hh_fech_in!I20=0,0,RES_hh_fech_in!I20/RES_summary!I$21)</f>
        <v>7.0162971285115807</v>
      </c>
      <c r="J20" s="72">
        <f>IF(RES_hh_fech_in!J20=0,0,RES_hh_fech_in!J20/RES_summary!J$21)</f>
        <v>8.7532355140995275</v>
      </c>
      <c r="K20" s="72">
        <f>IF(RES_hh_fech_in!K20=0,0,RES_hh_fech_in!K20/RES_summary!K$21)</f>
        <v>8.3491661646489952</v>
      </c>
      <c r="L20" s="72">
        <f>IF(RES_hh_fech_in!L20=0,0,RES_hh_fech_in!L20/RES_summary!L$21)</f>
        <v>12.257577374654348</v>
      </c>
      <c r="M20" s="72">
        <f>IF(RES_hh_fech_in!M20=0,0,RES_hh_fech_in!M20/RES_summary!M$21)</f>
        <v>11.41991815122844</v>
      </c>
      <c r="N20" s="72">
        <f>IF(RES_hh_fech_in!N20=0,0,RES_hh_fech_in!N20/RES_summary!N$21)</f>
        <v>11.42021467857081</v>
      </c>
      <c r="O20" s="72">
        <f>IF(RES_hh_fech_in!O20=0,0,RES_hh_fech_in!O20/RES_summary!O$21)</f>
        <v>7.0731768095333374</v>
      </c>
      <c r="P20" s="72">
        <f>IF(RES_hh_fech_in!P20=0,0,RES_hh_fech_in!P20/RES_summary!P$21)</f>
        <v>7.7888007835702604</v>
      </c>
      <c r="Q20" s="72">
        <f>IF(RES_hh_fech_in!Q20=0,0,RES_hh_fech_in!Q20/RES_summary!Q$21)</f>
        <v>5.736881454823946</v>
      </c>
      <c r="R20" s="72">
        <f>IF(RES_hh_fech_in!R20=0,0,RES_hh_fech_in!R20/RES_summary!R$21)</f>
        <v>7.2088351785316647</v>
      </c>
      <c r="S20" s="72">
        <f>IF(RES_hh_fech_in!S20=0,0,RES_hh_fech_in!S20/RES_summary!S$21)</f>
        <v>7.5664456103359745</v>
      </c>
      <c r="T20" s="72">
        <f>IF(RES_hh_fech_in!T20=0,0,RES_hh_fech_in!T20/RES_summary!T$21)</f>
        <v>8.0255182658004838</v>
      </c>
      <c r="U20" s="72">
        <f>IF(RES_hh_fech_in!U20=0,0,RES_hh_fech_in!U20/RES_summary!U$21)</f>
        <v>7.5096789081359034</v>
      </c>
      <c r="V20" s="72">
        <f>IF(RES_hh_fech_in!V20=0,0,RES_hh_fech_in!V20/RES_summary!V$21)</f>
        <v>8.0844486488273279</v>
      </c>
      <c r="W20" s="72">
        <f>IF(RES_hh_fech_in!W20=0,0,RES_hh_fech_in!W20/RES_summary!W$21)</f>
        <v>11.86439194123602</v>
      </c>
      <c r="X20" s="72">
        <f>IF(RES_hh_fech_in!X20=0,0,RES_hh_fech_in!X20/RES_summary!X$21)</f>
        <v>12.28642240726141</v>
      </c>
      <c r="Y20" s="72">
        <f>IF(RES_hh_fech_in!Y20=0,0,RES_hh_fech_in!Y20/RES_summary!Y$21)</f>
        <v>8.3758623293775081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9.0316772701969814</v>
      </c>
      <c r="D21" s="72">
        <f>IF(RES_hh_fech_in!D21=0,0,RES_hh_fech_in!D21/RES_summary!D$21)</f>
        <v>8.3319206204498162</v>
      </c>
      <c r="E21" s="72">
        <f>IF(RES_hh_fech_in!E21=0,0,RES_hh_fech_in!E21/RES_summary!E$21)</f>
        <v>8.4436731103024343</v>
      </c>
      <c r="F21" s="72">
        <f>IF(RES_hh_fech_in!F21=0,0,RES_hh_fech_in!F21/RES_summary!F$21)</f>
        <v>9.450026591227271</v>
      </c>
      <c r="G21" s="72">
        <f>IF(RES_hh_fech_in!G21=0,0,RES_hh_fech_in!G21/RES_summary!G$21)</f>
        <v>8.2335720752098087</v>
      </c>
      <c r="H21" s="72">
        <f>IF(RES_hh_fech_in!H21=0,0,RES_hh_fech_in!H21/RES_summary!H$21)</f>
        <v>9.1286522128579293</v>
      </c>
      <c r="I21" s="72">
        <f>IF(RES_hh_fech_in!I21=0,0,RES_hh_fech_in!I21/RES_summary!I$21)</f>
        <v>9.9998185631215133</v>
      </c>
      <c r="J21" s="72">
        <f>IF(RES_hh_fech_in!J21=0,0,RES_hh_fech_in!J21/RES_summary!J$21)</f>
        <v>10.193264502751211</v>
      </c>
      <c r="K21" s="72">
        <f>IF(RES_hh_fech_in!K21=0,0,RES_hh_fech_in!K21/RES_summary!K$21)</f>
        <v>10.360900231064171</v>
      </c>
      <c r="L21" s="72">
        <f>IF(RES_hh_fech_in!L21=0,0,RES_hh_fech_in!L21/RES_summary!L$21)</f>
        <v>11.591927421456415</v>
      </c>
      <c r="M21" s="72">
        <f>IF(RES_hh_fech_in!M21=0,0,RES_hh_fech_in!M21/RES_summary!M$21)</f>
        <v>11.5162884535426</v>
      </c>
      <c r="N21" s="72">
        <f>IF(RES_hh_fech_in!N21=0,0,RES_hh_fech_in!N21/RES_summary!N$21)</f>
        <v>8.7811172127128181</v>
      </c>
      <c r="O21" s="72">
        <f>IF(RES_hh_fech_in!O21=0,0,RES_hh_fech_in!O21/RES_summary!O$21)</f>
        <v>6.7420905682421397</v>
      </c>
      <c r="P21" s="72">
        <f>IF(RES_hh_fech_in!P21=0,0,RES_hh_fech_in!P21/RES_summary!P$21)</f>
        <v>6.8899296463662472</v>
      </c>
      <c r="Q21" s="72">
        <f>IF(RES_hh_fech_in!Q21=0,0,RES_hh_fech_in!Q21/RES_summary!Q$21)</f>
        <v>6.5543876135854235</v>
      </c>
      <c r="R21" s="72">
        <f>IF(RES_hh_fech_in!R21=0,0,RES_hh_fech_in!R21/RES_summary!R$21)</f>
        <v>7.1462920642042889</v>
      </c>
      <c r="S21" s="72">
        <f>IF(RES_hh_fech_in!S21=0,0,RES_hh_fech_in!S21/RES_summary!S$21)</f>
        <v>6.8361692740934616</v>
      </c>
      <c r="T21" s="72">
        <f>IF(RES_hh_fech_in!T21=0,0,RES_hh_fech_in!T21/RES_summary!T$21)</f>
        <v>7.2120849004852472</v>
      </c>
      <c r="U21" s="72">
        <f>IF(RES_hh_fech_in!U21=0,0,RES_hh_fech_in!U21/RES_summary!U$21)</f>
        <v>6.955929323092696</v>
      </c>
      <c r="V21" s="72">
        <f>IF(RES_hh_fech_in!V21=0,0,RES_hh_fech_in!V21/RES_summary!V$21)</f>
        <v>7.9079297490491438</v>
      </c>
      <c r="W21" s="72">
        <f>IF(RES_hh_fech_in!W21=0,0,RES_hh_fech_in!W21/RES_summary!W$21)</f>
        <v>12.955593394988492</v>
      </c>
      <c r="X21" s="72">
        <f>IF(RES_hh_fech_in!X21=0,0,RES_hh_fech_in!X21/RES_summary!X$21)</f>
        <v>11.205453774766642</v>
      </c>
      <c r="Y21" s="72">
        <f>IF(RES_hh_fech_in!Y21=0,0,RES_hh_fech_in!Y21/RES_summary!Y$21)</f>
        <v>7.8492759585682537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8.8205963129879592</v>
      </c>
      <c r="D22" s="72">
        <f>IF(RES_hh_fech_in!D22=0,0,RES_hh_fech_in!D22/RES_summary!D$21)</f>
        <v>8.6037954202879536</v>
      </c>
      <c r="E22" s="72">
        <f>IF(RES_hh_fech_in!E22=0,0,RES_hh_fech_in!E22/RES_summary!E$21)</f>
        <v>8.5378491809207677</v>
      </c>
      <c r="F22" s="72">
        <f>IF(RES_hh_fech_in!F22=0,0,RES_hh_fech_in!F22/RES_summary!F$21)</f>
        <v>8.6254329562439942</v>
      </c>
      <c r="G22" s="72">
        <f>IF(RES_hh_fech_in!G22=0,0,RES_hh_fech_in!G22/RES_summary!G$21)</f>
        <v>7.6778469996091587</v>
      </c>
      <c r="H22" s="72">
        <f>IF(RES_hh_fech_in!H22=0,0,RES_hh_fech_in!H22/RES_summary!H$21)</f>
        <v>8.2202162403098349</v>
      </c>
      <c r="I22" s="72">
        <f>IF(RES_hh_fech_in!I22=0,0,RES_hh_fech_in!I22/RES_summary!I$21)</f>
        <v>9.146258780673417</v>
      </c>
      <c r="J22" s="72">
        <f>IF(RES_hh_fech_in!J22=0,0,RES_hh_fech_in!J22/RES_summary!J$21)</f>
        <v>9.2303174892398481</v>
      </c>
      <c r="K22" s="72">
        <f>IF(RES_hh_fech_in!K22=0,0,RES_hh_fech_in!K22/RES_summary!K$21)</f>
        <v>9.6510928417832194</v>
      </c>
      <c r="L22" s="72">
        <f>IF(RES_hh_fech_in!L22=0,0,RES_hh_fech_in!L22/RES_summary!L$21)</f>
        <v>10.355994385609627</v>
      </c>
      <c r="M22" s="72">
        <f>IF(RES_hh_fech_in!M22=0,0,RES_hh_fech_in!M22/RES_summary!M$21)</f>
        <v>10.513044325476868</v>
      </c>
      <c r="N22" s="72">
        <f>IF(RES_hh_fech_in!N22=0,0,RES_hh_fech_in!N22/RES_summary!N$21)</f>
        <v>8.3982654101702376</v>
      </c>
      <c r="O22" s="72">
        <f>IF(RES_hh_fech_in!O22=0,0,RES_hh_fech_in!O22/RES_summary!O$21)</f>
        <v>7.0564516090462304</v>
      </c>
      <c r="P22" s="72">
        <f>IF(RES_hh_fech_in!P22=0,0,RES_hh_fech_in!P22/RES_summary!P$21)</f>
        <v>7.2376996778739624</v>
      </c>
      <c r="Q22" s="72">
        <f>IF(RES_hh_fech_in!Q22=0,0,RES_hh_fech_in!Q22/RES_summary!Q$21)</f>
        <v>7.2116199948394524</v>
      </c>
      <c r="R22" s="72">
        <f>IF(RES_hh_fech_in!R22=0,0,RES_hh_fech_in!R22/RES_summary!R$21)</f>
        <v>7.2386905996908188</v>
      </c>
      <c r="S22" s="72">
        <f>IF(RES_hh_fech_in!S22=0,0,RES_hh_fech_in!S22/RES_summary!S$21)</f>
        <v>6.9787744608792774</v>
      </c>
      <c r="T22" s="72">
        <f>IF(RES_hh_fech_in!T22=0,0,RES_hh_fech_in!T22/RES_summary!T$21)</f>
        <v>7.4254076381100065</v>
      </c>
      <c r="U22" s="72">
        <f>IF(RES_hh_fech_in!U22=0,0,RES_hh_fech_in!U22/RES_summary!U$21)</f>
        <v>7.4847805063645829</v>
      </c>
      <c r="V22" s="72">
        <f>IF(RES_hh_fech_in!V22=0,0,RES_hh_fech_in!V22/RES_summary!V$21)</f>
        <v>8.254715978473536</v>
      </c>
      <c r="W22" s="72">
        <f>IF(RES_hh_fech_in!W22=0,0,RES_hh_fech_in!W22/RES_summary!W$21)</f>
        <v>11.778188767197584</v>
      </c>
      <c r="X22" s="72">
        <f>IF(RES_hh_fech_in!X22=0,0,RES_hh_fech_in!X22/RES_summary!X$21)</f>
        <v>11.518137427552016</v>
      </c>
      <c r="Y22" s="72">
        <f>IF(RES_hh_fech_in!Y22=0,0,RES_hh_fech_in!Y22/RES_summary!Y$21)</f>
        <v>8.3812418666331521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6.2728883100743387</v>
      </c>
      <c r="D24" s="72">
        <f>IF(RES_hh_fech_in!D24=0,0,RES_hh_fech_in!D24/RES_summary!D$21)</f>
        <v>6.0647072091918588</v>
      </c>
      <c r="E24" s="72">
        <f>IF(RES_hh_fech_in!E24=0,0,RES_hh_fech_in!E24/RES_summary!E$21)</f>
        <v>6.0627254404332511</v>
      </c>
      <c r="F24" s="72">
        <f>IF(RES_hh_fech_in!F24=0,0,RES_hh_fech_in!F24/RES_summary!F$21)</f>
        <v>6.5820915671832063</v>
      </c>
      <c r="G24" s="72">
        <f>IF(RES_hh_fech_in!G24=0,0,RES_hh_fech_in!G24/RES_summary!G$21)</f>
        <v>5.7618736395456551</v>
      </c>
      <c r="H24" s="72">
        <f>IF(RES_hh_fech_in!H24=0,0,RES_hh_fech_in!H24/RES_summary!H$21)</f>
        <v>6.9100103496308085</v>
      </c>
      <c r="I24" s="72">
        <f>IF(RES_hh_fech_in!I24=0,0,RES_hh_fech_in!I24/RES_summary!I$21)</f>
        <v>7.1284375928933885</v>
      </c>
      <c r="J24" s="72">
        <f>IF(RES_hh_fech_in!J24=0,0,RES_hh_fech_in!J24/RES_summary!J$21)</f>
        <v>7.4219026857977193</v>
      </c>
      <c r="K24" s="72">
        <f>IF(RES_hh_fech_in!K24=0,0,RES_hh_fech_in!K24/RES_summary!K$21)</f>
        <v>7.947273273879663</v>
      </c>
      <c r="L24" s="72">
        <f>IF(RES_hh_fech_in!L24=0,0,RES_hh_fech_in!L24/RES_summary!L$21)</f>
        <v>8.3601763113140084</v>
      </c>
      <c r="M24" s="72">
        <f>IF(RES_hh_fech_in!M24=0,0,RES_hh_fech_in!M24/RES_summary!M$21)</f>
        <v>8.6231876734879993</v>
      </c>
      <c r="N24" s="72">
        <f>IF(RES_hh_fech_in!N24=0,0,RES_hh_fech_in!N24/RES_summary!N$21)</f>
        <v>7.1101505952726907</v>
      </c>
      <c r="O24" s="72">
        <f>IF(RES_hh_fech_in!O24=0,0,RES_hh_fech_in!O24/RES_summary!O$21)</f>
        <v>5.66768862359819</v>
      </c>
      <c r="P24" s="72">
        <f>IF(RES_hh_fech_in!P24=0,0,RES_hh_fech_in!P24/RES_summary!P$21)</f>
        <v>6.026826844621386</v>
      </c>
      <c r="Q24" s="72">
        <f>IF(RES_hh_fech_in!Q24=0,0,RES_hh_fech_in!Q24/RES_summary!Q$21)</f>
        <v>5.7993077103298294</v>
      </c>
      <c r="R24" s="72">
        <f>IF(RES_hh_fech_in!R24=0,0,RES_hh_fech_in!R24/RES_summary!R$21)</f>
        <v>6.1533721032852533</v>
      </c>
      <c r="S24" s="72">
        <f>IF(RES_hh_fech_in!S24=0,0,RES_hh_fech_in!S24/RES_summary!S$21)</f>
        <v>6.0258682968993238</v>
      </c>
      <c r="T24" s="72">
        <f>IF(RES_hh_fech_in!T24=0,0,RES_hh_fech_in!T24/RES_summary!T$21)</f>
        <v>6.4680660556393761</v>
      </c>
      <c r="U24" s="72">
        <f>IF(RES_hh_fech_in!U24=0,0,RES_hh_fech_in!U24/RES_summary!U$21)</f>
        <v>6.477016308512602</v>
      </c>
      <c r="V24" s="72">
        <f>IF(RES_hh_fech_in!V24=0,0,RES_hh_fech_in!V24/RES_summary!V$21)</f>
        <v>7.055615555990272</v>
      </c>
      <c r="W24" s="72">
        <f>IF(RES_hh_fech_in!W24=0,0,RES_hh_fech_in!W24/RES_summary!W$21)</f>
        <v>11.103242008733803</v>
      </c>
      <c r="X24" s="72">
        <f>IF(RES_hh_fech_in!X24=0,0,RES_hh_fech_in!X24/RES_summary!X$21)</f>
        <v>9.8332721260260136</v>
      </c>
      <c r="Y24" s="72">
        <f>IF(RES_hh_fech_in!Y24=0,0,RES_hh_fech_in!Y24/RES_summary!Y$21)</f>
        <v>7.0950912416898211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8.6538496401088807</v>
      </c>
      <c r="D25" s="74">
        <f>IF(RES_hh_fech_in!D25=0,0,RES_hh_fech_in!D25/RES_summary!D$21)</f>
        <v>6.620127440228778</v>
      </c>
      <c r="E25" s="74">
        <f>IF(RES_hh_fech_in!E25=0,0,RES_hh_fech_in!E25/RES_summary!E$21)</f>
        <v>6.8281057277714448</v>
      </c>
      <c r="F25" s="74">
        <f>IF(RES_hh_fech_in!F25=0,0,RES_hh_fech_in!F25/RES_summary!F$21)</f>
        <v>9.0430222391497814</v>
      </c>
      <c r="G25" s="74">
        <f>IF(RES_hh_fech_in!G25=0,0,RES_hh_fech_in!G25/RES_summary!G$21)</f>
        <v>7.6251268204250344</v>
      </c>
      <c r="H25" s="74">
        <f>IF(RES_hh_fech_in!H25=0,0,RES_hh_fech_in!H25/RES_summary!H$21)</f>
        <v>9.4449474774895013</v>
      </c>
      <c r="I25" s="74">
        <f>IF(RES_hh_fech_in!I25=0,0,RES_hh_fech_in!I25/RES_summary!I$21)</f>
        <v>8.6637990877930644</v>
      </c>
      <c r="J25" s="74">
        <f>IF(RES_hh_fech_in!J25=0,0,RES_hh_fech_in!J25/RES_summary!J$21)</f>
        <v>10.242050550736057</v>
      </c>
      <c r="K25" s="74">
        <f>IF(RES_hh_fech_in!K25=0,0,RES_hh_fech_in!K25/RES_summary!K$21)</f>
        <v>11.116773654392979</v>
      </c>
      <c r="L25" s="74">
        <f>IF(RES_hh_fech_in!L25=0,0,RES_hh_fech_in!L25/RES_summary!L$21)</f>
        <v>9.7980792642394672</v>
      </c>
      <c r="M25" s="74">
        <f>IF(RES_hh_fech_in!M25=0,0,RES_hh_fech_in!M25/RES_summary!M$21)</f>
        <v>10.988632359296567</v>
      </c>
      <c r="N25" s="74">
        <f>IF(RES_hh_fech_in!N25=0,0,RES_hh_fech_in!N25/RES_summary!N$21)</f>
        <v>9.1218813174349158</v>
      </c>
      <c r="O25" s="74">
        <f>IF(RES_hh_fech_in!O25=0,0,RES_hh_fech_in!O25/RES_summary!O$21)</f>
        <v>6.8391288239407455</v>
      </c>
      <c r="P25" s="74">
        <f>IF(RES_hh_fech_in!P25=0,0,RES_hh_fech_in!P25/RES_summary!P$21)</f>
        <v>7.7428958901242515</v>
      </c>
      <c r="Q25" s="74">
        <f>IF(RES_hh_fech_in!Q25=0,0,RES_hh_fech_in!Q25/RES_summary!Q$21)</f>
        <v>7.3459976636104258</v>
      </c>
      <c r="R25" s="74">
        <f>IF(RES_hh_fech_in!R25=0,0,RES_hh_fech_in!R25/RES_summary!R$21)</f>
        <v>7.5834929694264481</v>
      </c>
      <c r="S25" s="74">
        <f>IF(RES_hh_fech_in!S25=0,0,RES_hh_fech_in!S25/RES_summary!S$21)</f>
        <v>7.3788542627666409</v>
      </c>
      <c r="T25" s="74">
        <f>IF(RES_hh_fech_in!T25=0,0,RES_hh_fech_in!T25/RES_summary!T$21)</f>
        <v>8.0035383827718576</v>
      </c>
      <c r="U25" s="74">
        <f>IF(RES_hh_fech_in!U25=0,0,RES_hh_fech_in!U25/RES_summary!U$21)</f>
        <v>7.7053442225699413</v>
      </c>
      <c r="V25" s="74">
        <f>IF(RES_hh_fech_in!V25=0,0,RES_hh_fech_in!V25/RES_summary!V$21)</f>
        <v>8.669518809086215</v>
      </c>
      <c r="W25" s="74">
        <f>IF(RES_hh_fech_in!W25=0,0,RES_hh_fech_in!W25/RES_summary!W$21)</f>
        <v>13.14999771495531</v>
      </c>
      <c r="X25" s="74">
        <f>IF(RES_hh_fech_in!X25=0,0,RES_hh_fech_in!X25/RES_summary!X$21)</f>
        <v>12.050339085092777</v>
      </c>
      <c r="Y25" s="74">
        <f>IF(RES_hh_fech_in!Y25=0,0,RES_hh_fech_in!Y25/RES_summary!Y$21)</f>
        <v>8.4241962491652433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X26" s="77">
        <f>IF(RES_hh_fech_in!X26=0,0,RES_hh_fech_in!X26/RES_summary!X$21)</f>
        <v>0</v>
      </c>
      <c r="Y26" s="77">
        <f>IF(RES_hh_fech_in!Y26=0,0,RES_hh_fech_in!Y26/RES_summary!Y$21)</f>
        <v>0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12.770029542571342</v>
      </c>
      <c r="D27" s="69">
        <f>IF(RES_hh_fech_in!D27=0,0,RES_hh_fech_in!D27/RES_summary!D$21)</f>
        <v>11.667788405125336</v>
      </c>
      <c r="E27" s="69">
        <f>IF(RES_hh_fech_in!E27=0,0,RES_hh_fech_in!E27/RES_summary!E$21)</f>
        <v>10.939988512017694</v>
      </c>
      <c r="F27" s="69">
        <f>IF(RES_hh_fech_in!F27=0,0,RES_hh_fech_in!F27/RES_summary!F$21)</f>
        <v>10.706084274299894</v>
      </c>
      <c r="G27" s="69">
        <f>IF(RES_hh_fech_in!G27=0,0,RES_hh_fech_in!G27/RES_summary!G$21)</f>
        <v>8.5577718993433649</v>
      </c>
      <c r="H27" s="69">
        <f>IF(RES_hh_fech_in!H27=0,0,RES_hh_fech_in!H27/RES_summary!H$21)</f>
        <v>9.5728396872641195</v>
      </c>
      <c r="I27" s="69">
        <f>IF(RES_hh_fech_in!I27=0,0,RES_hh_fech_in!I27/RES_summary!I$21)</f>
        <v>10.902025058684197</v>
      </c>
      <c r="J27" s="69">
        <f>IF(RES_hh_fech_in!J27=0,0,RES_hh_fech_in!J27/RES_summary!J$21)</f>
        <v>11.217369047450395</v>
      </c>
      <c r="K27" s="69">
        <f>IF(RES_hh_fech_in!K27=0,0,RES_hh_fech_in!K27/RES_summary!K$21)</f>
        <v>11.706829947262673</v>
      </c>
      <c r="L27" s="69">
        <f>IF(RES_hh_fech_in!L27=0,0,RES_hh_fech_in!L27/RES_summary!L$21)</f>
        <v>12.297922496423251</v>
      </c>
      <c r="M27" s="69">
        <f>IF(RES_hh_fech_in!M27=0,0,RES_hh_fech_in!M27/RES_summary!M$21)</f>
        <v>12.766086924965714</v>
      </c>
      <c r="N27" s="69">
        <f>IF(RES_hh_fech_in!N27=0,0,RES_hh_fech_in!N27/RES_summary!N$21)</f>
        <v>9.4669066969108133</v>
      </c>
      <c r="O27" s="69">
        <f>IF(RES_hh_fech_in!O27=0,0,RES_hh_fech_in!O27/RES_summary!O$21)</f>
        <v>7.0460191176789859</v>
      </c>
      <c r="P27" s="69">
        <f>IF(RES_hh_fech_in!P27=0,0,RES_hh_fech_in!P27/RES_summary!P$21)</f>
        <v>7.0675704617137658</v>
      </c>
      <c r="Q27" s="69">
        <f>IF(RES_hh_fech_in!Q27=0,0,RES_hh_fech_in!Q27/RES_summary!Q$21)</f>
        <v>5.9675410619135132</v>
      </c>
      <c r="R27" s="69">
        <f>IF(RES_hh_fech_in!R27=0,0,RES_hh_fech_in!R27/RES_summary!R$21)</f>
        <v>6.0644536564593485</v>
      </c>
      <c r="S27" s="69">
        <f>IF(RES_hh_fech_in!S27=0,0,RES_hh_fech_in!S27/RES_summary!S$21)</f>
        <v>5.8357542199548806</v>
      </c>
      <c r="T27" s="69">
        <f>IF(RES_hh_fech_in!T27=0,0,RES_hh_fech_in!T27/RES_summary!T$21)</f>
        <v>7.1451056059996976</v>
      </c>
      <c r="U27" s="69">
        <f>IF(RES_hh_fech_in!U27=0,0,RES_hh_fech_in!U27/RES_summary!U$21)</f>
        <v>7.2240840367380441</v>
      </c>
      <c r="V27" s="69">
        <f>IF(RES_hh_fech_in!V27=0,0,RES_hh_fech_in!V27/RES_summary!V$21)</f>
        <v>7.1842401134559903</v>
      </c>
      <c r="W27" s="69">
        <f>IF(RES_hh_fech_in!W27=0,0,RES_hh_fech_in!W27/RES_summary!W$21)</f>
        <v>8.2122878123934768</v>
      </c>
      <c r="X27" s="69">
        <f>IF(RES_hh_fech_in!X27=0,0,RES_hh_fech_in!X27/RES_summary!X$21)</f>
        <v>8.7506383275747908</v>
      </c>
      <c r="Y27" s="69">
        <f>IF(RES_hh_fech_in!Y27=0,0,RES_hh_fech_in!Y27/RES_summary!Y$21)</f>
        <v>11.919433879063458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11.769331798917589</v>
      </c>
      <c r="D28" s="72">
        <f>IF(RES_hh_fech_in!D28=0,0,RES_hh_fech_in!D28/RES_summary!D$21)</f>
        <v>12.852273869523794</v>
      </c>
      <c r="E28" s="72">
        <f>IF(RES_hh_fech_in!E28=0,0,RES_hh_fech_in!E28/RES_summary!E$21)</f>
        <v>12.915922545153565</v>
      </c>
      <c r="F28" s="72">
        <f>IF(RES_hh_fech_in!F28=0,0,RES_hh_fech_in!F28/RES_summary!F$21)</f>
        <v>10.68968263059328</v>
      </c>
      <c r="G28" s="72">
        <f>IF(RES_hh_fech_in!G28=0,0,RES_hh_fech_in!G28/RES_summary!G$21)</f>
        <v>9.4740440958564509</v>
      </c>
      <c r="H28" s="72">
        <f>IF(RES_hh_fech_in!H28=0,0,RES_hh_fech_in!H28/RES_summary!H$21)</f>
        <v>11.525604379511027</v>
      </c>
      <c r="I28" s="72">
        <f>IF(RES_hh_fech_in!I28=0,0,RES_hh_fech_in!I28/RES_summary!I$21)</f>
        <v>12.633833407885648</v>
      </c>
      <c r="J28" s="72">
        <f>IF(RES_hh_fech_in!J28=0,0,RES_hh_fech_in!J28/RES_summary!J$21)</f>
        <v>12.489752128495862</v>
      </c>
      <c r="K28" s="72">
        <f>IF(RES_hh_fech_in!K28=0,0,RES_hh_fech_in!K28/RES_summary!K$21)</f>
        <v>10.851775041214456</v>
      </c>
      <c r="L28" s="72">
        <f>IF(RES_hh_fech_in!L28=0,0,RES_hh_fech_in!L28/RES_summary!L$21)</f>
        <v>13.348269042591705</v>
      </c>
      <c r="M28" s="72">
        <f>IF(RES_hh_fech_in!M28=0,0,RES_hh_fech_in!M28/RES_summary!M$21)</f>
        <v>13.566751901534674</v>
      </c>
      <c r="N28" s="72">
        <f>IF(RES_hh_fech_in!N28=0,0,RES_hh_fech_in!N28/RES_summary!N$21)</f>
        <v>10.098314479116191</v>
      </c>
      <c r="O28" s="72">
        <f>IF(RES_hh_fech_in!O28=0,0,RES_hh_fech_in!O28/RES_summary!O$21)</f>
        <v>8.4709211094032053</v>
      </c>
      <c r="P28" s="72">
        <f>IF(RES_hh_fech_in!P28=0,0,RES_hh_fech_in!P28/RES_summary!P$21)</f>
        <v>7.7204734423232946</v>
      </c>
      <c r="Q28" s="72">
        <f>IF(RES_hh_fech_in!Q28=0,0,RES_hh_fech_in!Q28/RES_summary!Q$21)</f>
        <v>0</v>
      </c>
      <c r="R28" s="72">
        <f>IF(RES_hh_fech_in!R28=0,0,RES_hh_fech_in!R28/RES_summary!R$21)</f>
        <v>6.8971738770645006</v>
      </c>
      <c r="S28" s="72">
        <f>IF(RES_hh_fech_in!S28=0,0,RES_hh_fech_in!S28/RES_summary!S$21)</f>
        <v>7.5932331281970162</v>
      </c>
      <c r="T28" s="72">
        <f>IF(RES_hh_fech_in!T28=0,0,RES_hh_fech_in!T28/RES_summary!T$21)</f>
        <v>8.6678568131337546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10.064898092695994</v>
      </c>
      <c r="X28" s="72">
        <f>IF(RES_hh_fech_in!X28=0,0,RES_hh_fech_in!X28/RES_summary!X$21)</f>
        <v>11.74877339451835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12.852340600978959</v>
      </c>
      <c r="D29" s="72">
        <f>IF(RES_hh_fech_in!D29=0,0,RES_hh_fech_in!D29/RES_summary!D$21)</f>
        <v>13.004194396447261</v>
      </c>
      <c r="E29" s="72">
        <f>IF(RES_hh_fech_in!E29=0,0,RES_hh_fech_in!E29/RES_summary!E$21)</f>
        <v>12.375565146841106</v>
      </c>
      <c r="F29" s="72">
        <f>IF(RES_hh_fech_in!F29=0,0,RES_hh_fech_in!F29/RES_summary!F$21)</f>
        <v>11.1458612989247</v>
      </c>
      <c r="G29" s="72">
        <f>IF(RES_hh_fech_in!G29=0,0,RES_hh_fech_in!G29/RES_summary!G$21)</f>
        <v>10.367044373473531</v>
      </c>
      <c r="H29" s="72">
        <f>IF(RES_hh_fech_in!H29=0,0,RES_hh_fech_in!H29/RES_summary!H$21)</f>
        <v>11.667502589728404</v>
      </c>
      <c r="I29" s="72">
        <f>IF(RES_hh_fech_in!I29=0,0,RES_hh_fech_in!I29/RES_summary!I$21)</f>
        <v>10.997007569724671</v>
      </c>
      <c r="J29" s="72">
        <f>IF(RES_hh_fech_in!J29=0,0,RES_hh_fech_in!J29/RES_summary!J$21)</f>
        <v>11.475105501871118</v>
      </c>
      <c r="K29" s="72">
        <f>IF(RES_hh_fech_in!K29=0,0,RES_hh_fech_in!K29/RES_summary!K$21)</f>
        <v>11.773525065674535</v>
      </c>
      <c r="L29" s="72">
        <f>IF(RES_hh_fech_in!L29=0,0,RES_hh_fech_in!L29/RES_summary!L$21)</f>
        <v>12.965816036764972</v>
      </c>
      <c r="M29" s="72">
        <f>IF(RES_hh_fech_in!M29=0,0,RES_hh_fech_in!M29/RES_summary!M$21)</f>
        <v>13.820845043120764</v>
      </c>
      <c r="N29" s="72">
        <f>IF(RES_hh_fech_in!N29=0,0,RES_hh_fech_in!N29/RES_summary!N$21)</f>
        <v>11.003245874222829</v>
      </c>
      <c r="O29" s="72">
        <f>IF(RES_hh_fech_in!O29=0,0,RES_hh_fech_in!O29/RES_summary!O$21)</f>
        <v>7.9739382362794711</v>
      </c>
      <c r="P29" s="72">
        <f>IF(RES_hh_fech_in!P29=0,0,RES_hh_fech_in!P29/RES_summary!P$21)</f>
        <v>7.6309038838093173</v>
      </c>
      <c r="Q29" s="72">
        <f>IF(RES_hh_fech_in!Q29=0,0,RES_hh_fech_in!Q29/RES_summary!Q$21)</f>
        <v>6.2070759319457602</v>
      </c>
      <c r="R29" s="72">
        <f>IF(RES_hh_fech_in!R29=0,0,RES_hh_fech_in!R29/RES_summary!R$21)</f>
        <v>6.6475361190235009</v>
      </c>
      <c r="S29" s="72">
        <f>IF(RES_hh_fech_in!S29=0,0,RES_hh_fech_in!S29/RES_summary!S$21)</f>
        <v>7.0356630116259105</v>
      </c>
      <c r="T29" s="72">
        <f>IF(RES_hh_fech_in!T29=0,0,RES_hh_fech_in!T29/RES_summary!T$21)</f>
        <v>7.3198695520405215</v>
      </c>
      <c r="U29" s="72">
        <f>IF(RES_hh_fech_in!U29=0,0,RES_hh_fech_in!U29/RES_summary!U$21)</f>
        <v>8.8925230522228471</v>
      </c>
      <c r="V29" s="72">
        <f>IF(RES_hh_fech_in!V29=0,0,RES_hh_fech_in!V29/RES_summary!V$21)</f>
        <v>9.6079890012888356</v>
      </c>
      <c r="W29" s="72">
        <f>IF(RES_hh_fech_in!W29=0,0,RES_hh_fech_in!W29/RES_summary!W$21)</f>
        <v>7.8486572346331984</v>
      </c>
      <c r="X29" s="72">
        <f>IF(RES_hh_fech_in!X29=0,0,RES_hh_fech_in!X29/RES_summary!X$21)</f>
        <v>8.8591839816827953</v>
      </c>
      <c r="Y29" s="72">
        <f>IF(RES_hh_fech_in!Y29=0,0,RES_hh_fech_in!Y29/RES_summary!Y$21)</f>
        <v>12.060127071563155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12.930598023141123</v>
      </c>
      <c r="D30" s="72">
        <f>IF(RES_hh_fech_in!D30=0,0,RES_hh_fech_in!D30/RES_summary!D$21)</f>
        <v>12.237904650824449</v>
      </c>
      <c r="E30" s="72">
        <f>IF(RES_hh_fech_in!E30=0,0,RES_hh_fech_in!E30/RES_summary!E$21)</f>
        <v>11.937322105489795</v>
      </c>
      <c r="F30" s="72">
        <f>IF(RES_hh_fech_in!F30=0,0,RES_hh_fech_in!F30/RES_summary!F$21)</f>
        <v>11.747348542054107</v>
      </c>
      <c r="G30" s="72">
        <f>IF(RES_hh_fech_in!G30=0,0,RES_hh_fech_in!G30/RES_summary!G$21)</f>
        <v>10.036169632019357</v>
      </c>
      <c r="H30" s="72">
        <f>IF(RES_hh_fech_in!H30=0,0,RES_hh_fech_in!H30/RES_summary!H$21)</f>
        <v>10.983412917839361</v>
      </c>
      <c r="I30" s="72">
        <f>IF(RES_hh_fech_in!I30=0,0,RES_hh_fech_in!I30/RES_summary!I$21)</f>
        <v>12.763987001925154</v>
      </c>
      <c r="J30" s="72">
        <f>IF(RES_hh_fech_in!J30=0,0,RES_hh_fech_in!J30/RES_summary!J$21)</f>
        <v>12.997951399050812</v>
      </c>
      <c r="K30" s="72">
        <f>IF(RES_hh_fech_in!K30=0,0,RES_hh_fech_in!K30/RES_summary!K$21)</f>
        <v>12.409642513050835</v>
      </c>
      <c r="L30" s="72">
        <f>IF(RES_hh_fech_in!L30=0,0,RES_hh_fech_in!L30/RES_summary!L$21)</f>
        <v>12.83287096389239</v>
      </c>
      <c r="M30" s="72">
        <f>IF(RES_hh_fech_in!M30=0,0,RES_hh_fech_in!M30/RES_summary!M$21)</f>
        <v>13.591861668517188</v>
      </c>
      <c r="N30" s="72">
        <f>IF(RES_hh_fech_in!N30=0,0,RES_hh_fech_in!N30/RES_summary!N$21)</f>
        <v>10.398172879682802</v>
      </c>
      <c r="O30" s="72">
        <f>IF(RES_hh_fech_in!O30=0,0,RES_hh_fech_in!O30/RES_summary!O$21)</f>
        <v>7.7496156202801254</v>
      </c>
      <c r="P30" s="72">
        <f>IF(RES_hh_fech_in!P30=0,0,RES_hh_fech_in!P30/RES_summary!P$21)</f>
        <v>7.6287505799269564</v>
      </c>
      <c r="Q30" s="72">
        <f>IF(RES_hh_fech_in!Q30=0,0,RES_hh_fech_in!Q30/RES_summary!Q$21)</f>
        <v>6.1575580549813056</v>
      </c>
      <c r="R30" s="72">
        <f>IF(RES_hh_fech_in!R30=0,0,RES_hh_fech_in!R30/RES_summary!R$21)</f>
        <v>6.5714342219345658</v>
      </c>
      <c r="S30" s="72">
        <f>IF(RES_hh_fech_in!S30=0,0,RES_hh_fech_in!S30/RES_summary!S$21)</f>
        <v>5.8857695468604128</v>
      </c>
      <c r="T30" s="72">
        <f>IF(RES_hh_fech_in!T30=0,0,RES_hh_fech_in!T30/RES_summary!T$21)</f>
        <v>7.6318711813564795</v>
      </c>
      <c r="U30" s="72">
        <f>IF(RES_hh_fech_in!U30=0,0,RES_hh_fech_in!U30/RES_summary!U$21)</f>
        <v>8.1125437580525936</v>
      </c>
      <c r="V30" s="72">
        <f>IF(RES_hh_fech_in!V30=0,0,RES_hh_fech_in!V30/RES_summary!V$21)</f>
        <v>8.9295076047274335</v>
      </c>
      <c r="W30" s="72">
        <f>IF(RES_hh_fech_in!W30=0,0,RES_hh_fech_in!W30/RES_summary!W$21)</f>
        <v>9.9436045365939822</v>
      </c>
      <c r="X30" s="72">
        <f>IF(RES_hh_fech_in!X30=0,0,RES_hh_fech_in!X30/RES_summary!X$21)</f>
        <v>9.5761490276561183</v>
      </c>
      <c r="Y30" s="72">
        <f>IF(RES_hh_fech_in!Y30=0,0,RES_hh_fech_in!Y30/RES_summary!Y$21)</f>
        <v>10.468984157657736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12.923898716682306</v>
      </c>
      <c r="D31" s="72">
        <f>IF(RES_hh_fech_in!D31=0,0,RES_hh_fech_in!D31/RES_summary!D$21)</f>
        <v>12.534648145051619</v>
      </c>
      <c r="E31" s="72">
        <f>IF(RES_hh_fech_in!E31=0,0,RES_hh_fech_in!E31/RES_summary!E$21)</f>
        <v>11.992570857930026</v>
      </c>
      <c r="F31" s="72">
        <f>IF(RES_hh_fech_in!F31=0,0,RES_hh_fech_in!F31/RES_summary!F$21)</f>
        <v>11.592985334642174</v>
      </c>
      <c r="G31" s="72">
        <f>IF(RES_hh_fech_in!G31=0,0,RES_hh_fech_in!G31/RES_summary!G$21)</f>
        <v>10.11939471922078</v>
      </c>
      <c r="H31" s="72">
        <f>IF(RES_hh_fech_in!H31=0,0,RES_hh_fech_in!H31/RES_summary!H$21)</f>
        <v>11.12006619029594</v>
      </c>
      <c r="I31" s="72">
        <f>IF(RES_hh_fech_in!I31=0,0,RES_hh_fech_in!I31/RES_summary!I$21)</f>
        <v>11.997214211958076</v>
      </c>
      <c r="J31" s="72">
        <f>IF(RES_hh_fech_in!J31=0,0,RES_hh_fech_in!J31/RES_summary!J$21)</f>
        <v>12.59190571904697</v>
      </c>
      <c r="K31" s="72">
        <f>IF(RES_hh_fech_in!K31=0,0,RES_hh_fech_in!K31/RES_summary!K$21)</f>
        <v>12.595177808328215</v>
      </c>
      <c r="L31" s="72">
        <f>IF(RES_hh_fech_in!L31=0,0,RES_hh_fech_in!L31/RES_summary!L$21)</f>
        <v>12.837796663891353</v>
      </c>
      <c r="M31" s="72">
        <f>IF(RES_hh_fech_in!M31=0,0,RES_hh_fech_in!M31/RES_summary!M$21)</f>
        <v>13.206986448371449</v>
      </c>
      <c r="N31" s="72">
        <f>IF(RES_hh_fech_in!N31=0,0,RES_hh_fech_in!N31/RES_summary!N$21)</f>
        <v>10.319866169970174</v>
      </c>
      <c r="O31" s="72">
        <f>IF(RES_hh_fech_in!O31=0,0,RES_hh_fech_in!O31/RES_summary!O$21)</f>
        <v>7.9424402147324997</v>
      </c>
      <c r="P31" s="72">
        <f>IF(RES_hh_fech_in!P31=0,0,RES_hh_fech_in!P31/RES_summary!P$21)</f>
        <v>7.6043806916271892</v>
      </c>
      <c r="Q31" s="72">
        <f>IF(RES_hh_fech_in!Q31=0,0,RES_hh_fech_in!Q31/RES_summary!Q$21)</f>
        <v>6.791307344515606</v>
      </c>
      <c r="R31" s="72">
        <f>IF(RES_hh_fech_in!R31=0,0,RES_hh_fech_in!R31/RES_summary!R$21)</f>
        <v>6.603606271761687</v>
      </c>
      <c r="S31" s="72">
        <f>IF(RES_hh_fech_in!S31=0,0,RES_hh_fech_in!S31/RES_summary!S$21)</f>
        <v>6.4609849220593532</v>
      </c>
      <c r="T31" s="72">
        <f>IF(RES_hh_fech_in!T31=0,0,RES_hh_fech_in!T31/RES_summary!T$21)</f>
        <v>7.4803914197929018</v>
      </c>
      <c r="U31" s="72">
        <f>IF(RES_hh_fech_in!U31=0,0,RES_hh_fech_in!U31/RES_summary!U$21)</f>
        <v>8.1839081617723792</v>
      </c>
      <c r="V31" s="72">
        <f>IF(RES_hh_fech_in!V31=0,0,RES_hh_fech_in!V31/RES_summary!V$21)</f>
        <v>9.1154756579891227</v>
      </c>
      <c r="W31" s="72">
        <f>IF(RES_hh_fech_in!W31=0,0,RES_hh_fech_in!W31/RES_summary!W$21)</f>
        <v>9.5450409183670608</v>
      </c>
      <c r="X31" s="72">
        <f>IF(RES_hh_fech_in!X31=0,0,RES_hh_fech_in!X31/RES_summary!X$21)</f>
        <v>10.453940027789132</v>
      </c>
      <c r="Y31" s="72">
        <f>IF(RES_hh_fech_in!Y31=0,0,RES_hh_fech_in!Y31/RES_summary!Y$21)</f>
        <v>10.688344216300081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11.296571459318711</v>
      </c>
      <c r="D32" s="77">
        <f>IF(RES_hh_fech_in!D32=0,0,RES_hh_fech_in!D32/RES_summary!D$21)</f>
        <v>5.7735301094161651</v>
      </c>
      <c r="E32" s="77">
        <f>IF(RES_hh_fech_in!E32=0,0,RES_hh_fech_in!E32/RES_summary!E$21)</f>
        <v>7.6314305349214759</v>
      </c>
      <c r="F32" s="77">
        <f>IF(RES_hh_fech_in!F32=0,0,RES_hh_fech_in!F32/RES_summary!F$21)</f>
        <v>9.9446765631032203</v>
      </c>
      <c r="G32" s="77">
        <f>IF(RES_hh_fech_in!G32=0,0,RES_hh_fech_in!G32/RES_summary!G$21)</f>
        <v>6.380320549320837</v>
      </c>
      <c r="H32" s="77">
        <f>IF(RES_hh_fech_in!H32=0,0,RES_hh_fech_in!H32/RES_summary!H$21)</f>
        <v>8.4317852755194362</v>
      </c>
      <c r="I32" s="77">
        <f>IF(RES_hh_fech_in!I32=0,0,RES_hh_fech_in!I32/RES_summary!I$21)</f>
        <v>10.581375884490372</v>
      </c>
      <c r="J32" s="77">
        <f>IF(RES_hh_fech_in!J32=0,0,RES_hh_fech_in!J32/RES_summary!J$21)</f>
        <v>10.846445399755991</v>
      </c>
      <c r="K32" s="77">
        <f>IF(RES_hh_fech_in!K32=0,0,RES_hh_fech_in!K32/RES_summary!K$21)</f>
        <v>10.491597488077604</v>
      </c>
      <c r="L32" s="77">
        <f>IF(RES_hh_fech_in!L32=0,0,RES_hh_fech_in!L32/RES_summary!L$21)</f>
        <v>8.6262198210409498</v>
      </c>
      <c r="M32" s="77">
        <f>IF(RES_hh_fech_in!M32=0,0,RES_hh_fech_in!M32/RES_summary!M$21)</f>
        <v>9.8271087426073755</v>
      </c>
      <c r="N32" s="77">
        <f>IF(RES_hh_fech_in!N32=0,0,RES_hh_fech_in!N32/RES_summary!N$21)</f>
        <v>7.9212568244238186</v>
      </c>
      <c r="O32" s="77">
        <f>IF(RES_hh_fech_in!O32=0,0,RES_hh_fech_in!O32/RES_summary!O$21)</f>
        <v>6.205436742540968</v>
      </c>
      <c r="P32" s="77">
        <f>IF(RES_hh_fech_in!P32=0,0,RES_hh_fech_in!P32/RES_summary!P$21)</f>
        <v>6.3088438517124397</v>
      </c>
      <c r="Q32" s="77">
        <f>IF(RES_hh_fech_in!Q32=0,0,RES_hh_fech_in!Q32/RES_summary!Q$21)</f>
        <v>4.6856871657610828</v>
      </c>
      <c r="R32" s="77">
        <f>IF(RES_hh_fech_in!R32=0,0,RES_hh_fech_in!R32/RES_summary!R$21)</f>
        <v>4.3777348993438263</v>
      </c>
      <c r="S32" s="77">
        <f>IF(RES_hh_fech_in!S32=0,0,RES_hh_fech_in!S32/RES_summary!S$21)</f>
        <v>2.7259392016144126</v>
      </c>
      <c r="T32" s="77">
        <f>IF(RES_hh_fech_in!T32=0,0,RES_hh_fech_in!T32/RES_summary!T$21)</f>
        <v>6.1563626536777347</v>
      </c>
      <c r="U32" s="77">
        <f>IF(RES_hh_fech_in!U32=0,0,RES_hh_fech_in!U32/RES_summary!U$21)</f>
        <v>5.7803810995632308</v>
      </c>
      <c r="V32" s="77">
        <f>IF(RES_hh_fech_in!V32=0,0,RES_hh_fech_in!V32/RES_summary!V$21)</f>
        <v>5.9990725557670483</v>
      </c>
      <c r="W32" s="77">
        <f>IF(RES_hh_fech_in!W32=0,0,RES_hh_fech_in!W32/RES_summary!W$21)</f>
        <v>7.6920839733657553</v>
      </c>
      <c r="X32" s="77">
        <f>IF(RES_hh_fech_in!X32=0,0,RES_hh_fech_in!X32/RES_summary!X$21)</f>
        <v>7.1883511291577564</v>
      </c>
      <c r="Y32" s="77">
        <f>IF(RES_hh_fech_in!Y32=0,0,RES_hh_fech_in!Y32/RES_summary!Y$21)</f>
        <v>6.1310318728894533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99.203058938920904</v>
      </c>
      <c r="D3" s="65">
        <f>IF(RES_hh_tesh_in!D3=0,0,RES_hh_tesh_in!D3/RES_summary!D$21)</f>
        <v>102.04428920792664</v>
      </c>
      <c r="E3" s="65">
        <f>IF(RES_hh_tesh_in!E3=0,0,RES_hh_tesh_in!E3/RES_summary!E$21)</f>
        <v>101.30965093999313</v>
      </c>
      <c r="F3" s="65">
        <f>IF(RES_hh_tesh_in!F3=0,0,RES_hh_tesh_in!F3/RES_summary!F$21)</f>
        <v>100.73068597706362</v>
      </c>
      <c r="G3" s="65">
        <f>IF(RES_hh_tesh_in!G3=0,0,RES_hh_tesh_in!G3/RES_summary!G$21)</f>
        <v>97.634197568649611</v>
      </c>
      <c r="H3" s="65">
        <f>IF(RES_hh_tesh_in!H3=0,0,RES_hh_tesh_in!H3/RES_summary!H$21)</f>
        <v>104.80150376267697</v>
      </c>
      <c r="I3" s="65">
        <f>IF(RES_hh_tesh_in!I3=0,0,RES_hh_tesh_in!I3/RES_summary!I$21)</f>
        <v>105.37096939543888</v>
      </c>
      <c r="J3" s="65">
        <f>IF(RES_hh_tesh_in!J3=0,0,RES_hh_tesh_in!J3/RES_summary!J$21)</f>
        <v>104.5023888615429</v>
      </c>
      <c r="K3" s="65">
        <f>IF(RES_hh_tesh_in!K3=0,0,RES_hh_tesh_in!K3/RES_summary!K$21)</f>
        <v>106.33145614641235</v>
      </c>
      <c r="L3" s="65">
        <f>IF(RES_hh_tesh_in!L3=0,0,RES_hh_tesh_in!L3/RES_summary!L$21)</f>
        <v>111.2087274795133</v>
      </c>
      <c r="M3" s="65">
        <f>IF(RES_hh_tesh_in!M3=0,0,RES_hh_tesh_in!M3/RES_summary!M$21)</f>
        <v>106.74220509078457</v>
      </c>
      <c r="N3" s="65">
        <f>IF(RES_hh_tesh_in!N3=0,0,RES_hh_tesh_in!N3/RES_summary!N$21)</f>
        <v>100.3792040978712</v>
      </c>
      <c r="O3" s="65">
        <f>IF(RES_hh_tesh_in!O3=0,0,RES_hh_tesh_in!O3/RES_summary!O$21)</f>
        <v>89.415937637182935</v>
      </c>
      <c r="P3" s="65">
        <f>IF(RES_hh_tesh_in!P3=0,0,RES_hh_tesh_in!P3/RES_summary!P$21)</f>
        <v>82.959734767893764</v>
      </c>
      <c r="Q3" s="65">
        <f>IF(RES_hh_tesh_in!Q3=0,0,RES_hh_tesh_in!Q3/RES_summary!Q$21)</f>
        <v>77.80278132522561</v>
      </c>
      <c r="R3" s="65">
        <f>IF(RES_hh_tesh_in!R3=0,0,RES_hh_tesh_in!R3/RES_summary!R$21)</f>
        <v>80.955756290659579</v>
      </c>
      <c r="S3" s="65">
        <f>IF(RES_hh_tesh_in!S3=0,0,RES_hh_tesh_in!S3/RES_summary!S$21)</f>
        <v>81.937245426811842</v>
      </c>
      <c r="T3" s="65">
        <f>IF(RES_hh_tesh_in!T3=0,0,RES_hh_tesh_in!T3/RES_summary!T$21)</f>
        <v>85.036941553745365</v>
      </c>
      <c r="U3" s="65">
        <f>IF(RES_hh_tesh_in!U3=0,0,RES_hh_tesh_in!U3/RES_summary!U$21)</f>
        <v>78.81548324246188</v>
      </c>
      <c r="V3" s="65">
        <f>IF(RES_hh_tesh_in!V3=0,0,RES_hh_tesh_in!V3/RES_summary!V$21)</f>
        <v>77.659308034658565</v>
      </c>
      <c r="W3" s="65">
        <f>IF(RES_hh_tesh_in!W3=0,0,RES_hh_tesh_in!W3/RES_summary!W$21)</f>
        <v>89.354585335334889</v>
      </c>
      <c r="X3" s="65">
        <f>IF(RES_hh_tesh_in!X3=0,0,RES_hh_tesh_in!X3/RES_summary!X$21)</f>
        <v>81.882584393222146</v>
      </c>
      <c r="Y3" s="65">
        <f>IF(RES_hh_tesh_in!Y3=0,0,RES_hh_tesh_in!Y3/RES_summary!Y$21)</f>
        <v>77.318996256032619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86.866130842549509</v>
      </c>
      <c r="D4" s="69">
        <f>IF(RES_hh_tesh_in!D4=0,0,RES_hh_tesh_in!D4/RES_summary!D$21)</f>
        <v>90.583934277602637</v>
      </c>
      <c r="E4" s="69">
        <f>IF(RES_hh_tesh_in!E4=0,0,RES_hh_tesh_in!E4/RES_summary!E$21)</f>
        <v>90.077976111201565</v>
      </c>
      <c r="F4" s="69">
        <f>IF(RES_hh_tesh_in!F4=0,0,RES_hh_tesh_in!F4/RES_summary!F$21)</f>
        <v>88.46153874747931</v>
      </c>
      <c r="G4" s="69">
        <f>IF(RES_hh_tesh_in!G4=0,0,RES_hh_tesh_in!G4/RES_summary!G$21)</f>
        <v>87.551816923016332</v>
      </c>
      <c r="H4" s="69">
        <f>IF(RES_hh_tesh_in!H4=0,0,RES_hh_tesh_in!H4/RES_summary!H$21)</f>
        <v>92.671410446627149</v>
      </c>
      <c r="I4" s="69">
        <f>IF(RES_hh_tesh_in!I4=0,0,RES_hh_tesh_in!I4/RES_summary!I$21)</f>
        <v>91.92486887404317</v>
      </c>
      <c r="J4" s="69">
        <f>IF(RES_hh_tesh_in!J4=0,0,RES_hh_tesh_in!J4/RES_summary!J$21)</f>
        <v>90.63679088091618</v>
      </c>
      <c r="K4" s="69">
        <f>IF(RES_hh_tesh_in!K4=0,0,RES_hh_tesh_in!K4/RES_summary!K$21)</f>
        <v>92.821677212195638</v>
      </c>
      <c r="L4" s="69">
        <f>IF(RES_hh_tesh_in!L4=0,0,RES_hh_tesh_in!L4/RES_summary!L$21)</f>
        <v>96.787765024835835</v>
      </c>
      <c r="M4" s="69">
        <f>IF(RES_hh_tesh_in!M4=0,0,RES_hh_tesh_in!M4/RES_summary!M$21)</f>
        <v>91.746507580645172</v>
      </c>
      <c r="N4" s="69">
        <f>IF(RES_hh_tesh_in!N4=0,0,RES_hh_tesh_in!N4/RES_summary!N$21)</f>
        <v>88.172081164354566</v>
      </c>
      <c r="O4" s="69">
        <f>IF(RES_hh_tesh_in!O4=0,0,RES_hh_tesh_in!O4/RES_summary!O$21)</f>
        <v>79.908901856734161</v>
      </c>
      <c r="P4" s="69">
        <f>IF(RES_hh_tesh_in!P4=0,0,RES_hh_tesh_in!P4/RES_summary!P$21)</f>
        <v>73.030728509896647</v>
      </c>
      <c r="Q4" s="69">
        <f>IF(RES_hh_tesh_in!Q4=0,0,RES_hh_tesh_in!Q4/RES_summary!Q$21)</f>
        <v>69.028320002303701</v>
      </c>
      <c r="R4" s="69">
        <f>IF(RES_hh_tesh_in!R4=0,0,RES_hh_tesh_in!R4/RES_summary!R$21)</f>
        <v>71.65819894491753</v>
      </c>
      <c r="S4" s="69">
        <f>IF(RES_hh_tesh_in!S4=0,0,RES_hh_tesh_in!S4/RES_summary!S$21)</f>
        <v>72.885264567964086</v>
      </c>
      <c r="T4" s="69">
        <f>IF(RES_hh_tesh_in!T4=0,0,RES_hh_tesh_in!T4/RES_summary!T$21)</f>
        <v>74.498774033017028</v>
      </c>
      <c r="U4" s="69">
        <f>IF(RES_hh_tesh_in!U4=0,0,RES_hh_tesh_in!U4/RES_summary!U$21)</f>
        <v>67.874457746570556</v>
      </c>
      <c r="V4" s="69">
        <f>IF(RES_hh_tesh_in!V4=0,0,RES_hh_tesh_in!V4/RES_summary!V$21)</f>
        <v>65.691618264617262</v>
      </c>
      <c r="W4" s="69">
        <f>IF(RES_hh_tesh_in!W4=0,0,RES_hh_tesh_in!W4/RES_summary!W$21)</f>
        <v>73.209549758771402</v>
      </c>
      <c r="X4" s="69">
        <f>IF(RES_hh_tesh_in!X4=0,0,RES_hh_tesh_in!X4/RES_summary!X$21)</f>
        <v>66.658855858756993</v>
      </c>
      <c r="Y4" s="69">
        <f>IF(RES_hh_tesh_in!Y4=0,0,RES_hh_tesh_in!Y4/RES_summary!Y$21)</f>
        <v>63.213765844795915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79.926753929021515</v>
      </c>
      <c r="D5" s="72">
        <f>IF(RES_hh_tesh_in!D5=0,0,RES_hh_tesh_in!D5/RES_summary!D$21)</f>
        <v>91.454241999636011</v>
      </c>
      <c r="E5" s="72">
        <f>IF(RES_hh_tesh_in!E5=0,0,RES_hh_tesh_in!E5/RES_summary!E$21)</f>
        <v>96.166055352612688</v>
      </c>
      <c r="F5" s="72">
        <f>IF(RES_hh_tesh_in!F5=0,0,RES_hh_tesh_in!F5/RES_summary!F$21)</f>
        <v>82.142254855364143</v>
      </c>
      <c r="G5" s="72">
        <f>IF(RES_hh_tesh_in!G5=0,0,RES_hh_tesh_in!G5/RES_summary!G$21)</f>
        <v>82.233005380326645</v>
      </c>
      <c r="H5" s="72">
        <f>IF(RES_hh_tesh_in!H5=0,0,RES_hh_tesh_in!H5/RES_summary!H$21)</f>
        <v>94.76832905996757</v>
      </c>
      <c r="I5" s="72">
        <f>IF(RES_hh_tesh_in!I5=0,0,RES_hh_tesh_in!I5/RES_summary!I$21)</f>
        <v>94.482987292650748</v>
      </c>
      <c r="J5" s="72">
        <f>IF(RES_hh_tesh_in!J5=0,0,RES_hh_tesh_in!J5/RES_summary!J$21)</f>
        <v>91.312117789969619</v>
      </c>
      <c r="K5" s="72">
        <f>IF(RES_hh_tesh_in!K5=0,0,RES_hh_tesh_in!K5/RES_summary!K$21)</f>
        <v>81.407877474582875</v>
      </c>
      <c r="L5" s="72">
        <f>IF(RES_hh_tesh_in!L5=0,0,RES_hh_tesh_in!L5/RES_summary!L$21)</f>
        <v>99.827983508064506</v>
      </c>
      <c r="M5" s="72">
        <f>IF(RES_hh_tesh_in!M5=0,0,RES_hh_tesh_in!M5/RES_summary!M$21)</f>
        <v>94.918466142014069</v>
      </c>
      <c r="N5" s="72">
        <f>IF(RES_hh_tesh_in!N5=0,0,RES_hh_tesh_in!N5/RES_summary!N$21)</f>
        <v>85.859158082237357</v>
      </c>
      <c r="O5" s="72">
        <f>IF(RES_hh_tesh_in!O5=0,0,RES_hh_tesh_in!O5/RES_summary!O$21)</f>
        <v>85.573676862371983</v>
      </c>
      <c r="P5" s="72">
        <f>IF(RES_hh_tesh_in!P5=0,0,RES_hh_tesh_in!P5/RES_summary!P$21)</f>
        <v>75.603200462320373</v>
      </c>
      <c r="Q5" s="72">
        <f>IF(RES_hh_tesh_in!Q5=0,0,RES_hh_tesh_in!Q5/RES_summary!Q$21)</f>
        <v>0</v>
      </c>
      <c r="R5" s="72">
        <f>IF(RES_hh_tesh_in!R5=0,0,RES_hh_tesh_in!R5/RES_summary!R$21)</f>
        <v>69.186922855891936</v>
      </c>
      <c r="S5" s="72">
        <f>IF(RES_hh_tesh_in!S5=0,0,RES_hh_tesh_in!S5/RES_summary!S$21)</f>
        <v>75.739502978998274</v>
      </c>
      <c r="T5" s="72">
        <f>IF(RES_hh_tesh_in!T5=0,0,RES_hh_tesh_in!T5/RES_summary!T$21)</f>
        <v>80.44472220169169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73.260615791905821</v>
      </c>
      <c r="X5" s="72">
        <f>IF(RES_hh_tesh_in!X5=0,0,RES_hh_tesh_in!X5/RES_summary!X$21)</f>
        <v>71.940639338849536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85.030420956820123</v>
      </c>
      <c r="D6" s="72">
        <f>IF(RES_hh_tesh_in!D6=0,0,RES_hh_tesh_in!D6/RES_summary!D$21)</f>
        <v>89.785588294134314</v>
      </c>
      <c r="E6" s="72">
        <f>IF(RES_hh_tesh_in!E6=0,0,RES_hh_tesh_in!E6/RES_summary!E$21)</f>
        <v>89.984783244223678</v>
      </c>
      <c r="F6" s="72">
        <f>IF(RES_hh_tesh_in!F6=0,0,RES_hh_tesh_in!F6/RES_summary!F$21)</f>
        <v>84.616026239076362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71.302610581707057</v>
      </c>
      <c r="K6" s="72">
        <f>IF(RES_hh_tesh_in!K6=0,0,RES_hh_tesh_in!K6/RES_summary!K$21)</f>
        <v>74.646866268905555</v>
      </c>
      <c r="L6" s="72">
        <f>IF(RES_hh_tesh_in!L6=0,0,RES_hh_tesh_in!L6/RES_summary!L$21)</f>
        <v>88.408996488564995</v>
      </c>
      <c r="M6" s="72">
        <f>IF(RES_hh_tesh_in!M6=0,0,RES_hh_tesh_in!M6/RES_summary!M$21)</f>
        <v>95.080986982354034</v>
      </c>
      <c r="N6" s="72">
        <f>IF(RES_hh_tesh_in!N6=0,0,RES_hh_tesh_in!N6/RES_summary!N$21)</f>
        <v>91.88289906976533</v>
      </c>
      <c r="O6" s="72">
        <f>IF(RES_hh_tesh_in!O6=0,0,RES_hh_tesh_in!O6/RES_summary!O$21)</f>
        <v>81.392951714407232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64.084459982980988</v>
      </c>
      <c r="X6" s="72">
        <f>IF(RES_hh_tesh_in!X6=0,0,RES_hh_tesh_in!X6/RES_summary!X$21)</f>
        <v>49.513667980611451</v>
      </c>
      <c r="Y6" s="72">
        <f>IF(RES_hh_tesh_in!Y6=0,0,RES_hh_tesh_in!Y6/RES_summary!Y$21)</f>
        <v>75.004212180207986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119.0036662901872</v>
      </c>
      <c r="H7" s="72">
        <f>IF(RES_hh_tesh_in!H7=0,0,RES_hh_tesh_in!H7/RES_summary!H$21)</f>
        <v>84.558795882998638</v>
      </c>
      <c r="I7" s="72">
        <f>IF(RES_hh_tesh_in!I7=0,0,RES_hh_tesh_in!I7/RES_summary!I$21)</f>
        <v>62.725066348441729</v>
      </c>
      <c r="J7" s="72">
        <f>IF(RES_hh_tesh_in!J7=0,0,RES_hh_tesh_in!J7/RES_summary!J$21)</f>
        <v>74.035410259876144</v>
      </c>
      <c r="K7" s="72">
        <f>IF(RES_hh_tesh_in!K7=0,0,RES_hh_tesh_in!K7/RES_summary!K$21)</f>
        <v>69.545569322616799</v>
      </c>
      <c r="L7" s="72">
        <f>IF(RES_hh_tesh_in!L7=0,0,RES_hh_tesh_in!L7/RES_summary!L$21)</f>
        <v>103.32089960597206</v>
      </c>
      <c r="M7" s="72">
        <f>IF(RES_hh_tesh_in!M7=0,0,RES_hh_tesh_in!M7/RES_summary!M$21)</f>
        <v>88.749743028130581</v>
      </c>
      <c r="N7" s="72">
        <f>IF(RES_hh_tesh_in!N7=0,0,RES_hh_tesh_in!N7/RES_summary!N$21)</f>
        <v>106.0716450683811</v>
      </c>
      <c r="O7" s="72">
        <f>IF(RES_hh_tesh_in!O7=0,0,RES_hh_tesh_in!O7/RES_summary!O$21)</f>
        <v>76.70748174548703</v>
      </c>
      <c r="P7" s="72">
        <f>IF(RES_hh_tesh_in!P7=0,0,RES_hh_tesh_in!P7/RES_summary!P$21)</f>
        <v>76.165449809703773</v>
      </c>
      <c r="Q7" s="72">
        <f>IF(RES_hh_tesh_in!Q7=0,0,RES_hh_tesh_in!Q7/RES_summary!Q$21)</f>
        <v>56.099124796476971</v>
      </c>
      <c r="R7" s="72">
        <f>IF(RES_hh_tesh_in!R7=0,0,RES_hh_tesh_in!R7/RES_summary!R$21)</f>
        <v>69.932557571838259</v>
      </c>
      <c r="S7" s="72">
        <f>IF(RES_hh_tesh_in!S7=0,0,RES_hh_tesh_in!S7/RES_summary!S$21)</f>
        <v>75.612497674127198</v>
      </c>
      <c r="T7" s="72">
        <f>IF(RES_hh_tesh_in!T7=0,0,RES_hh_tesh_in!T7/RES_summary!T$21)</f>
        <v>77.015567578336729</v>
      </c>
      <c r="U7" s="72">
        <f>IF(RES_hh_tesh_in!U7=0,0,RES_hh_tesh_in!U7/RES_summary!U$21)</f>
        <v>67.937387882996546</v>
      </c>
      <c r="V7" s="72">
        <f>IF(RES_hh_tesh_in!V7=0,0,RES_hh_tesh_in!V7/RES_summary!V$21)</f>
        <v>65.595492779945189</v>
      </c>
      <c r="W7" s="72">
        <f>IF(RES_hh_tesh_in!W7=0,0,RES_hh_tesh_in!W7/RES_summary!W$21)</f>
        <v>66.86343529776768</v>
      </c>
      <c r="X7" s="72">
        <f>IF(RES_hh_tesh_in!X7=0,0,RES_hh_tesh_in!X7/RES_summary!X$21)</f>
        <v>68.752797325807649</v>
      </c>
      <c r="Y7" s="72">
        <f>IF(RES_hh_tesh_in!Y7=0,0,RES_hh_tesh_in!Y7/RES_summary!Y$21)</f>
        <v>61.251356838066393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84.776469356508684</v>
      </c>
      <c r="D8" s="72">
        <f>IF(RES_hh_tesh_in!D8=0,0,RES_hh_tesh_in!D8/RES_summary!D$21)</f>
        <v>86.313294116909333</v>
      </c>
      <c r="E8" s="72">
        <f>IF(RES_hh_tesh_in!E8=0,0,RES_hh_tesh_in!E8/RES_summary!E$21)</f>
        <v>87.155743009015382</v>
      </c>
      <c r="F8" s="72">
        <f>IF(RES_hh_tesh_in!F8=0,0,RES_hh_tesh_in!F8/RES_summary!F$21)</f>
        <v>88.272239196736891</v>
      </c>
      <c r="G8" s="72">
        <f>IF(RES_hh_tesh_in!G8=0,0,RES_hh_tesh_in!G8/RES_summary!G$21)</f>
        <v>86.987100765982206</v>
      </c>
      <c r="H8" s="72">
        <f>IF(RES_hh_tesh_in!H8=0,0,RES_hh_tesh_in!H8/RES_summary!H$21)</f>
        <v>88.651451698767858</v>
      </c>
      <c r="I8" s="72">
        <f>IF(RES_hh_tesh_in!I8=0,0,RES_hh_tesh_in!I8/RES_summary!I$21)</f>
        <v>92.486362985436074</v>
      </c>
      <c r="J8" s="72">
        <f>IF(RES_hh_tesh_in!J8=0,0,RES_hh_tesh_in!J8/RES_summary!J$21)</f>
        <v>88.794086719893926</v>
      </c>
      <c r="K8" s="72">
        <f>IF(RES_hh_tesh_in!K8=0,0,RES_hh_tesh_in!K8/RES_summary!K$21)</f>
        <v>88.335603259238681</v>
      </c>
      <c r="L8" s="72">
        <f>IF(RES_hh_tesh_in!L8=0,0,RES_hh_tesh_in!L8/RES_summary!L$21)</f>
        <v>99.009685058392165</v>
      </c>
      <c r="M8" s="72">
        <f>IF(RES_hh_tesh_in!M8=0,0,RES_hh_tesh_in!M8/RES_summary!M$21)</f>
        <v>90.985962324961847</v>
      </c>
      <c r="N8" s="72">
        <f>IF(RES_hh_tesh_in!N8=0,0,RES_hh_tesh_in!N8/RES_summary!N$21)</f>
        <v>83.828816483580312</v>
      </c>
      <c r="O8" s="72">
        <f>IF(RES_hh_tesh_in!O8=0,0,RES_hh_tesh_in!O8/RES_summary!O$21)</f>
        <v>75.609925279244038</v>
      </c>
      <c r="P8" s="72">
        <f>IF(RES_hh_tesh_in!P8=0,0,RES_hh_tesh_in!P8/RES_summary!P$21)</f>
        <v>70.147574435410561</v>
      </c>
      <c r="Q8" s="72">
        <f>IF(RES_hh_tesh_in!Q8=0,0,RES_hh_tesh_in!Q8/RES_summary!Q$21)</f>
        <v>66.862312072016394</v>
      </c>
      <c r="R8" s="72">
        <f>IF(RES_hh_tesh_in!R8=0,0,RES_hh_tesh_in!R8/RES_summary!R$21)</f>
        <v>72.491305760359552</v>
      </c>
      <c r="S8" s="72">
        <f>IF(RES_hh_tesh_in!S8=0,0,RES_hh_tesh_in!S8/RES_summary!S$21)</f>
        <v>71.350977114764191</v>
      </c>
      <c r="T8" s="72">
        <f>IF(RES_hh_tesh_in!T8=0,0,RES_hh_tesh_in!T8/RES_summary!T$21)</f>
        <v>72.05916177130338</v>
      </c>
      <c r="U8" s="72">
        <f>IF(RES_hh_tesh_in!U8=0,0,RES_hh_tesh_in!U8/RES_summary!U$21)</f>
        <v>65.523293680353376</v>
      </c>
      <c r="V8" s="72">
        <f>IF(RES_hh_tesh_in!V8=0,0,RES_hh_tesh_in!V8/RES_summary!V$21)</f>
        <v>66.968369834345992</v>
      </c>
      <c r="W8" s="72">
        <f>IF(RES_hh_tesh_in!W8=0,0,RES_hh_tesh_in!W8/RES_summary!W$21)</f>
        <v>76.290212523963234</v>
      </c>
      <c r="X8" s="72">
        <f>IF(RES_hh_tesh_in!X8=0,0,RES_hh_tesh_in!X8/RES_summary!X$21)</f>
        <v>64.822481597372985</v>
      </c>
      <c r="Y8" s="72">
        <f>IF(RES_hh_tesh_in!Y8=0,0,RES_hh_tesh_in!Y8/RES_summary!Y$21)</f>
        <v>58.746587352722869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86.768328619663151</v>
      </c>
      <c r="D9" s="72">
        <f>IF(RES_hh_tesh_in!D9=0,0,RES_hh_tesh_in!D9/RES_summary!D$21)</f>
        <v>87.685237729634835</v>
      </c>
      <c r="E9" s="72">
        <f>IF(RES_hh_tesh_in!E9=0,0,RES_hh_tesh_in!E9/RES_summary!E$21)</f>
        <v>88.011040116681514</v>
      </c>
      <c r="F9" s="72">
        <f>IF(RES_hh_tesh_in!F9=0,0,RES_hh_tesh_in!F9/RES_summary!F$21)</f>
        <v>88.329927517037163</v>
      </c>
      <c r="G9" s="72">
        <f>IF(RES_hh_tesh_in!G9=0,0,RES_hh_tesh_in!G9/RES_summary!G$21)</f>
        <v>87.67605964386</v>
      </c>
      <c r="H9" s="72">
        <f>IF(RES_hh_tesh_in!H9=0,0,RES_hh_tesh_in!H9/RES_summary!H$21)</f>
        <v>91.44171851143193</v>
      </c>
      <c r="I9" s="72">
        <f>IF(RES_hh_tesh_in!I9=0,0,RES_hh_tesh_in!I9/RES_summary!I$21)</f>
        <v>90.186465081426832</v>
      </c>
      <c r="J9" s="72">
        <f>IF(RES_hh_tesh_in!J9=0,0,RES_hh_tesh_in!J9/RES_summary!J$21)</f>
        <v>90.393209766001945</v>
      </c>
      <c r="K9" s="72">
        <f>IF(RES_hh_tesh_in!K9=0,0,RES_hh_tesh_in!K9/RES_summary!K$21)</f>
        <v>93.111593730084437</v>
      </c>
      <c r="L9" s="72">
        <f>IF(RES_hh_tesh_in!L9=0,0,RES_hh_tesh_in!L9/RES_summary!L$21)</f>
        <v>92.718629227579129</v>
      </c>
      <c r="M9" s="72">
        <f>IF(RES_hh_tesh_in!M9=0,0,RES_hh_tesh_in!M9/RES_summary!M$21)</f>
        <v>90.876843477299346</v>
      </c>
      <c r="N9" s="72">
        <f>IF(RES_hh_tesh_in!N9=0,0,RES_hh_tesh_in!N9/RES_summary!N$21)</f>
        <v>86.995080482398762</v>
      </c>
      <c r="O9" s="72">
        <f>IF(RES_hh_tesh_in!O9=0,0,RES_hh_tesh_in!O9/RES_summary!O$21)</f>
        <v>80.837146763195932</v>
      </c>
      <c r="P9" s="72">
        <f>IF(RES_hh_tesh_in!P9=0,0,RES_hh_tesh_in!P9/RES_summary!P$21)</f>
        <v>74.503449341417806</v>
      </c>
      <c r="Q9" s="72">
        <f>IF(RES_hh_tesh_in!Q9=0,0,RES_hh_tesh_in!Q9/RES_summary!Q$21)</f>
        <v>70.896891641040099</v>
      </c>
      <c r="R9" s="72">
        <f>IF(RES_hh_tesh_in!R9=0,0,RES_hh_tesh_in!R9/RES_summary!R$21)</f>
        <v>70.688079072142074</v>
      </c>
      <c r="S9" s="72">
        <f>IF(RES_hh_tesh_in!S9=0,0,RES_hh_tesh_in!S9/RES_summary!S$21)</f>
        <v>69.254298699112098</v>
      </c>
      <c r="T9" s="72">
        <f>IF(RES_hh_tesh_in!T9=0,0,RES_hh_tesh_in!T9/RES_summary!T$21)</f>
        <v>71.798069672002015</v>
      </c>
      <c r="U9" s="72">
        <f>IF(RES_hh_tesh_in!U9=0,0,RES_hh_tesh_in!U9/RES_summary!U$21)</f>
        <v>68.956280404877759</v>
      </c>
      <c r="V9" s="72">
        <f>IF(RES_hh_tesh_in!V9=0,0,RES_hh_tesh_in!V9/RES_summary!V$21)</f>
        <v>71.129976563088647</v>
      </c>
      <c r="W9" s="72">
        <f>IF(RES_hh_tesh_in!W9=0,0,RES_hh_tesh_in!W9/RES_summary!W$21)</f>
        <v>68.506569825468347</v>
      </c>
      <c r="X9" s="72">
        <f>IF(RES_hh_tesh_in!X9=0,0,RES_hh_tesh_in!X9/RES_summary!X$21)</f>
        <v>64.940332305848287</v>
      </c>
      <c r="Y9" s="72">
        <f>IF(RES_hh_tesh_in!Y9=0,0,RES_hh_tesh_in!Y9/RES_summary!Y$21)</f>
        <v>60.551773346444811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86.509802728145758</v>
      </c>
      <c r="D11" s="72">
        <f>IF(RES_hh_tesh_in!D11=0,0,RES_hh_tesh_in!D11/RES_summary!D$21)</f>
        <v>91.453408246406525</v>
      </c>
      <c r="E11" s="72">
        <f>IF(RES_hh_tesh_in!E11=0,0,RES_hh_tesh_in!E11/RES_summary!E$21)</f>
        <v>90.192160192367282</v>
      </c>
      <c r="F11" s="72">
        <f>IF(RES_hh_tesh_in!F11=0,0,RES_hh_tesh_in!F11/RES_summary!F$21)</f>
        <v>87.978077168654536</v>
      </c>
      <c r="G11" s="72">
        <f>IF(RES_hh_tesh_in!G11=0,0,RES_hh_tesh_in!G11/RES_summary!G$21)</f>
        <v>86.522834025323391</v>
      </c>
      <c r="H11" s="72">
        <f>IF(RES_hh_tesh_in!H11=0,0,RES_hh_tesh_in!H11/RES_summary!H$21)</f>
        <v>95.086714835555085</v>
      </c>
      <c r="I11" s="72">
        <f>IF(RES_hh_tesh_in!I11=0,0,RES_hh_tesh_in!I11/RES_summary!I$21)</f>
        <v>91.830871344753859</v>
      </c>
      <c r="J11" s="72">
        <f>IF(RES_hh_tesh_in!J11=0,0,RES_hh_tesh_in!J11/RES_summary!J$21)</f>
        <v>89.798486061840975</v>
      </c>
      <c r="K11" s="72">
        <f>IF(RES_hh_tesh_in!K11=0,0,RES_hh_tesh_in!K11/RES_summary!K$21)</f>
        <v>93.837271625047009</v>
      </c>
      <c r="L11" s="72">
        <f>IF(RES_hh_tesh_in!L11=0,0,RES_hh_tesh_in!L11/RES_summary!L$21)</f>
        <v>98.104371681302297</v>
      </c>
      <c r="M11" s="72">
        <f>IF(RES_hh_tesh_in!M11=0,0,RES_hh_tesh_in!M11/RES_summary!M$21)</f>
        <v>90.907431460628118</v>
      </c>
      <c r="N11" s="72">
        <f>IF(RES_hh_tesh_in!N11=0,0,RES_hh_tesh_in!N11/RES_summary!N$21)</f>
        <v>88.047595025429175</v>
      </c>
      <c r="O11" s="72">
        <f>IF(RES_hh_tesh_in!O11=0,0,RES_hh_tesh_in!O11/RES_summary!O$21)</f>
        <v>79.631741137007353</v>
      </c>
      <c r="P11" s="72">
        <f>IF(RES_hh_tesh_in!P11=0,0,RES_hh_tesh_in!P11/RES_summary!P$21)</f>
        <v>74.389615748840342</v>
      </c>
      <c r="Q11" s="72">
        <f>IF(RES_hh_tesh_in!Q11=0,0,RES_hh_tesh_in!Q11/RES_summary!Q$21)</f>
        <v>69.851340149610422</v>
      </c>
      <c r="R11" s="72">
        <f>IF(RES_hh_tesh_in!R11=0,0,RES_hh_tesh_in!R11/RES_summary!R$21)</f>
        <v>72.695743381938499</v>
      </c>
      <c r="S11" s="72">
        <f>IF(RES_hh_tesh_in!S11=0,0,RES_hh_tesh_in!S11/RES_summary!S$21)</f>
        <v>72.373271701377988</v>
      </c>
      <c r="T11" s="72">
        <f>IF(RES_hh_tesh_in!T11=0,0,RES_hh_tesh_in!T11/RES_summary!T$21)</f>
        <v>73.642904306291712</v>
      </c>
      <c r="U11" s="72">
        <f>IF(RES_hh_tesh_in!U11=0,0,RES_hh_tesh_in!U11/RES_summary!U$21)</f>
        <v>69.022785907575098</v>
      </c>
      <c r="V11" s="72">
        <f>IF(RES_hh_tesh_in!V11=0,0,RES_hh_tesh_in!V11/RES_summary!V$21)</f>
        <v>66.214144336513002</v>
      </c>
      <c r="W11" s="72">
        <f>IF(RES_hh_tesh_in!W11=0,0,RES_hh_tesh_in!W11/RES_summary!W$21)</f>
        <v>73.071833488197413</v>
      </c>
      <c r="X11" s="72">
        <f>IF(RES_hh_tesh_in!X11=0,0,RES_hh_tesh_in!X11/RES_summary!X$21)</f>
        <v>63.748982730545045</v>
      </c>
      <c r="Y11" s="72">
        <f>IF(RES_hh_tesh_in!Y11=0,0,RES_hh_tesh_in!Y11/RES_summary!Y$21)</f>
        <v>60.396952552144839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73.323109012078831</v>
      </c>
      <c r="P12" s="72">
        <f>IF(RES_hh_tesh_in!P12=0,0,RES_hh_tesh_in!P12/RES_summary!P$21)</f>
        <v>60.52440347037075</v>
      </c>
      <c r="Q12" s="72">
        <f>IF(RES_hh_tesh_in!Q12=0,0,RES_hh_tesh_in!Q12/RES_summary!Q$21)</f>
        <v>56.105191666150958</v>
      </c>
      <c r="R12" s="72">
        <f>IF(RES_hh_tesh_in!R12=0,0,RES_hh_tesh_in!R12/RES_summary!R$21)</f>
        <v>59.950180260602842</v>
      </c>
      <c r="S12" s="72">
        <f>IF(RES_hh_tesh_in!S12=0,0,RES_hh_tesh_in!S12/RES_summary!S$21)</f>
        <v>74.113012445273171</v>
      </c>
      <c r="T12" s="72">
        <f>IF(RES_hh_tesh_in!T12=0,0,RES_hh_tesh_in!T12/RES_summary!T$21)</f>
        <v>80.201440350341358</v>
      </c>
      <c r="U12" s="72">
        <f>IF(RES_hh_tesh_in!U12=0,0,RES_hh_tesh_in!U12/RES_summary!U$21)</f>
        <v>63.06001310034911</v>
      </c>
      <c r="V12" s="72">
        <f>IF(RES_hh_tesh_in!V12=0,0,RES_hh_tesh_in!V12/RES_summary!V$21)</f>
        <v>54.367370387970233</v>
      </c>
      <c r="W12" s="72">
        <f>IF(RES_hh_tesh_in!W12=0,0,RES_hh_tesh_in!W12/RES_summary!W$21)</f>
        <v>75.38582929453716</v>
      </c>
      <c r="X12" s="72">
        <f>IF(RES_hh_tesh_in!X12=0,0,RES_hh_tesh_in!X12/RES_summary!X$21)</f>
        <v>69.997777290168756</v>
      </c>
      <c r="Y12" s="72">
        <f>IF(RES_hh_tesh_in!Y12=0,0,RES_hh_tesh_in!Y12/RES_summary!Y$21)</f>
        <v>71.176808650212777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86.629898218562701</v>
      </c>
      <c r="D13" s="74">
        <f>IF(RES_hh_tesh_in!D13=0,0,RES_hh_tesh_in!D13/RES_summary!D$21)</f>
        <v>88.75723146580691</v>
      </c>
      <c r="E13" s="74">
        <f>IF(RES_hh_tesh_in!E13=0,0,RES_hh_tesh_in!E13/RES_summary!E$21)</f>
        <v>82.233412554401113</v>
      </c>
      <c r="F13" s="74">
        <f>IF(RES_hh_tesh_in!F13=0,0,RES_hh_tesh_in!F13/RES_summary!F$21)</f>
        <v>66.634297875883163</v>
      </c>
      <c r="G13" s="74">
        <f>IF(RES_hh_tesh_in!G13=0,0,RES_hh_tesh_in!G13/RES_summary!G$21)</f>
        <v>72.402167603141294</v>
      </c>
      <c r="H13" s="74">
        <f>IF(RES_hh_tesh_in!H13=0,0,RES_hh_tesh_in!H13/RES_summary!H$21)</f>
        <v>89.159004360066916</v>
      </c>
      <c r="I13" s="74">
        <f>IF(RES_hh_tesh_in!I13=0,0,RES_hh_tesh_in!I13/RES_summary!I$21)</f>
        <v>90.032844534563026</v>
      </c>
      <c r="J13" s="74">
        <f>IF(RES_hh_tesh_in!J13=0,0,RES_hh_tesh_in!J13/RES_summary!J$21)</f>
        <v>97.422191954265003</v>
      </c>
      <c r="K13" s="74">
        <f>IF(RES_hh_tesh_in!K13=0,0,RES_hh_tesh_in!K13/RES_summary!K$21)</f>
        <v>95.249741139631141</v>
      </c>
      <c r="L13" s="74">
        <f>IF(RES_hh_tesh_in!L13=0,0,RES_hh_tesh_in!L13/RES_summary!L$21)</f>
        <v>89.777555033833195</v>
      </c>
      <c r="M13" s="74">
        <f>IF(RES_hh_tesh_in!M13=0,0,RES_hh_tesh_in!M13/RES_summary!M$21)</f>
        <v>91.039973572810183</v>
      </c>
      <c r="N13" s="74">
        <f>IF(RES_hh_tesh_in!N13=0,0,RES_hh_tesh_in!N13/RES_summary!N$21)</f>
        <v>95.548990107286116</v>
      </c>
      <c r="O13" s="74">
        <f>IF(RES_hh_tesh_in!O13=0,0,RES_hh_tesh_in!O13/RES_summary!O$21)</f>
        <v>59.461828664644194</v>
      </c>
      <c r="P13" s="74">
        <f>IF(RES_hh_tesh_in!P13=0,0,RES_hh_tesh_in!P13/RES_summary!P$21)</f>
        <v>70.007059691881736</v>
      </c>
      <c r="Q13" s="74">
        <f>IF(RES_hh_tesh_in!Q13=0,0,RES_hh_tesh_in!Q13/RES_summary!Q$21)</f>
        <v>86.705050947810733</v>
      </c>
      <c r="R13" s="74">
        <f>IF(RES_hh_tesh_in!R13=0,0,RES_hh_tesh_in!R13/RES_summary!R$21)</f>
        <v>95.044858019382886</v>
      </c>
      <c r="S13" s="74">
        <f>IF(RES_hh_tesh_in!S13=0,0,RES_hh_tesh_in!S13/RES_summary!S$21)</f>
        <v>100.21368443332888</v>
      </c>
      <c r="T13" s="74">
        <f>IF(RES_hh_tesh_in!T13=0,0,RES_hh_tesh_in!T13/RES_summary!T$21)</f>
        <v>67.221369552958578</v>
      </c>
      <c r="U13" s="74">
        <f>IF(RES_hh_tesh_in!U13=0,0,RES_hh_tesh_in!U13/RES_summary!U$21)</f>
        <v>60.863549501032118</v>
      </c>
      <c r="V13" s="74">
        <f>IF(RES_hh_tesh_in!V13=0,0,RES_hh_tesh_in!V13/RES_summary!V$21)</f>
        <v>84.821714166214164</v>
      </c>
      <c r="W13" s="74">
        <f>IF(RES_hh_tesh_in!W13=0,0,RES_hh_tesh_in!W13/RES_summary!W$21)</f>
        <v>59.176089450472134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0.61826868620695041</v>
      </c>
      <c r="D14" s="76">
        <f>IF(RES_hh_tesh_in!D14=0,0,RES_hh_tesh_in!D14/RES_summary!D$21)</f>
        <v>0.68461196579284289</v>
      </c>
      <c r="E14" s="76">
        <f>IF(RES_hh_tesh_in!E14=0,0,RES_hh_tesh_in!E14/RES_summary!E$21)</f>
        <v>0.71504820651962886</v>
      </c>
      <c r="F14" s="76">
        <f>IF(RES_hh_tesh_in!F14=0,0,RES_hh_tesh_in!F14/RES_summary!F$21)</f>
        <v>0.73432743179793103</v>
      </c>
      <c r="G14" s="76">
        <f>IF(RES_hh_tesh_in!G14=0,0,RES_hh_tesh_in!G14/RES_summary!G$21)</f>
        <v>0.74496793110459381</v>
      </c>
      <c r="H14" s="76">
        <f>IF(RES_hh_tesh_in!H14=0,0,RES_hh_tesh_in!H14/RES_summary!H$21)</f>
        <v>0.86637209598964915</v>
      </c>
      <c r="I14" s="76">
        <f>IF(RES_hh_tesh_in!I14=0,0,RES_hh_tesh_in!I14/RES_summary!I$21)</f>
        <v>0.75201397309745333</v>
      </c>
      <c r="J14" s="76">
        <f>IF(RES_hh_tesh_in!J14=0,0,RES_hh_tesh_in!J14/RES_summary!J$21)</f>
        <v>0.62997033795661961</v>
      </c>
      <c r="K14" s="76">
        <f>IF(RES_hh_tesh_in!K14=0,0,RES_hh_tesh_in!K14/RES_summary!K$21)</f>
        <v>0.683952887122801</v>
      </c>
      <c r="L14" s="76">
        <f>IF(RES_hh_tesh_in!L14=0,0,RES_hh_tesh_in!L14/RES_summary!L$21)</f>
        <v>0.68547104058629471</v>
      </c>
      <c r="M14" s="76">
        <f>IF(RES_hh_tesh_in!M14=0,0,RES_hh_tesh_in!M14/RES_summary!M$21)</f>
        <v>0.61939581850961778</v>
      </c>
      <c r="N14" s="76">
        <f>IF(RES_hh_tesh_in!N14=0,0,RES_hh_tesh_in!N14/RES_summary!N$21)</f>
        <v>0.580740275531205</v>
      </c>
      <c r="O14" s="76">
        <f>IF(RES_hh_tesh_in!O14=0,0,RES_hh_tesh_in!O14/RES_summary!O$21)</f>
        <v>0.50587051017761631</v>
      </c>
      <c r="P14" s="76">
        <f>IF(RES_hh_tesh_in!P14=0,0,RES_hh_tesh_in!P14/RES_summary!P$21)</f>
        <v>0.62217443595238986</v>
      </c>
      <c r="Q14" s="76">
        <f>IF(RES_hh_tesh_in!Q14=0,0,RES_hh_tesh_in!Q14/RES_summary!Q$21)</f>
        <v>0.54182685785915974</v>
      </c>
      <c r="R14" s="76">
        <f>IF(RES_hh_tesh_in!R14=0,0,RES_hh_tesh_in!R14/RES_summary!R$21)</f>
        <v>0.58866151989655346</v>
      </c>
      <c r="S14" s="76">
        <f>IF(RES_hh_tesh_in!S14=0,0,RES_hh_tesh_in!S14/RES_summary!S$21)</f>
        <v>0.59101622480734139</v>
      </c>
      <c r="T14" s="76">
        <f>IF(RES_hh_tesh_in!T14=0,0,RES_hh_tesh_in!T14/RES_summary!T$21)</f>
        <v>0.68417370795544075</v>
      </c>
      <c r="U14" s="76">
        <f>IF(RES_hh_tesh_in!U14=0,0,RES_hh_tesh_in!U14/RES_summary!U$21)</f>
        <v>0.57765309494843287</v>
      </c>
      <c r="V14" s="76">
        <f>IF(RES_hh_tesh_in!V14=0,0,RES_hh_tesh_in!V14/RES_summary!V$21)</f>
        <v>0.64394610379588335</v>
      </c>
      <c r="W14" s="76">
        <f>IF(RES_hh_tesh_in!W14=0,0,RES_hh_tesh_in!W14/RES_summary!W$21)</f>
        <v>0.5521051950713074</v>
      </c>
      <c r="X14" s="76">
        <f>IF(RES_hh_tesh_in!X14=0,0,RES_hh_tesh_in!X14/RES_summary!X$21)</f>
        <v>0.46299495268594404</v>
      </c>
      <c r="Y14" s="76">
        <f>IF(RES_hh_tesh_in!Y14=0,0,RES_hh_tesh_in!Y14/RES_summary!Y$21)</f>
        <v>0.34435333041930738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3.603364864410708E-4</v>
      </c>
      <c r="E15" s="69">
        <f>IF(RES_hh_tesh_in!E15=0,0,RES_hh_tesh_in!E15/RES_summary!E$21)</f>
        <v>6.5455493758044747E-3</v>
      </c>
      <c r="F15" s="69">
        <f>IF(RES_hh_tesh_in!F15=0,0,RES_hh_tesh_in!F15/RES_summary!F$21)</f>
        <v>1.1759620796440284E-2</v>
      </c>
      <c r="G15" s="69">
        <f>IF(RES_hh_tesh_in!G15=0,0,RES_hh_tesh_in!G15/RES_summary!G$21)</f>
        <v>2.0749019840210225E-2</v>
      </c>
      <c r="H15" s="69">
        <f>IF(RES_hh_tesh_in!H15=0,0,RES_hh_tesh_in!H15/RES_summary!H$21)</f>
        <v>6.71338605239718E-2</v>
      </c>
      <c r="I15" s="69">
        <f>IF(RES_hh_tesh_in!I15=0,0,RES_hh_tesh_in!I15/RES_summary!I$21)</f>
        <v>3.8526573238928816E-2</v>
      </c>
      <c r="J15" s="69">
        <f>IF(RES_hh_tesh_in!J15=0,0,RES_hh_tesh_in!J15/RES_summary!J$21)</f>
        <v>2.9037495470064987E-2</v>
      </c>
      <c r="K15" s="69">
        <f>IF(RES_hh_tesh_in!K15=0,0,RES_hh_tesh_in!K15/RES_summary!K$21)</f>
        <v>4.9254488832993847E-2</v>
      </c>
      <c r="L15" s="69">
        <f>IF(RES_hh_tesh_in!L15=0,0,RES_hh_tesh_in!L15/RES_summary!L$21)</f>
        <v>0.28683021687074223</v>
      </c>
      <c r="M15" s="69">
        <f>IF(RES_hh_tesh_in!M15=0,0,RES_hh_tesh_in!M15/RES_summary!M$21)</f>
        <v>2.8240745092643273E-2</v>
      </c>
      <c r="N15" s="69">
        <f>IF(RES_hh_tesh_in!N15=0,0,RES_hh_tesh_in!N15/RES_summary!N$21)</f>
        <v>0.10907291672437246</v>
      </c>
      <c r="O15" s="69">
        <f>IF(RES_hh_tesh_in!O15=0,0,RES_hh_tesh_in!O15/RES_summary!O$21)</f>
        <v>2.4540253024896617E-2</v>
      </c>
      <c r="P15" s="69">
        <f>IF(RES_hh_tesh_in!P15=0,0,RES_hh_tesh_in!P15/RES_summary!P$21)</f>
        <v>9.1826915694996195E-2</v>
      </c>
      <c r="Q15" s="69">
        <f>IF(RES_hh_tesh_in!Q15=0,0,RES_hh_tesh_in!Q15/RES_summary!Q$21)</f>
        <v>4.1050344002083627E-2</v>
      </c>
      <c r="R15" s="69">
        <f>IF(RES_hh_tesh_in!R15=0,0,RES_hh_tesh_in!R15/RES_summary!R$21)</f>
        <v>3.1153083904526438E-2</v>
      </c>
      <c r="S15" s="69">
        <f>IF(RES_hh_tesh_in!S15=0,0,RES_hh_tesh_in!S15/RES_summary!S$21)</f>
        <v>2.7430259414790902E-2</v>
      </c>
      <c r="T15" s="69">
        <f>IF(RES_hh_tesh_in!T15=0,0,RES_hh_tesh_in!T15/RES_summary!T$21)</f>
        <v>4.232001619904277E-2</v>
      </c>
      <c r="U15" s="69">
        <f>IF(RES_hh_tesh_in!U15=0,0,RES_hh_tesh_in!U15/RES_summary!U$21)</f>
        <v>2.8254054710204562E-2</v>
      </c>
      <c r="V15" s="69">
        <f>IF(RES_hh_tesh_in!V15=0,0,RES_hh_tesh_in!V15/RES_summary!V$21)</f>
        <v>2.6376617118385088E-2</v>
      </c>
      <c r="W15" s="69">
        <f>IF(RES_hh_tesh_in!W15=0,0,RES_hh_tesh_in!W15/RES_summary!W$21)</f>
        <v>5.129830866212972E-2</v>
      </c>
      <c r="X15" s="69">
        <f>IF(RES_hh_tesh_in!X15=0,0,RES_hh_tesh_in!X15/RES_summary!X$21)</f>
        <v>4.0472268883490842E-2</v>
      </c>
      <c r="Y15" s="69">
        <f>IF(RES_hh_tesh_in!Y15=0,0,RES_hh_tesh_in!Y15/RES_summary!Y$21)</f>
        <v>3.018666504458257E-3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3.603364864410708E-4</v>
      </c>
      <c r="E16" s="72">
        <f>IF(RES_hh_tesh_in!E16=0,0,RES_hh_tesh_in!E16/RES_summary!E$21)</f>
        <v>6.5455493758044747E-3</v>
      </c>
      <c r="F16" s="72">
        <f>IF(RES_hh_tesh_in!F16=0,0,RES_hh_tesh_in!F16/RES_summary!F$21)</f>
        <v>1.1759620796440284E-2</v>
      </c>
      <c r="G16" s="72">
        <f>IF(RES_hh_tesh_in!G16=0,0,RES_hh_tesh_in!G16/RES_summary!G$21)</f>
        <v>2.0749019840210225E-2</v>
      </c>
      <c r="H16" s="72">
        <f>IF(RES_hh_tesh_in!H16=0,0,RES_hh_tesh_in!H16/RES_summary!H$21)</f>
        <v>6.71338605239718E-2</v>
      </c>
      <c r="I16" s="72">
        <f>IF(RES_hh_tesh_in!I16=0,0,RES_hh_tesh_in!I16/RES_summary!I$21)</f>
        <v>3.8526573238928816E-2</v>
      </c>
      <c r="J16" s="72">
        <f>IF(RES_hh_tesh_in!J16=0,0,RES_hh_tesh_in!J16/RES_summary!J$21)</f>
        <v>2.9037495470064987E-2</v>
      </c>
      <c r="K16" s="72">
        <f>IF(RES_hh_tesh_in!K16=0,0,RES_hh_tesh_in!K16/RES_summary!K$21)</f>
        <v>4.9254488832993847E-2</v>
      </c>
      <c r="L16" s="72">
        <f>IF(RES_hh_tesh_in!L16=0,0,RES_hh_tesh_in!L16/RES_summary!L$21)</f>
        <v>0.28683021687074223</v>
      </c>
      <c r="M16" s="72">
        <f>IF(RES_hh_tesh_in!M16=0,0,RES_hh_tesh_in!M16/RES_summary!M$21)</f>
        <v>2.8240745092643273E-2</v>
      </c>
      <c r="N16" s="72">
        <f>IF(RES_hh_tesh_in!N16=0,0,RES_hh_tesh_in!N16/RES_summary!N$21)</f>
        <v>0.10907291672437246</v>
      </c>
      <c r="O16" s="72">
        <f>IF(RES_hh_tesh_in!O16=0,0,RES_hh_tesh_in!O16/RES_summary!O$21)</f>
        <v>2.4540253024896617E-2</v>
      </c>
      <c r="P16" s="72">
        <f>IF(RES_hh_tesh_in!P16=0,0,RES_hh_tesh_in!P16/RES_summary!P$21)</f>
        <v>9.1826915694996195E-2</v>
      </c>
      <c r="Q16" s="72">
        <f>IF(RES_hh_tesh_in!Q16=0,0,RES_hh_tesh_in!Q16/RES_summary!Q$21)</f>
        <v>4.1050344002083627E-2</v>
      </c>
      <c r="R16" s="72">
        <f>IF(RES_hh_tesh_in!R16=0,0,RES_hh_tesh_in!R16/RES_summary!R$21)</f>
        <v>3.1153083904526438E-2</v>
      </c>
      <c r="S16" s="72">
        <f>IF(RES_hh_tesh_in!S16=0,0,RES_hh_tesh_in!S16/RES_summary!S$21)</f>
        <v>2.7430259414790902E-2</v>
      </c>
      <c r="T16" s="72">
        <f>IF(RES_hh_tesh_in!T16=0,0,RES_hh_tesh_in!T16/RES_summary!T$21)</f>
        <v>4.232001619904277E-2</v>
      </c>
      <c r="U16" s="72">
        <f>IF(RES_hh_tesh_in!U16=0,0,RES_hh_tesh_in!U16/RES_summary!U$21)</f>
        <v>2.8254054710204562E-2</v>
      </c>
      <c r="V16" s="72">
        <f>IF(RES_hh_tesh_in!V16=0,0,RES_hh_tesh_in!V16/RES_summary!V$21)</f>
        <v>2.6376617118385088E-2</v>
      </c>
      <c r="W16" s="72">
        <f>IF(RES_hh_tesh_in!W16=0,0,RES_hh_tesh_in!W16/RES_summary!W$21)</f>
        <v>5.129830866212972E-2</v>
      </c>
      <c r="X16" s="72">
        <f>IF(RES_hh_tesh_in!X16=0,0,RES_hh_tesh_in!X16/RES_summary!X$21)</f>
        <v>4.0472268883490842E-2</v>
      </c>
      <c r="Y16" s="72">
        <f>IF(RES_hh_tesh_in!Y16=0,0,RES_hh_tesh_in!Y16/RES_summary!Y$21)</f>
        <v>3.018666504458257E-3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4.9298556802096778</v>
      </c>
      <c r="D17" s="69">
        <f>IF(RES_hh_tesh_in!D17=0,0,RES_hh_tesh_in!D17/RES_summary!D$21)</f>
        <v>4.6129024945200392</v>
      </c>
      <c r="E17" s="69">
        <f>IF(RES_hh_tesh_in!E17=0,0,RES_hh_tesh_in!E17/RES_summary!E$21)</f>
        <v>4.5787275030101835</v>
      </c>
      <c r="F17" s="69">
        <f>IF(RES_hh_tesh_in!F17=0,0,RES_hh_tesh_in!F17/RES_summary!F$21)</f>
        <v>5.3731535509329769</v>
      </c>
      <c r="G17" s="69">
        <f>IF(RES_hh_tesh_in!G17=0,0,RES_hh_tesh_in!G17/RES_summary!G$21)</f>
        <v>4.6626653172350219</v>
      </c>
      <c r="H17" s="69">
        <f>IF(RES_hh_tesh_in!H17=0,0,RES_hh_tesh_in!H17/RES_summary!H$21)</f>
        <v>5.6646989272669517</v>
      </c>
      <c r="I17" s="69">
        <f>IF(RES_hh_tesh_in!I17=0,0,RES_hh_tesh_in!I17/RES_summary!I$21)</f>
        <v>5.6916942023310968</v>
      </c>
      <c r="J17" s="69">
        <f>IF(RES_hh_tesh_in!J17=0,0,RES_hh_tesh_in!J17/RES_summary!J$21)</f>
        <v>6.0764000417736002</v>
      </c>
      <c r="K17" s="69">
        <f>IF(RES_hh_tesh_in!K17=0,0,RES_hh_tesh_in!K17/RES_summary!K$21)</f>
        <v>6.4331729709557903</v>
      </c>
      <c r="L17" s="69">
        <f>IF(RES_hh_tesh_in!L17=0,0,RES_hh_tesh_in!L17/RES_summary!L$21)</f>
        <v>6.8133096156540338</v>
      </c>
      <c r="M17" s="69">
        <f>IF(RES_hh_tesh_in!M17=0,0,RES_hh_tesh_in!M17/RES_summary!M$21)</f>
        <v>7.1568978108763819</v>
      </c>
      <c r="N17" s="69">
        <f>IF(RES_hh_tesh_in!N17=0,0,RES_hh_tesh_in!N17/RES_summary!N$21)</f>
        <v>5.9404389000152129</v>
      </c>
      <c r="O17" s="69">
        <f>IF(RES_hh_tesh_in!O17=0,0,RES_hh_tesh_in!O17/RES_summary!O$21)</f>
        <v>4.8026586188963467</v>
      </c>
      <c r="P17" s="69">
        <f>IF(RES_hh_tesh_in!P17=0,0,RES_hh_tesh_in!P17/RES_summary!P$21)</f>
        <v>5.2253475557766302</v>
      </c>
      <c r="Q17" s="69">
        <f>IF(RES_hh_tesh_in!Q17=0,0,RES_hh_tesh_in!Q17/RES_summary!Q$21)</f>
        <v>5.1026685745721059</v>
      </c>
      <c r="R17" s="69">
        <f>IF(RES_hh_tesh_in!R17=0,0,RES_hh_tesh_in!R17/RES_summary!R$21)</f>
        <v>5.4929777049757353</v>
      </c>
      <c r="S17" s="69">
        <f>IF(RES_hh_tesh_in!S17=0,0,RES_hh_tesh_in!S17/RES_summary!S$21)</f>
        <v>5.4483155177286644</v>
      </c>
      <c r="T17" s="69">
        <f>IF(RES_hh_tesh_in!T17=0,0,RES_hh_tesh_in!T17/RES_summary!T$21)</f>
        <v>5.9212882289328306</v>
      </c>
      <c r="U17" s="69">
        <f>IF(RES_hh_tesh_in!U17=0,0,RES_hh_tesh_in!U17/RES_summary!U$21)</f>
        <v>5.8850146598805964</v>
      </c>
      <c r="V17" s="69">
        <f>IF(RES_hh_tesh_in!V17=0,0,RES_hh_tesh_in!V17/RES_summary!V$21)</f>
        <v>6.6363746207427159</v>
      </c>
      <c r="W17" s="69">
        <f>IF(RES_hh_tesh_in!W17=0,0,RES_hh_tesh_in!W17/RES_summary!W$21)</f>
        <v>10.252400919843287</v>
      </c>
      <c r="X17" s="69">
        <f>IF(RES_hh_tesh_in!X17=0,0,RES_hh_tesh_in!X17/RES_summary!X$21)</f>
        <v>9.4431952573773632</v>
      </c>
      <c r="Y17" s="69">
        <f>IF(RES_hh_tesh_in!Y17=0,0,RES_hh_tesh_in!Y17/RES_summary!Y$21)</f>
        <v>6.8615083275094504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4.4164074664191668</v>
      </c>
      <c r="D18" s="72">
        <f>IF(RES_hh_tesh_in!D18=0,0,RES_hh_tesh_in!D18/RES_summary!D$21)</f>
        <v>4.944796084387022</v>
      </c>
      <c r="E18" s="72">
        <f>IF(RES_hh_tesh_in!E18=0,0,RES_hh_tesh_in!E18/RES_summary!E$21)</f>
        <v>5.3358000447155316</v>
      </c>
      <c r="F18" s="72">
        <f>IF(RES_hh_tesh_in!F18=0,0,RES_hh_tesh_in!F18/RES_summary!F$21)</f>
        <v>4.7434561436432645</v>
      </c>
      <c r="G18" s="72">
        <f>IF(RES_hh_tesh_in!G18=0,0,RES_hh_tesh_in!G18/RES_summary!G$21)</f>
        <v>4.3880232164465989</v>
      </c>
      <c r="H18" s="72">
        <f>IF(RES_hh_tesh_in!H18=0,0,RES_hh_tesh_in!H18/RES_summary!H$21)</f>
        <v>5.3520642508566665</v>
      </c>
      <c r="I18" s="72">
        <f>IF(RES_hh_tesh_in!I18=0,0,RES_hh_tesh_in!I18/RES_summary!I$21)</f>
        <v>6.1803624077207191</v>
      </c>
      <c r="J18" s="72">
        <f>IF(RES_hh_tesh_in!J18=0,0,RES_hh_tesh_in!J18/RES_summary!J$21)</f>
        <v>6.0132165373418918</v>
      </c>
      <c r="K18" s="72">
        <f>IF(RES_hh_tesh_in!K18=0,0,RES_hh_tesh_in!K18/RES_summary!K$21)</f>
        <v>5.5805288794352563</v>
      </c>
      <c r="L18" s="72">
        <f>IF(RES_hh_tesh_in!L18=0,0,RES_hh_tesh_in!L18/RES_summary!L$21)</f>
        <v>7.7085580597446253</v>
      </c>
      <c r="M18" s="72">
        <f>IF(RES_hh_tesh_in!M18=0,0,RES_hh_tesh_in!M18/RES_summary!M$21)</f>
        <v>8.3384666677917423</v>
      </c>
      <c r="N18" s="72">
        <f>IF(RES_hh_tesh_in!N18=0,0,RES_hh_tesh_in!N18/RES_summary!N$21)</f>
        <v>6.3799720427063056</v>
      </c>
      <c r="O18" s="72">
        <f>IF(RES_hh_tesh_in!O18=0,0,RES_hh_tesh_in!O18/RES_summary!O$21)</f>
        <v>5.8439265958397648</v>
      </c>
      <c r="P18" s="72">
        <f>IF(RES_hh_tesh_in!P18=0,0,RES_hh_tesh_in!P18/RES_summary!P$21)</f>
        <v>5.477122412455472</v>
      </c>
      <c r="Q18" s="72">
        <f>IF(RES_hh_tesh_in!Q18=0,0,RES_hh_tesh_in!Q18/RES_summary!Q$21)</f>
        <v>0</v>
      </c>
      <c r="R18" s="72">
        <f>IF(RES_hh_tesh_in!R18=0,0,RES_hh_tesh_in!R18/RES_summary!R$21)</f>
        <v>5.2048731791881231</v>
      </c>
      <c r="S18" s="72">
        <f>IF(RES_hh_tesh_in!S18=0,0,RES_hh_tesh_in!S18/RES_summary!S$21)</f>
        <v>5.7700725526564156</v>
      </c>
      <c r="T18" s="72">
        <f>IF(RES_hh_tesh_in!T18=0,0,RES_hh_tesh_in!T18/RES_summary!T$21)</f>
        <v>6.2169334264393683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10.237629889223527</v>
      </c>
      <c r="X18" s="72">
        <f>IF(RES_hh_tesh_in!X18=0,0,RES_hh_tesh_in!X18/RES_summary!X$21)</f>
        <v>10.431763127922073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4.757503701733464</v>
      </c>
      <c r="D19" s="72">
        <f>IF(RES_hh_tesh_in!D19=0,0,RES_hh_tesh_in!D19/RES_summary!D$21)</f>
        <v>4.9473217372392977</v>
      </c>
      <c r="E19" s="72">
        <f>IF(RES_hh_tesh_in!E19=0,0,RES_hh_tesh_in!E19/RES_summary!E$21)</f>
        <v>5.0130204598157446</v>
      </c>
      <c r="F19" s="72">
        <f>IF(RES_hh_tesh_in!F19=0,0,RES_hh_tesh_in!F19/RES_summary!F$21)</f>
        <v>4.8641893033969525</v>
      </c>
      <c r="G19" s="72">
        <f>IF(RES_hh_tesh_in!G19=0,0,RES_hh_tesh_in!G19/RES_summary!G$21)</f>
        <v>4.7998441153933209</v>
      </c>
      <c r="H19" s="72">
        <f>IF(RES_hh_tesh_in!H19=0,0,RES_hh_tesh_in!H19/RES_summary!H$21)</f>
        <v>5.3339958625254749</v>
      </c>
      <c r="I19" s="72">
        <f>IF(RES_hh_tesh_in!I19=0,0,RES_hh_tesh_in!I19/RES_summary!I$21)</f>
        <v>5.3988613053280794</v>
      </c>
      <c r="J19" s="72">
        <f>IF(RES_hh_tesh_in!J19=0,0,RES_hh_tesh_in!J19/RES_summary!J$21)</f>
        <v>5.4671019042428464</v>
      </c>
      <c r="K19" s="72">
        <f>IF(RES_hh_tesh_in!K19=0,0,RES_hh_tesh_in!K19/RES_summary!K$21)</f>
        <v>5.9920209174188299</v>
      </c>
      <c r="L19" s="72">
        <f>IF(RES_hh_tesh_in!L19=0,0,RES_hh_tesh_in!L19/RES_summary!L$21)</f>
        <v>7.1112544887957307</v>
      </c>
      <c r="M19" s="72">
        <f>IF(RES_hh_tesh_in!M19=0,0,RES_hh_tesh_in!M19/RES_summary!M$21)</f>
        <v>7.5780267622246251</v>
      </c>
      <c r="N19" s="72">
        <f>IF(RES_hh_tesh_in!N19=0,0,RES_hh_tesh_in!N19/RES_summary!N$21)</f>
        <v>6.156303455526996</v>
      </c>
      <c r="O19" s="72">
        <f>IF(RES_hh_tesh_in!O19=0,0,RES_hh_tesh_in!O19/RES_summary!O$21)</f>
        <v>4.9711373997177013</v>
      </c>
      <c r="P19" s="72">
        <f>IF(RES_hh_tesh_in!P19=0,0,RES_hh_tesh_in!P19/RES_summary!P$21)</f>
        <v>5.1374495094155961</v>
      </c>
      <c r="Q19" s="72">
        <f>IF(RES_hh_tesh_in!Q19=0,0,RES_hh_tesh_in!Q19/RES_summary!Q$21)</f>
        <v>4.8830319599009009</v>
      </c>
      <c r="R19" s="72">
        <f>IF(RES_hh_tesh_in!R19=0,0,RES_hh_tesh_in!R19/RES_summary!R$21)</f>
        <v>5.3238499314083443</v>
      </c>
      <c r="S19" s="72">
        <f>IF(RES_hh_tesh_in!S19=0,0,RES_hh_tesh_in!S19/RES_summary!S$21)</f>
        <v>5.5032369450014968</v>
      </c>
      <c r="T19" s="72">
        <f>IF(RES_hh_tesh_in!T19=0,0,RES_hh_tesh_in!T19/RES_summary!T$21)</f>
        <v>5.9287664294018709</v>
      </c>
      <c r="U19" s="72">
        <f>IF(RES_hh_tesh_in!U19=0,0,RES_hh_tesh_in!U19/RES_summary!U$21)</f>
        <v>5.8954364510357085</v>
      </c>
      <c r="V19" s="72">
        <f>IF(RES_hh_tesh_in!V19=0,0,RES_hh_tesh_in!V19/RES_summary!V$21)</f>
        <v>5.7722516273479973</v>
      </c>
      <c r="W19" s="72">
        <f>IF(RES_hh_tesh_in!W19=0,0,RES_hh_tesh_in!W19/RES_summary!W$21)</f>
        <v>7.2670142190615854</v>
      </c>
      <c r="X19" s="72">
        <f>IF(RES_hh_tesh_in!X19=0,0,RES_hh_tesh_in!X19/RES_summary!X$21)</f>
        <v>7.4060798510071857</v>
      </c>
      <c r="Y19" s="72">
        <f>IF(RES_hh_tesh_in!Y19=0,0,RES_hh_tesh_in!Y19/RES_summary!Y$21)</f>
        <v>9.0415118876863172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6.8194649955068858</v>
      </c>
      <c r="H20" s="72">
        <f>IF(RES_hh_tesh_in!H20=0,0,RES_hh_tesh_in!H20/RES_summary!H$21)</f>
        <v>5.3173086016347888</v>
      </c>
      <c r="I20" s="72">
        <f>IF(RES_hh_tesh_in!I20=0,0,RES_hh_tesh_in!I20/RES_summary!I$21)</f>
        <v>4.1395500103245366</v>
      </c>
      <c r="J20" s="72">
        <f>IF(RES_hh_tesh_in!J20=0,0,RES_hh_tesh_in!J20/RES_summary!J$21)</f>
        <v>5.1990263481951411</v>
      </c>
      <c r="K20" s="72">
        <f>IF(RES_hh_tesh_in!K20=0,0,RES_hh_tesh_in!K20/RES_summary!K$21)</f>
        <v>4.9984942122043705</v>
      </c>
      <c r="L20" s="72">
        <f>IF(RES_hh_tesh_in!L20=0,0,RES_hh_tesh_in!L20/RES_summary!L$21)</f>
        <v>7.4063609080743387</v>
      </c>
      <c r="M20" s="72">
        <f>IF(RES_hh_tesh_in!M20=0,0,RES_hh_tesh_in!M20/RES_summary!M$21)</f>
        <v>7.0293201526743916</v>
      </c>
      <c r="N20" s="72">
        <f>IF(RES_hh_tesh_in!N20=0,0,RES_hh_tesh_in!N20/RES_summary!N$21)</f>
        <v>7.2423079284084846</v>
      </c>
      <c r="O20" s="72">
        <f>IF(RES_hh_tesh_in!O20=0,0,RES_hh_tesh_in!O20/RES_summary!O$21)</f>
        <v>4.6782528130455017</v>
      </c>
      <c r="P20" s="72">
        <f>IF(RES_hh_tesh_in!P20=0,0,RES_hh_tesh_in!P20/RES_summary!P$21)</f>
        <v>5.4088654855630462</v>
      </c>
      <c r="Q20" s="72">
        <f>IF(RES_hh_tesh_in!Q20=0,0,RES_hh_tesh_in!Q20/RES_summary!Q$21)</f>
        <v>4.1545561411558865</v>
      </c>
      <c r="R20" s="72">
        <f>IF(RES_hh_tesh_in!R20=0,0,RES_hh_tesh_in!R20/RES_summary!R$21)</f>
        <v>5.3596240361179275</v>
      </c>
      <c r="S20" s="72">
        <f>IF(RES_hh_tesh_in!S20=0,0,RES_hh_tesh_in!S20/RES_summary!S$21)</f>
        <v>5.7614433668913287</v>
      </c>
      <c r="T20" s="72">
        <f>IF(RES_hh_tesh_in!T20=0,0,RES_hh_tesh_in!T20/RES_summary!T$21)</f>
        <v>6.2402714598023241</v>
      </c>
      <c r="U20" s="72">
        <f>IF(RES_hh_tesh_in!U20=0,0,RES_hh_tesh_in!U20/RES_summary!U$21)</f>
        <v>5.9421972694135219</v>
      </c>
      <c r="V20" s="72">
        <f>IF(RES_hh_tesh_in!V20=0,0,RES_hh_tesh_in!V20/RES_summary!V$21)</f>
        <v>6.4843022570125317</v>
      </c>
      <c r="W20" s="72">
        <f>IF(RES_hh_tesh_in!W20=0,0,RES_hh_tesh_in!W20/RES_summary!W$21)</f>
        <v>9.5948386378773698</v>
      </c>
      <c r="X20" s="72">
        <f>IF(RES_hh_tesh_in!X20=0,0,RES_hh_tesh_in!X20/RES_summary!X$21)</f>
        <v>9.9789269604861843</v>
      </c>
      <c r="Y20" s="72">
        <f>IF(RES_hh_tesh_in!Y20=0,0,RES_hh_tesh_in!Y20/RES_summary!Y$21)</f>
        <v>6.8175743996012441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4.8773562937546018</v>
      </c>
      <c r="D21" s="72">
        <f>IF(RES_hh_tesh_in!D21=0,0,RES_hh_tesh_in!D21/RES_summary!D$21)</f>
        <v>4.5611034367549825</v>
      </c>
      <c r="E21" s="72">
        <f>IF(RES_hh_tesh_in!E21=0,0,RES_hh_tesh_in!E21/RES_summary!E$21)</f>
        <v>4.6875705541633836</v>
      </c>
      <c r="F21" s="72">
        <f>IF(RES_hh_tesh_in!F21=0,0,RES_hh_tesh_in!F21/RES_summary!F$21)</f>
        <v>5.3198911017278423</v>
      </c>
      <c r="G21" s="72">
        <f>IF(RES_hh_tesh_in!G21=0,0,RES_hh_tesh_in!G21/RES_summary!G$21)</f>
        <v>4.7017660086672546</v>
      </c>
      <c r="H21" s="72">
        <f>IF(RES_hh_tesh_in!H21=0,0,RES_hh_tesh_in!H21/RES_summary!H$21)</f>
        <v>5.2893223750642484</v>
      </c>
      <c r="I21" s="72">
        <f>IF(RES_hh_tesh_in!I21=0,0,RES_hh_tesh_in!I21/RES_summary!I$21)</f>
        <v>5.8811248730372903</v>
      </c>
      <c r="J21" s="72">
        <f>IF(RES_hh_tesh_in!J21=0,0,RES_hh_tesh_in!J21/RES_summary!J$21)</f>
        <v>6.0894782061407353</v>
      </c>
      <c r="K21" s="72">
        <f>IF(RES_hh_tesh_in!K21=0,0,RES_hh_tesh_in!K21/RES_summary!K$21)</f>
        <v>6.2938426759675048</v>
      </c>
      <c r="L21" s="72">
        <f>IF(RES_hh_tesh_in!L21=0,0,RES_hh_tesh_in!L21/RES_summary!L$21)</f>
        <v>7.1678468252838208</v>
      </c>
      <c r="M21" s="72">
        <f>IF(RES_hh_tesh_in!M21=0,0,RES_hh_tesh_in!M21/RES_summary!M$21)</f>
        <v>7.3145142229961868</v>
      </c>
      <c r="N21" s="72">
        <f>IF(RES_hh_tesh_in!N21=0,0,RES_hh_tesh_in!N21/RES_summary!N$21)</f>
        <v>5.7904516780309754</v>
      </c>
      <c r="O21" s="72">
        <f>IF(RES_hh_tesh_in!O21=0,0,RES_hh_tesh_in!O21/RES_summary!O$21)</f>
        <v>4.667516892387483</v>
      </c>
      <c r="P21" s="72">
        <f>IF(RES_hh_tesh_in!P21=0,0,RES_hh_tesh_in!P21/RES_summary!P$21)</f>
        <v>5.033226806941844</v>
      </c>
      <c r="Q21" s="72">
        <f>IF(RES_hh_tesh_in!Q21=0,0,RES_hh_tesh_in!Q21/RES_summary!Q$21)</f>
        <v>5.0074571439701749</v>
      </c>
      <c r="R21" s="72">
        <f>IF(RES_hh_tesh_in!R21=0,0,RES_hh_tesh_in!R21/RES_summary!R$21)</f>
        <v>5.605855084956894</v>
      </c>
      <c r="S21" s="72">
        <f>IF(RES_hh_tesh_in!S21=0,0,RES_hh_tesh_in!S21/RES_summary!S$21)</f>
        <v>5.4816774185472319</v>
      </c>
      <c r="T21" s="72">
        <f>IF(RES_hh_tesh_in!T21=0,0,RES_hh_tesh_in!T21/RES_summary!T$21)</f>
        <v>5.8888349383947549</v>
      </c>
      <c r="U21" s="72">
        <f>IF(RES_hh_tesh_in!U21=0,0,RES_hh_tesh_in!U21/RES_summary!U$21)</f>
        <v>5.7642456305222103</v>
      </c>
      <c r="V21" s="72">
        <f>IF(RES_hh_tesh_in!V21=0,0,RES_hh_tesh_in!V21/RES_summary!V$21)</f>
        <v>6.631314806380761</v>
      </c>
      <c r="W21" s="72">
        <f>IF(RES_hh_tesh_in!W21=0,0,RES_hh_tesh_in!W21/RES_summary!W$21)</f>
        <v>10.948859101036749</v>
      </c>
      <c r="X21" s="72">
        <f>IF(RES_hh_tesh_in!X21=0,0,RES_hh_tesh_in!X21/RES_summary!X$21)</f>
        <v>9.4986378959577564</v>
      </c>
      <c r="Y21" s="72">
        <f>IF(RES_hh_tesh_in!Y21=0,0,RES_hh_tesh_in!Y21/RES_summary!Y$21)</f>
        <v>6.6655158155600214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4.7955282448703889</v>
      </c>
      <c r="D22" s="72">
        <f>IF(RES_hh_tesh_in!D22=0,0,RES_hh_tesh_in!D22/RES_summary!D$21)</f>
        <v>4.800528204553884</v>
      </c>
      <c r="E22" s="72">
        <f>IF(RES_hh_tesh_in!E22=0,0,RES_hh_tesh_in!E22/RES_summary!E$21)</f>
        <v>4.8868211105474044</v>
      </c>
      <c r="F22" s="72">
        <f>IF(RES_hh_tesh_in!F22=0,0,RES_hh_tesh_in!F22/RES_summary!F$21)</f>
        <v>5.0623531747890667</v>
      </c>
      <c r="G22" s="72">
        <f>IF(RES_hh_tesh_in!G22=0,0,RES_hh_tesh_in!G22/RES_summary!G$21)</f>
        <v>4.618655935535914</v>
      </c>
      <c r="H22" s="72">
        <f>IF(RES_hh_tesh_in!H22=0,0,RES_hh_tesh_in!H22/RES_summary!H$21)</f>
        <v>5.0660604027815506</v>
      </c>
      <c r="I22" s="72">
        <f>IF(RES_hh_tesh_in!I22=0,0,RES_hh_tesh_in!I22/RES_summary!I$21)</f>
        <v>5.7721844987939104</v>
      </c>
      <c r="J22" s="72">
        <f>IF(RES_hh_tesh_in!J22=0,0,RES_hh_tesh_in!J22/RES_summary!J$21)</f>
        <v>5.9620753797859232</v>
      </c>
      <c r="K22" s="72">
        <f>IF(RES_hh_tesh_in!K22=0,0,RES_hh_tesh_in!K22/RES_summary!K$21)</f>
        <v>6.3765242257427337</v>
      </c>
      <c r="L22" s="72">
        <f>IF(RES_hh_tesh_in!L22=0,0,RES_hh_tesh_in!L22/RES_summary!L$21)</f>
        <v>6.9943011014154193</v>
      </c>
      <c r="M22" s="72">
        <f>IF(RES_hh_tesh_in!M22=0,0,RES_hh_tesh_in!M22/RES_summary!M$21)</f>
        <v>7.2421544150164507</v>
      </c>
      <c r="N22" s="72">
        <f>IF(RES_hh_tesh_in!N22=0,0,RES_hh_tesh_in!N22/RES_summary!N$21)</f>
        <v>5.8835300705664491</v>
      </c>
      <c r="O22" s="72">
        <f>IF(RES_hh_tesh_in!O22=0,0,RES_hh_tesh_in!O22/RES_summary!O$21)</f>
        <v>5.0108970635249985</v>
      </c>
      <c r="P22" s="72">
        <f>IF(RES_hh_tesh_in!P22=0,0,RES_hh_tesh_in!P22/RES_summary!P$21)</f>
        <v>5.1992228245356253</v>
      </c>
      <c r="Q22" s="72">
        <f>IF(RES_hh_tesh_in!Q22=0,0,RES_hh_tesh_in!Q22/RES_summary!Q$21)</f>
        <v>5.2513682920666644</v>
      </c>
      <c r="R22" s="72">
        <f>IF(RES_hh_tesh_in!R22=0,0,RES_hh_tesh_in!R22/RES_summary!R$21)</f>
        <v>5.3776480373517943</v>
      </c>
      <c r="S22" s="72">
        <f>IF(RES_hh_tesh_in!S22=0,0,RES_hh_tesh_in!S22/RES_summary!S$21)</f>
        <v>5.300189178359112</v>
      </c>
      <c r="T22" s="72">
        <f>IF(RES_hh_tesh_in!T22=0,0,RES_hh_tesh_in!T22/RES_summary!T$21)</f>
        <v>5.7634970576715929</v>
      </c>
      <c r="U22" s="72">
        <f>IF(RES_hh_tesh_in!U22=0,0,RES_hh_tesh_in!U22/RES_summary!U$21)</f>
        <v>5.925137313639592</v>
      </c>
      <c r="V22" s="72">
        <f>IF(RES_hh_tesh_in!V22=0,0,RES_hh_tesh_in!V22/RES_summary!V$21)</f>
        <v>6.6415390867677644</v>
      </c>
      <c r="W22" s="72">
        <f>IF(RES_hh_tesh_in!W22=0,0,RES_hh_tesh_in!W22/RES_summary!W$21)</f>
        <v>9.5989707058191591</v>
      </c>
      <c r="X22" s="72">
        <f>IF(RES_hh_tesh_in!X22=0,0,RES_hh_tesh_in!X22/RES_summary!X$21)</f>
        <v>9.4694065388865454</v>
      </c>
      <c r="Y22" s="72">
        <f>IF(RES_hh_tesh_in!Y22=0,0,RES_hh_tesh_in!Y22/RES_summary!Y$21)</f>
        <v>6.9469568252762324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4.8843521895041233</v>
      </c>
      <c r="D24" s="72">
        <f>IF(RES_hh_tesh_in!D24=0,0,RES_hh_tesh_in!D24/RES_summary!D$21)</f>
        <v>4.7473707487307051</v>
      </c>
      <c r="E24" s="72">
        <f>IF(RES_hh_tesh_in!E24=0,0,RES_hh_tesh_in!E24/RES_summary!E$21)</f>
        <v>4.7716068317609714</v>
      </c>
      <c r="F24" s="72">
        <f>IF(RES_hh_tesh_in!F24=0,0,RES_hh_tesh_in!F24/RES_summary!F$21)</f>
        <v>5.2084655282243677</v>
      </c>
      <c r="G24" s="72">
        <f>IF(RES_hh_tesh_in!G24=0,0,RES_hh_tesh_in!G24/RES_summary!G$21)</f>
        <v>4.5846089478675518</v>
      </c>
      <c r="H24" s="72">
        <f>IF(RES_hh_tesh_in!H24=0,0,RES_hh_tesh_in!H24/RES_summary!H$21)</f>
        <v>5.5290041423109457</v>
      </c>
      <c r="I24" s="72">
        <f>IF(RES_hh_tesh_in!I24=0,0,RES_hh_tesh_in!I24/RES_summary!I$21)</f>
        <v>5.7364095514508087</v>
      </c>
      <c r="J24" s="72">
        <f>IF(RES_hh_tesh_in!J24=0,0,RES_hh_tesh_in!J24/RES_summary!J$21)</f>
        <v>6.0080450909463803</v>
      </c>
      <c r="K24" s="72">
        <f>IF(RES_hh_tesh_in!K24=0,0,RES_hh_tesh_in!K24/RES_summary!K$21)</f>
        <v>6.4735296735055652</v>
      </c>
      <c r="L24" s="72">
        <f>IF(RES_hh_tesh_in!L24=0,0,RES_hh_tesh_in!L24/RES_summary!L$21)</f>
        <v>6.8546383384648175</v>
      </c>
      <c r="M24" s="72">
        <f>IF(RES_hh_tesh_in!M24=0,0,RES_hh_tesh_in!M24/RES_summary!M$21)</f>
        <v>7.1342316163880612</v>
      </c>
      <c r="N24" s="72">
        <f>IF(RES_hh_tesh_in!N24=0,0,RES_hh_tesh_in!N24/RES_summary!N$21)</f>
        <v>5.9537826870593031</v>
      </c>
      <c r="O24" s="72">
        <f>IF(RES_hh_tesh_in!O24=0,0,RES_hh_tesh_in!O24/RES_summary!O$21)</f>
        <v>4.820379969728986</v>
      </c>
      <c r="P24" s="72">
        <f>IF(RES_hh_tesh_in!P24=0,0,RES_hh_tesh_in!P24/RES_summary!P$21)</f>
        <v>5.218124688791006</v>
      </c>
      <c r="Q24" s="72">
        <f>IF(RES_hh_tesh_in!Q24=0,0,RES_hh_tesh_in!Q24/RES_summary!Q$21)</f>
        <v>5.1049276377221116</v>
      </c>
      <c r="R24" s="72">
        <f>IF(RES_hh_tesh_in!R24=0,0,RES_hh_tesh_in!R24/RES_summary!R$21)</f>
        <v>5.4847257498626911</v>
      </c>
      <c r="S24" s="72">
        <f>IF(RES_hh_tesh_in!S24=0,0,RES_hh_tesh_in!S24/RES_summary!S$21)</f>
        <v>5.435980404746859</v>
      </c>
      <c r="T24" s="72">
        <f>IF(RES_hh_tesh_in!T24=0,0,RES_hh_tesh_in!T24/RES_summary!T$21)</f>
        <v>5.9021455977044006</v>
      </c>
      <c r="U24" s="72">
        <f>IF(RES_hh_tesh_in!U24=0,0,RES_hh_tesh_in!U24/RES_summary!U$21)</f>
        <v>5.9747807082883169</v>
      </c>
      <c r="V24" s="72">
        <f>IF(RES_hh_tesh_in!V24=0,0,RES_hh_tesh_in!V24/RES_summary!V$21)</f>
        <v>6.5750961231458085</v>
      </c>
      <c r="W24" s="72">
        <f>IF(RES_hh_tesh_in!W24=0,0,RES_hh_tesh_in!W24/RES_summary!W$21)</f>
        <v>10.443581141275843</v>
      </c>
      <c r="X24" s="72">
        <f>IF(RES_hh_tesh_in!X24=0,0,RES_hh_tesh_in!X24/RES_summary!X$21)</f>
        <v>9.2800837153193036</v>
      </c>
      <c r="Y24" s="72">
        <f>IF(RES_hh_tesh_in!Y24=0,0,RES_hh_tesh_in!Y24/RES_summary!Y$21)</f>
        <v>6.7174532335254957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5.2683318345450436</v>
      </c>
      <c r="D25" s="74">
        <f>IF(RES_hh_tesh_in!D25=0,0,RES_hh_tesh_in!D25/RES_summary!D$21)</f>
        <v>4.0412588890959613</v>
      </c>
      <c r="E25" s="74">
        <f>IF(RES_hh_tesh_in!E25=0,0,RES_hh_tesh_in!E25/RES_summary!E$21)</f>
        <v>4.1806694236356154</v>
      </c>
      <c r="F25" s="74">
        <f>IF(RES_hh_tesh_in!F25=0,0,RES_hh_tesh_in!F25/RES_summary!F$21)</f>
        <v>5.5534921744999801</v>
      </c>
      <c r="G25" s="74">
        <f>IF(RES_hh_tesh_in!G25=0,0,RES_hh_tesh_in!G25/RES_summary!G$21)</f>
        <v>4.6979243397739241</v>
      </c>
      <c r="H25" s="74">
        <f>IF(RES_hh_tesh_in!H25=0,0,RES_hh_tesh_in!H25/RES_summary!H$21)</f>
        <v>5.8392010633136442</v>
      </c>
      <c r="I25" s="74">
        <f>IF(RES_hh_tesh_in!I25=0,0,RES_hh_tesh_in!I25/RES_summary!I$21)</f>
        <v>5.3761011215159131</v>
      </c>
      <c r="J25" s="74">
        <f>IF(RES_hh_tesh_in!J25=0,0,RES_hh_tesh_in!J25/RES_summary!J$21)</f>
        <v>6.3819065910019699</v>
      </c>
      <c r="K25" s="74">
        <f>IF(RES_hh_tesh_in!K25=0,0,RES_hh_tesh_in!K25/RES_summary!K$21)</f>
        <v>6.9602197177692187</v>
      </c>
      <c r="L25" s="74">
        <f>IF(RES_hh_tesh_in!L25=0,0,RES_hh_tesh_in!L25/RES_summary!L$21)</f>
        <v>6.1682949964440388</v>
      </c>
      <c r="M25" s="74">
        <f>IF(RES_hh_tesh_in!M25=0,0,RES_hh_tesh_in!M25/RES_summary!M$21)</f>
        <v>6.9896727565746035</v>
      </c>
      <c r="N25" s="74">
        <f>IF(RES_hh_tesh_in!N25=0,0,RES_hh_tesh_in!N25/RES_summary!N$21)</f>
        <v>5.9006484100447532</v>
      </c>
      <c r="O25" s="74">
        <f>IF(RES_hh_tesh_in!O25=0,0,RES_hh_tesh_in!O25/RES_summary!O$21)</f>
        <v>4.5364880763026703</v>
      </c>
      <c r="P25" s="74">
        <f>IF(RES_hh_tesh_in!P25=0,0,RES_hh_tesh_in!P25/RES_summary!P$21)</f>
        <v>5.3011052830602585</v>
      </c>
      <c r="Q25" s="74">
        <f>IF(RES_hh_tesh_in!Q25=0,0,RES_hh_tesh_in!Q25/RES_summary!Q$21)</f>
        <v>5.180526868694777</v>
      </c>
      <c r="R25" s="74">
        <f>IF(RES_hh_tesh_in!R25=0,0,RES_hh_tesh_in!R25/RES_summary!R$21)</f>
        <v>5.4536119993148091</v>
      </c>
      <c r="S25" s="74">
        <f>IF(RES_hh_tesh_in!S25=0,0,RES_hh_tesh_in!S25/RES_summary!S$21)</f>
        <v>5.405994349436714</v>
      </c>
      <c r="T25" s="74">
        <f>IF(RES_hh_tesh_in!T25=0,0,RES_hh_tesh_in!T25/RES_summary!T$21)</f>
        <v>5.9707950349592629</v>
      </c>
      <c r="U25" s="74">
        <f>IF(RES_hh_tesh_in!U25=0,0,RES_hh_tesh_in!U25/RES_summary!U$21)</f>
        <v>5.8517112033336218</v>
      </c>
      <c r="V25" s="74">
        <f>IF(RES_hh_tesh_in!V25=0,0,RES_hh_tesh_in!V25/RES_summary!V$21)</f>
        <v>6.6982007655679006</v>
      </c>
      <c r="W25" s="74">
        <f>IF(RES_hh_tesh_in!W25=0,0,RES_hh_tesh_in!W25/RES_summary!W$21)</f>
        <v>10.318177947064621</v>
      </c>
      <c r="X25" s="74">
        <f>IF(RES_hh_tesh_in!X25=0,0,RES_hh_tesh_in!X25/RES_summary!X$21)</f>
        <v>9.5995202482018858</v>
      </c>
      <c r="Y25" s="74">
        <f>IF(RES_hh_tesh_in!Y25=0,0,RES_hh_tesh_in!Y25/RES_summary!Y$21)</f>
        <v>6.804911119944224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X26" s="77">
        <f>IF(RES_hh_tesh_in!X26=0,0,RES_hh_tesh_in!X26/RES_summary!X$21)</f>
        <v>0</v>
      </c>
      <c r="Y26" s="77">
        <f>IF(RES_hh_tesh_in!Y26=0,0,RES_hh_tesh_in!Y26/RES_summary!Y$21)</f>
        <v>0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7.4070724161617099</v>
      </c>
      <c r="D27" s="69">
        <f>IF(RES_hh_tesh_in!D27=0,0,RES_hh_tesh_in!D27/RES_summary!D$21)</f>
        <v>6.8470920993175239</v>
      </c>
      <c r="E27" s="69">
        <f>IF(RES_hh_tesh_in!E27=0,0,RES_hh_tesh_in!E27/RES_summary!E$21)</f>
        <v>6.6464017764055834</v>
      </c>
      <c r="F27" s="69">
        <f>IF(RES_hh_tesh_in!F27=0,0,RES_hh_tesh_in!F27/RES_summary!F$21)</f>
        <v>6.8842340578548935</v>
      </c>
      <c r="G27" s="69">
        <f>IF(RES_hh_tesh_in!G27=0,0,RES_hh_tesh_in!G27/RES_summary!G$21)</f>
        <v>5.3989663085580473</v>
      </c>
      <c r="H27" s="69">
        <f>IF(RES_hh_tesh_in!H27=0,0,RES_hh_tesh_in!H27/RES_summary!H$21)</f>
        <v>6.3982605282589029</v>
      </c>
      <c r="I27" s="69">
        <f>IF(RES_hh_tesh_in!I27=0,0,RES_hh_tesh_in!I27/RES_summary!I$21)</f>
        <v>7.7158797458256965</v>
      </c>
      <c r="J27" s="69">
        <f>IF(RES_hh_tesh_in!J27=0,0,RES_hh_tesh_in!J27/RES_summary!J$21)</f>
        <v>7.7601604433830671</v>
      </c>
      <c r="K27" s="69">
        <f>IF(RES_hh_tesh_in!K27=0,0,RES_hh_tesh_in!K27/RES_summary!K$21)</f>
        <v>7.0273514744279426</v>
      </c>
      <c r="L27" s="69">
        <f>IF(RES_hh_tesh_in!L27=0,0,RES_hh_tesh_in!L27/RES_summary!L$21)</f>
        <v>7.3208226221526953</v>
      </c>
      <c r="M27" s="69">
        <f>IF(RES_hh_tesh_in!M27=0,0,RES_hh_tesh_in!M27/RES_summary!M$21)</f>
        <v>7.8105589541703742</v>
      </c>
      <c r="N27" s="69">
        <f>IF(RES_hh_tesh_in!N27=0,0,RES_hh_tesh_in!N27/RES_summary!N$21)</f>
        <v>6.1576111167770442</v>
      </c>
      <c r="O27" s="69">
        <f>IF(RES_hh_tesh_in!O27=0,0,RES_hh_tesh_in!O27/RES_summary!O$21)</f>
        <v>4.6798369085275215</v>
      </c>
      <c r="P27" s="69">
        <f>IF(RES_hh_tesh_in!P27=0,0,RES_hh_tesh_in!P27/RES_summary!P$21)</f>
        <v>4.6118317865254976</v>
      </c>
      <c r="Q27" s="69">
        <f>IF(RES_hh_tesh_in!Q27=0,0,RES_hh_tesh_in!Q27/RES_summary!Q$21)</f>
        <v>3.6307424043476968</v>
      </c>
      <c r="R27" s="69">
        <f>IF(RES_hh_tesh_in!R27=0,0,RES_hh_tesh_in!R27/RES_summary!R$21)</f>
        <v>3.7734265568618039</v>
      </c>
      <c r="S27" s="69">
        <f>IF(RES_hh_tesh_in!S27=0,0,RES_hh_tesh_in!S27/RES_summary!S$21)</f>
        <v>3.5762350817043118</v>
      </c>
      <c r="T27" s="69">
        <f>IF(RES_hh_tesh_in!T27=0,0,RES_hh_tesh_in!T27/RES_summary!T$21)</f>
        <v>4.5745592755964584</v>
      </c>
      <c r="U27" s="69">
        <f>IF(RES_hh_tesh_in!U27=0,0,RES_hh_tesh_in!U27/RES_summary!U$21)</f>
        <v>5.0277567813005533</v>
      </c>
      <c r="V27" s="69">
        <f>IF(RES_hh_tesh_in!V27=0,0,RES_hh_tesh_in!V27/RES_summary!V$21)</f>
        <v>5.3049385321802225</v>
      </c>
      <c r="W27" s="69">
        <f>IF(RES_hh_tesh_in!W27=0,0,RES_hh_tesh_in!W27/RES_summary!W$21)</f>
        <v>5.8413363480580589</v>
      </c>
      <c r="X27" s="69">
        <f>IF(RES_hh_tesh_in!X27=0,0,RES_hh_tesh_in!X27/RES_summary!X$21)</f>
        <v>5.7400610082043242</v>
      </c>
      <c r="Y27" s="69">
        <f>IF(RES_hh_tesh_in!Y27=0,0,RES_hh_tesh_in!Y27/RES_summary!Y$21)</f>
        <v>7.2407034172227966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6.8165686656850655</v>
      </c>
      <c r="D28" s="72">
        <f>IF(RES_hh_tesh_in!D28=0,0,RES_hh_tesh_in!D28/RES_summary!D$21)</f>
        <v>7.447506327739136</v>
      </c>
      <c r="E28" s="72">
        <f>IF(RES_hh_tesh_in!E28=0,0,RES_hh_tesh_in!E28/RES_summary!E$21)</f>
        <v>7.4881261969124822</v>
      </c>
      <c r="F28" s="72">
        <f>IF(RES_hh_tesh_in!F28=0,0,RES_hh_tesh_in!F28/RES_summary!F$21)</f>
        <v>6.2005361295331101</v>
      </c>
      <c r="G28" s="72">
        <f>IF(RES_hh_tesh_in!G28=0,0,RES_hh_tesh_in!G28/RES_summary!G$21)</f>
        <v>5.4981483093418602</v>
      </c>
      <c r="H28" s="72">
        <f>IF(RES_hh_tesh_in!H28=0,0,RES_hh_tesh_in!H28/RES_summary!H$21)</f>
        <v>6.6920824464959843</v>
      </c>
      <c r="I28" s="72">
        <f>IF(RES_hh_tesh_in!I28=0,0,RES_hh_tesh_in!I28/RES_summary!I$21)</f>
        <v>7.3392073615528597</v>
      </c>
      <c r="J28" s="72">
        <f>IF(RES_hh_tesh_in!J28=0,0,RES_hh_tesh_in!J28/RES_summary!J$21)</f>
        <v>7.2591237022016193</v>
      </c>
      <c r="K28" s="72">
        <f>IF(RES_hh_tesh_in!K28=0,0,RES_hh_tesh_in!K28/RES_summary!K$21)</f>
        <v>6.3102630825693202</v>
      </c>
      <c r="L28" s="72">
        <f>IF(RES_hh_tesh_in!L28=0,0,RES_hh_tesh_in!L28/RES_summary!L$21)</f>
        <v>7.7658301073426177</v>
      </c>
      <c r="M28" s="72">
        <f>IF(RES_hh_tesh_in!M28=0,0,RES_hh_tesh_in!M28/RES_summary!M$21)</f>
        <v>7.8959242710972575</v>
      </c>
      <c r="N28" s="72">
        <f>IF(RES_hh_tesh_in!N28=0,0,RES_hh_tesh_in!N28/RES_summary!N$21)</f>
        <v>5.8785161006828677</v>
      </c>
      <c r="O28" s="72">
        <f>IF(RES_hh_tesh_in!O28=0,0,RES_hh_tesh_in!O28/RES_summary!O$21)</f>
        <v>4.9317865616392194</v>
      </c>
      <c r="P28" s="72">
        <f>IF(RES_hh_tesh_in!P28=0,0,RES_hh_tesh_in!P28/RES_summary!P$21)</f>
        <v>4.4964574158189778</v>
      </c>
      <c r="Q28" s="72">
        <f>IF(RES_hh_tesh_in!Q28=0,0,RES_hh_tesh_in!Q28/RES_summary!Q$21)</f>
        <v>0</v>
      </c>
      <c r="R28" s="72">
        <f>IF(RES_hh_tesh_in!R28=0,0,RES_hh_tesh_in!R28/RES_summary!R$21)</f>
        <v>4.0378369924793134</v>
      </c>
      <c r="S28" s="72">
        <f>IF(RES_hh_tesh_in!S28=0,0,RES_hh_tesh_in!S28/RES_summary!S$21)</f>
        <v>4.4688130381521836</v>
      </c>
      <c r="T28" s="72">
        <f>IF(RES_hh_tesh_in!T28=0,0,RES_hh_tesh_in!T28/RES_summary!T$21)</f>
        <v>5.1306643545473296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6.0214495283481604</v>
      </c>
      <c r="X28" s="72">
        <f>IF(RES_hh_tesh_in!X28=0,0,RES_hh_tesh_in!X28/RES_summary!X$21)</f>
        <v>7.0334120182280095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7.3466221339611328</v>
      </c>
      <c r="D29" s="72">
        <f>IF(RES_hh_tesh_in!D29=0,0,RES_hh_tesh_in!D29/RES_summary!D$21)</f>
        <v>7.4402979124316637</v>
      </c>
      <c r="E29" s="72">
        <f>IF(RES_hh_tesh_in!E29=0,0,RES_hh_tesh_in!E29/RES_summary!E$21)</f>
        <v>7.0871720169769628</v>
      </c>
      <c r="F29" s="72">
        <f>IF(RES_hh_tesh_in!F29=0,0,RES_hh_tesh_in!F29/RES_summary!F$21)</f>
        <v>6.3888436998019476</v>
      </c>
      <c r="G29" s="72">
        <f>IF(RES_hh_tesh_in!G29=0,0,RES_hh_tesh_in!G29/RES_summary!G$21)</f>
        <v>5.9479039448171456</v>
      </c>
      <c r="H29" s="72">
        <f>IF(RES_hh_tesh_in!H29=0,0,RES_hh_tesh_in!H29/RES_summary!H$21)</f>
        <v>6.7001868714138642</v>
      </c>
      <c r="I29" s="72">
        <f>IF(RES_hh_tesh_in!I29=0,0,RES_hh_tesh_in!I29/RES_summary!I$21)</f>
        <v>6.3209626311251164</v>
      </c>
      <c r="J29" s="72">
        <f>IF(RES_hh_tesh_in!J29=0,0,RES_hh_tesh_in!J29/RES_summary!J$21)</f>
        <v>6.6018366259750945</v>
      </c>
      <c r="K29" s="72">
        <f>IF(RES_hh_tesh_in!K29=0,0,RES_hh_tesh_in!K29/RES_summary!K$21)</f>
        <v>6.7797504314509487</v>
      </c>
      <c r="L29" s="72">
        <f>IF(RES_hh_tesh_in!L29=0,0,RES_hh_tesh_in!L29/RES_summary!L$21)</f>
        <v>7.4731876633916539</v>
      </c>
      <c r="M29" s="72">
        <f>IF(RES_hh_tesh_in!M29=0,0,RES_hh_tesh_in!M29/RES_summary!M$21)</f>
        <v>7.9715592949809437</v>
      </c>
      <c r="N29" s="72">
        <f>IF(RES_hh_tesh_in!N29=0,0,RES_hh_tesh_in!N29/RES_summary!N$21)</f>
        <v>6.3489013085660684</v>
      </c>
      <c r="O29" s="72">
        <f>IF(RES_hh_tesh_in!O29=0,0,RES_hh_tesh_in!O29/RES_summary!O$21)</f>
        <v>4.6020533234551824</v>
      </c>
      <c r="P29" s="72">
        <f>IF(RES_hh_tesh_in!P29=0,0,RES_hh_tesh_in!P29/RES_summary!P$21)</f>
        <v>4.4069337251237224</v>
      </c>
      <c r="Q29" s="72">
        <f>IF(RES_hh_tesh_in!Q29=0,0,RES_hh_tesh_in!Q29/RES_summary!Q$21)</f>
        <v>3.5941196260455204</v>
      </c>
      <c r="R29" s="72">
        <f>IF(RES_hh_tesh_in!R29=0,0,RES_hh_tesh_in!R29/RES_summary!R$21)</f>
        <v>3.8757819222721963</v>
      </c>
      <c r="S29" s="72">
        <f>IF(RES_hh_tesh_in!S29=0,0,RES_hh_tesh_in!S29/RES_summary!S$21)</f>
        <v>4.1418186407990145</v>
      </c>
      <c r="T29" s="72">
        <f>IF(RES_hh_tesh_in!T29=0,0,RES_hh_tesh_in!T29/RES_summary!T$21)</f>
        <v>4.3544953635033492</v>
      </c>
      <c r="U29" s="72">
        <f>IF(RES_hh_tesh_in!U29=0,0,RES_hh_tesh_in!U29/RES_summary!U$21)</f>
        <v>5.3403036977727947</v>
      </c>
      <c r="V29" s="72">
        <f>IF(RES_hh_tesh_in!V29=0,0,RES_hh_tesh_in!V29/RES_summary!V$21)</f>
        <v>5.8084980125725476</v>
      </c>
      <c r="W29" s="72">
        <f>IF(RES_hh_tesh_in!W29=0,0,RES_hh_tesh_in!W29/RES_summary!W$21)</f>
        <v>4.7600228832807714</v>
      </c>
      <c r="X29" s="72">
        <f>IF(RES_hh_tesh_in!X29=0,0,RES_hh_tesh_in!X29/RES_summary!X$21)</f>
        <v>5.3764355410792222</v>
      </c>
      <c r="Y29" s="72">
        <f>IF(RES_hh_tesh_in!Y29=0,0,RES_hh_tesh_in!Y29/RES_summary!Y$21)</f>
        <v>7.3194980641839074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7.3818734751162696</v>
      </c>
      <c r="D30" s="72">
        <f>IF(RES_hh_tesh_in!D30=0,0,RES_hh_tesh_in!D30/RES_summary!D$21)</f>
        <v>6.9947981704192914</v>
      </c>
      <c r="E30" s="72">
        <f>IF(RES_hh_tesh_in!E30=0,0,RES_hh_tesh_in!E30/RES_summary!E$21)</f>
        <v>6.8311621806484819</v>
      </c>
      <c r="F30" s="72">
        <f>IF(RES_hh_tesh_in!F30=0,0,RES_hh_tesh_in!F30/RES_summary!F$21)</f>
        <v>6.7304869176088449</v>
      </c>
      <c r="G30" s="72">
        <f>IF(RES_hh_tesh_in!G30=0,0,RES_hh_tesh_in!G30/RES_summary!G$21)</f>
        <v>5.7569571018078767</v>
      </c>
      <c r="H30" s="72">
        <f>IF(RES_hh_tesh_in!H30=0,0,RES_hh_tesh_in!H30/RES_summary!H$21)</f>
        <v>6.307831763819344</v>
      </c>
      <c r="I30" s="72">
        <f>IF(RES_hh_tesh_in!I30=0,0,RES_hh_tesh_in!I30/RES_summary!I$21)</f>
        <v>7.3391601602457106</v>
      </c>
      <c r="J30" s="72">
        <f>IF(RES_hh_tesh_in!J30=0,0,RES_hh_tesh_in!J30/RES_summary!J$21)</f>
        <v>7.4825841733194709</v>
      </c>
      <c r="K30" s="72">
        <f>IF(RES_hh_tesh_in!K30=0,0,RES_hh_tesh_in!K30/RES_summary!K$21)</f>
        <v>7.1524060971505072</v>
      </c>
      <c r="L30" s="72">
        <f>IF(RES_hh_tesh_in!L30=0,0,RES_hh_tesh_in!L30/RES_summary!L$21)</f>
        <v>7.4051255062544827</v>
      </c>
      <c r="M30" s="72">
        <f>IF(RES_hh_tesh_in!M30=0,0,RES_hh_tesh_in!M30/RES_summary!M$21)</f>
        <v>7.8501649035738152</v>
      </c>
      <c r="N30" s="72">
        <f>IF(RES_hh_tesh_in!N30=0,0,RES_hh_tesh_in!N30/RES_summary!N$21)</f>
        <v>6.0086291134286807</v>
      </c>
      <c r="O30" s="72">
        <f>IF(RES_hh_tesh_in!O30=0,0,RES_hh_tesh_in!O30/RES_summary!O$21)</f>
        <v>4.4794952798116441</v>
      </c>
      <c r="P30" s="72">
        <f>IF(RES_hh_tesh_in!P30=0,0,RES_hh_tesh_in!P30/RES_summary!P$21)</f>
        <v>4.4133302606402394</v>
      </c>
      <c r="Q30" s="72">
        <f>IF(RES_hh_tesh_in!Q30=0,0,RES_hh_tesh_in!Q30/RES_summary!Q$21)</f>
        <v>3.5743766998262725</v>
      </c>
      <c r="R30" s="72">
        <f>IF(RES_hh_tesh_in!R30=0,0,RES_hh_tesh_in!R30/RES_summary!R$21)</f>
        <v>3.8486868497930096</v>
      </c>
      <c r="S30" s="72">
        <f>IF(RES_hh_tesh_in!S30=0,0,RES_hh_tesh_in!S30/RES_summary!S$21)</f>
        <v>3.4901475969141127</v>
      </c>
      <c r="T30" s="72">
        <f>IF(RES_hh_tesh_in!T30=0,0,RES_hh_tesh_in!T30/RES_summary!T$21)</f>
        <v>4.5867756303368079</v>
      </c>
      <c r="U30" s="72">
        <f>IF(RES_hh_tesh_in!U30=0,0,RES_hh_tesh_in!U30/RES_summary!U$21)</f>
        <v>4.9350051655790095</v>
      </c>
      <c r="V30" s="72">
        <f>IF(RES_hh_tesh_in!V30=0,0,RES_hh_tesh_in!V30/RES_summary!V$21)</f>
        <v>5.4783271145185957</v>
      </c>
      <c r="W30" s="72">
        <f>IF(RES_hh_tesh_in!W30=0,0,RES_hh_tesh_in!W30/RES_summary!W$21)</f>
        <v>6.1252890748412572</v>
      </c>
      <c r="X30" s="72">
        <f>IF(RES_hh_tesh_in!X30=0,0,RES_hh_tesh_in!X30/RES_summary!X$21)</f>
        <v>5.9028355843909148</v>
      </c>
      <c r="Y30" s="72">
        <f>IF(RES_hh_tesh_in!Y30=0,0,RES_hh_tesh_in!Y30/RES_summary!Y$21)</f>
        <v>6.4536146121089253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7.4095972390923999</v>
      </c>
      <c r="D31" s="72">
        <f>IF(RES_hh_tesh_in!D31=0,0,RES_hh_tesh_in!D31/RES_summary!D$21)</f>
        <v>7.1900201214695167</v>
      </c>
      <c r="E31" s="72">
        <f>IF(RES_hh_tesh_in!E31=0,0,RES_hh_tesh_in!E31/RES_summary!E$21)</f>
        <v>6.8825133875928728</v>
      </c>
      <c r="F31" s="72">
        <f>IF(RES_hh_tesh_in!F31=0,0,RES_hh_tesh_in!F31/RES_summary!F$21)</f>
        <v>6.6565127175894867</v>
      </c>
      <c r="G31" s="72">
        <f>IF(RES_hh_tesh_in!G31=0,0,RES_hh_tesh_in!G31/RES_summary!G$21)</f>
        <v>5.8132986373715827</v>
      </c>
      <c r="H31" s="72">
        <f>IF(RES_hh_tesh_in!H31=0,0,RES_hh_tesh_in!H31/RES_summary!H$21)</f>
        <v>6.3913410940395279</v>
      </c>
      <c r="I31" s="72">
        <f>IF(RES_hh_tesh_in!I31=0,0,RES_hh_tesh_in!I31/RES_summary!I$21)</f>
        <v>6.8989258079465969</v>
      </c>
      <c r="J31" s="72">
        <f>IF(RES_hh_tesh_in!J31=0,0,RES_hh_tesh_in!J31/RES_summary!J$21)</f>
        <v>7.2445078902922972</v>
      </c>
      <c r="K31" s="72">
        <f>IF(RES_hh_tesh_in!K31=0,0,RES_hh_tesh_in!K31/RES_summary!K$21)</f>
        <v>7.2500004791654078</v>
      </c>
      <c r="L31" s="72">
        <f>IF(RES_hh_tesh_in!L31=0,0,RES_hh_tesh_in!L31/RES_summary!L$21)</f>
        <v>7.3933365339144297</v>
      </c>
      <c r="M31" s="72">
        <f>IF(RES_hh_tesh_in!M31=0,0,RES_hh_tesh_in!M31/RES_summary!M$21)</f>
        <v>7.608829847513209</v>
      </c>
      <c r="N31" s="72">
        <f>IF(RES_hh_tesh_in!N31=0,0,RES_hh_tesh_in!N31/RES_summary!N$21)</f>
        <v>5.9467534716110286</v>
      </c>
      <c r="O31" s="72">
        <f>IF(RES_hh_tesh_in!O31=0,0,RES_hh_tesh_in!O31/RES_summary!O$21)</f>
        <v>4.5773554547571296</v>
      </c>
      <c r="P31" s="72">
        <f>IF(RES_hh_tesh_in!P31=0,0,RES_hh_tesh_in!P31/RES_summary!P$21)</f>
        <v>4.3840697036119254</v>
      </c>
      <c r="Q31" s="72">
        <f>IF(RES_hh_tesh_in!Q31=0,0,RES_hh_tesh_in!Q31/RES_summary!Q$21)</f>
        <v>3.9209276842198793</v>
      </c>
      <c r="R31" s="72">
        <f>IF(RES_hh_tesh_in!R31=0,0,RES_hh_tesh_in!R31/RES_summary!R$21)</f>
        <v>3.8268886677430256</v>
      </c>
      <c r="S31" s="72">
        <f>IF(RES_hh_tesh_in!S31=0,0,RES_hh_tesh_in!S31/RES_summary!S$21)</f>
        <v>3.7640139805550104</v>
      </c>
      <c r="T31" s="72">
        <f>IF(RES_hh_tesh_in!T31=0,0,RES_hh_tesh_in!T31/RES_summary!T$21)</f>
        <v>4.3830179362870174</v>
      </c>
      <c r="U31" s="72">
        <f>IF(RES_hh_tesh_in!U31=0,0,RES_hh_tesh_in!U31/RES_summary!U$21)</f>
        <v>4.820295273891781</v>
      </c>
      <c r="V31" s="72">
        <f>IF(RES_hh_tesh_in!V31=0,0,RES_hh_tesh_in!V31/RES_summary!V$21)</f>
        <v>5.3887931702123666</v>
      </c>
      <c r="W31" s="72">
        <f>IF(RES_hh_tesh_in!W31=0,0,RES_hh_tesh_in!W31/RES_summary!W$21)</f>
        <v>5.6527074768645447</v>
      </c>
      <c r="X31" s="72">
        <f>IF(RES_hh_tesh_in!X31=0,0,RES_hh_tesh_in!X31/RES_summary!X$21)</f>
        <v>6.1949866192128269</v>
      </c>
      <c r="Y31" s="72">
        <f>IF(RES_hh_tesh_in!Y31=0,0,RES_hh_tesh_in!Y31/RES_summary!Y$21)</f>
        <v>6.3343047685651319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8.3773026109108759</v>
      </c>
      <c r="D32" s="77">
        <f>IF(RES_hh_tesh_in!D32=0,0,RES_hh_tesh_in!D32/RES_summary!D$21)</f>
        <v>4.2892754152908497</v>
      </c>
      <c r="E32" s="77">
        <f>IF(RES_hh_tesh_in!E32=0,0,RES_hh_tesh_in!E32/RES_summary!E$21)</f>
        <v>5.6802688930467591</v>
      </c>
      <c r="F32" s="77">
        <f>IF(RES_hh_tesh_in!F32=0,0,RES_hh_tesh_in!F32/RES_summary!F$21)</f>
        <v>7.416133171490503</v>
      </c>
      <c r="G32" s="77">
        <f>IF(RES_hh_tesh_in!G32=0,0,RES_hh_tesh_in!G32/RES_summary!G$21)</f>
        <v>4.7674436911391931</v>
      </c>
      <c r="H32" s="77">
        <f>IF(RES_hh_tesh_in!H32=0,0,RES_hh_tesh_in!H32/RES_summary!H$21)</f>
        <v>6.3131689461428859</v>
      </c>
      <c r="I32" s="77">
        <f>IF(RES_hh_tesh_in!I32=0,0,RES_hh_tesh_in!I32/RES_summary!I$21)</f>
        <v>7.9394478012906591</v>
      </c>
      <c r="J32" s="77">
        <f>IF(RES_hh_tesh_in!J32=0,0,RES_hh_tesh_in!J32/RES_summary!J$21)</f>
        <v>8.1568045634250641</v>
      </c>
      <c r="K32" s="77">
        <f>IF(RES_hh_tesh_in!K32=0,0,RES_hh_tesh_in!K32/RES_summary!K$21)</f>
        <v>7.9094628830295397</v>
      </c>
      <c r="L32" s="77">
        <f>IF(RES_hh_tesh_in!L32=0,0,RES_hh_tesh_in!L32/RES_summary!L$21)</f>
        <v>6.520678892674745</v>
      </c>
      <c r="M32" s="77">
        <f>IF(RES_hh_tesh_in!M32=0,0,RES_hh_tesh_in!M32/RES_summary!M$21)</f>
        <v>7.4569471785553212</v>
      </c>
      <c r="N32" s="77">
        <f>IF(RES_hh_tesh_in!N32=0,0,RES_hh_tesh_in!N32/RES_summary!N$21)</f>
        <v>6.0422239739981141</v>
      </c>
      <c r="O32" s="77">
        <f>IF(RES_hh_tesh_in!O32=0,0,RES_hh_tesh_in!O32/RES_summary!O$21)</f>
        <v>4.7676669554306299</v>
      </c>
      <c r="P32" s="77">
        <f>IF(RES_hh_tesh_in!P32=0,0,RES_hh_tesh_in!P32/RES_summary!P$21)</f>
        <v>4.8931594853133831</v>
      </c>
      <c r="Q32" s="77">
        <f>IF(RES_hh_tesh_in!Q32=0,0,RES_hh_tesh_in!Q32/RES_summary!Q$21)</f>
        <v>3.6784864226704914</v>
      </c>
      <c r="R32" s="77">
        <f>IF(RES_hh_tesh_in!R32=0,0,RES_hh_tesh_in!R32/RES_summary!R$21)</f>
        <v>3.4929887427056361</v>
      </c>
      <c r="S32" s="77">
        <f>IF(RES_hh_tesh_in!S32=0,0,RES_hh_tesh_in!S32/RES_summary!S$21)</f>
        <v>2.2188593768876208</v>
      </c>
      <c r="T32" s="77">
        <f>IF(RES_hh_tesh_in!T32=0,0,RES_hh_tesh_in!T32/RES_summary!T$21)</f>
        <v>5.1177349867062238</v>
      </c>
      <c r="U32" s="77">
        <f>IF(RES_hh_tesh_in!U32=0,0,RES_hh_tesh_in!U32/RES_summary!U$21)</f>
        <v>4.9008182505280926</v>
      </c>
      <c r="V32" s="77">
        <f>IF(RES_hh_tesh_in!V32=0,0,RES_hh_tesh_in!V32/RES_summary!V$21)</f>
        <v>5.1688885433776468</v>
      </c>
      <c r="W32" s="77">
        <f>IF(RES_hh_tesh_in!W32=0,0,RES_hh_tesh_in!W32/RES_summary!W$21)</f>
        <v>6.7069723316742946</v>
      </c>
      <c r="X32" s="77">
        <f>IF(RES_hh_tesh_in!X32=0,0,RES_hh_tesh_in!X32/RES_summary!X$21)</f>
        <v>6.3227438676345251</v>
      </c>
      <c r="Y32" s="77">
        <f>IF(RES_hh_tesh_in!Y32=0,0,RES_hh_tesh_in!Y32/RES_summary!Y$21)</f>
        <v>5.4343387822307072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6.8641969205574895</v>
      </c>
      <c r="D3" s="65">
        <f>IF(RES_hh_emih_in!D3=0,0,RES_hh_emih_in!D3/RES_summary!D$21)</f>
        <v>9.4507689720763342</v>
      </c>
      <c r="E3" s="65">
        <f>IF(RES_hh_emih_in!E3=0,0,RES_hh_emih_in!E3/RES_summary!E$21)</f>
        <v>8.8869962460731315</v>
      </c>
      <c r="F3" s="65">
        <f>IF(RES_hh_emih_in!F3=0,0,RES_hh_emih_in!F3/RES_summary!F$21)</f>
        <v>7.8287418332520762</v>
      </c>
      <c r="G3" s="65">
        <f>IF(RES_hh_emih_in!G3=0,0,RES_hh_emih_in!G3/RES_summary!G$21)</f>
        <v>8.8166209567890252</v>
      </c>
      <c r="H3" s="65">
        <f>IF(RES_hh_emih_in!H3=0,0,RES_hh_emih_in!H3/RES_summary!H$21)</f>
        <v>11.466015299321073</v>
      </c>
      <c r="I3" s="65">
        <f>IF(RES_hh_emih_in!I3=0,0,RES_hh_emih_in!I3/RES_summary!I$21)</f>
        <v>8.566219146315543</v>
      </c>
      <c r="J3" s="65">
        <f>IF(RES_hh_emih_in!J3=0,0,RES_hh_emih_in!J3/RES_summary!J$21)</f>
        <v>5.017161038714212</v>
      </c>
      <c r="K3" s="65">
        <f>IF(RES_hh_emih_in!K3=0,0,RES_hh_emih_in!K3/RES_summary!K$21)</f>
        <v>7.6585972177729289</v>
      </c>
      <c r="L3" s="65">
        <f>IF(RES_hh_emih_in!L3=0,0,RES_hh_emih_in!L3/RES_summary!L$21)</f>
        <v>9.2141397237474454</v>
      </c>
      <c r="M3" s="65">
        <f>IF(RES_hh_emih_in!M3=0,0,RES_hh_emih_in!M3/RES_summary!M$21)</f>
        <v>8.1783305192021754</v>
      </c>
      <c r="N3" s="65">
        <f>IF(RES_hh_emih_in!N3=0,0,RES_hh_emih_in!N3/RES_summary!N$21)</f>
        <v>5.1878802135053013</v>
      </c>
      <c r="O3" s="65">
        <f>IF(RES_hh_emih_in!O3=0,0,RES_hh_emih_in!O3/RES_summary!O$21)</f>
        <v>3.4898331279400461</v>
      </c>
      <c r="P3" s="65">
        <f>IF(RES_hh_emih_in!P3=0,0,RES_hh_emih_in!P3/RES_summary!P$21)</f>
        <v>5.3245395444349821</v>
      </c>
      <c r="Q3" s="65">
        <f>IF(RES_hh_emih_in!Q3=0,0,RES_hh_emih_in!Q3/RES_summary!Q$21)</f>
        <v>5.2866475773946968</v>
      </c>
      <c r="R3" s="65">
        <f>IF(RES_hh_emih_in!R3=0,0,RES_hh_emih_in!R3/RES_summary!R$21)</f>
        <v>7.0854294691890436</v>
      </c>
      <c r="S3" s="65">
        <f>IF(RES_hh_emih_in!S3=0,0,RES_hh_emih_in!S3/RES_summary!S$21)</f>
        <v>8.0498987585504604</v>
      </c>
      <c r="T3" s="65">
        <f>IF(RES_hh_emih_in!T3=0,0,RES_hh_emih_in!T3/RES_summary!T$21)</f>
        <v>8.4527703849872022</v>
      </c>
      <c r="U3" s="65">
        <f>IF(RES_hh_emih_in!U3=0,0,RES_hh_emih_in!U3/RES_summary!U$21)</f>
        <v>5.1132677842880243</v>
      </c>
      <c r="V3" s="65">
        <f>IF(RES_hh_emih_in!V3=0,0,RES_hh_emih_in!V3/RES_summary!V$21)</f>
        <v>5.7021927153984988</v>
      </c>
      <c r="W3" s="65">
        <f>IF(RES_hh_emih_in!W3=0,0,RES_hh_emih_in!W3/RES_summary!W$21)</f>
        <v>4.6675629513431431</v>
      </c>
      <c r="X3" s="65">
        <f>IF(RES_hh_emih_in!X3=0,0,RES_hh_emih_in!X3/RES_summary!X$21)</f>
        <v>4.6538399597915694</v>
      </c>
      <c r="Y3" s="65">
        <f>IF(RES_hh_emih_in!Y3=0,0,RES_hh_emih_in!Y3/RES_summary!Y$21)</f>
        <v>3.7307641276582899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3.9608047064870013</v>
      </c>
      <c r="D4" s="69">
        <f>IF(RES_hh_emih_in!D4=0,0,RES_hh_emih_in!D4/RES_summary!D$21)</f>
        <v>6.7798755432109319</v>
      </c>
      <c r="E4" s="69">
        <f>IF(RES_hh_emih_in!E4=0,0,RES_hh_emih_in!E4/RES_summary!E$21)</f>
        <v>6.715870111647793</v>
      </c>
      <c r="F4" s="69">
        <f>IF(RES_hh_emih_in!F4=0,0,RES_hh_emih_in!F4/RES_summary!F$21)</f>
        <v>6.245680352581922</v>
      </c>
      <c r="G4" s="69">
        <f>IF(RES_hh_emih_in!G4=0,0,RES_hh_emih_in!G4/RES_summary!G$21)</f>
        <v>7.3319605453366581</v>
      </c>
      <c r="H4" s="69">
        <f>IF(RES_hh_emih_in!H4=0,0,RES_hh_emih_in!H4/RES_summary!H$21)</f>
        <v>10.200824497210291</v>
      </c>
      <c r="I4" s="69">
        <f>IF(RES_hh_emih_in!I4=0,0,RES_hh_emih_in!I4/RES_summary!I$21)</f>
        <v>7.659000114368717</v>
      </c>
      <c r="J4" s="69">
        <f>IF(RES_hh_emih_in!J4=0,0,RES_hh_emih_in!J4/RES_summary!J$21)</f>
        <v>4.1359384390233682</v>
      </c>
      <c r="K4" s="69">
        <f>IF(RES_hh_emih_in!K4=0,0,RES_hh_emih_in!K4/RES_summary!K$21)</f>
        <v>5.3390774371699585</v>
      </c>
      <c r="L4" s="69">
        <f>IF(RES_hh_emih_in!L4=0,0,RES_hh_emih_in!L4/RES_summary!L$21)</f>
        <v>6.6060323183497838</v>
      </c>
      <c r="M4" s="69">
        <f>IF(RES_hh_emih_in!M4=0,0,RES_hh_emih_in!M4/RES_summary!M$21)</f>
        <v>5.7945277807702347</v>
      </c>
      <c r="N4" s="69">
        <f>IF(RES_hh_emih_in!N4=0,0,RES_hh_emih_in!N4/RES_summary!N$21)</f>
        <v>3.8731552765021307</v>
      </c>
      <c r="O4" s="69">
        <f>IF(RES_hh_emih_in!O4=0,0,RES_hh_emih_in!O4/RES_summary!O$21)</f>
        <v>2.645749601061449</v>
      </c>
      <c r="P4" s="69">
        <f>IF(RES_hh_emih_in!P4=0,0,RES_hh_emih_in!P4/RES_summary!P$21)</f>
        <v>4.2603042483219733</v>
      </c>
      <c r="Q4" s="69">
        <f>IF(RES_hh_emih_in!Q4=0,0,RES_hh_emih_in!Q4/RES_summary!Q$21)</f>
        <v>4.0001469532121412</v>
      </c>
      <c r="R4" s="69">
        <f>IF(RES_hh_emih_in!R4=0,0,RES_hh_emih_in!R4/RES_summary!R$21)</f>
        <v>5.6411134326876251</v>
      </c>
      <c r="S4" s="69">
        <f>IF(RES_hh_emih_in!S4=0,0,RES_hh_emih_in!S4/RES_summary!S$21)</f>
        <v>6.5040513628729224</v>
      </c>
      <c r="T4" s="69">
        <f>IF(RES_hh_emih_in!T4=0,0,RES_hh_emih_in!T4/RES_summary!T$21)</f>
        <v>6.7746170601438225</v>
      </c>
      <c r="U4" s="69">
        <f>IF(RES_hh_emih_in!U4=0,0,RES_hh_emih_in!U4/RES_summary!U$21)</f>
        <v>3.9149866207732296</v>
      </c>
      <c r="V4" s="69">
        <f>IF(RES_hh_emih_in!V4=0,0,RES_hh_emih_in!V4/RES_summary!V$21)</f>
        <v>4.7046184234745541</v>
      </c>
      <c r="W4" s="69">
        <f>IF(RES_hh_emih_in!W4=0,0,RES_hh_emih_in!W4/RES_summary!W$21)</f>
        <v>3.3345865977925904</v>
      </c>
      <c r="X4" s="69">
        <f>IF(RES_hh_emih_in!X4=0,0,RES_hh_emih_in!X4/RES_summary!X$21)</f>
        <v>2.9395440872171501</v>
      </c>
      <c r="Y4" s="69">
        <f>IF(RES_hh_emih_in!Y4=0,0,RES_hh_emih_in!Y4/RES_summary!Y$21)</f>
        <v>1.0114593400474181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47.572488995776389</v>
      </c>
      <c r="D5" s="72">
        <f>IF(RES_hh_emih_in!D5=0,0,RES_hh_emih_in!D5/RES_summary!D$21)</f>
        <v>54.029828559955313</v>
      </c>
      <c r="E5" s="72">
        <f>IF(RES_hh_emih_in!E5=0,0,RES_hh_emih_in!E5/RES_summary!E$21)</f>
        <v>56.366235999251799</v>
      </c>
      <c r="F5" s="72">
        <f>IF(RES_hh_emih_in!F5=0,0,RES_hh_emih_in!F5/RES_summary!F$21)</f>
        <v>47.792015225128857</v>
      </c>
      <c r="G5" s="72">
        <f>IF(RES_hh_emih_in!G5=0,0,RES_hh_emih_in!G5/RES_summary!G$21)</f>
        <v>47.591704191902785</v>
      </c>
      <c r="H5" s="72">
        <f>IF(RES_hh_emih_in!H5=0,0,RES_hh_emih_in!H5/RES_summary!H$21)</f>
        <v>54.155646356031752</v>
      </c>
      <c r="I5" s="72">
        <f>IF(RES_hh_emih_in!I5=0,0,RES_hh_emih_in!I5/RES_summary!I$21)</f>
        <v>53.25726309760644</v>
      </c>
      <c r="J5" s="72">
        <f>IF(RES_hh_emih_in!J5=0,0,RES_hh_emih_in!J5/RES_summary!J$21)</f>
        <v>51.193998165251976</v>
      </c>
      <c r="K5" s="72">
        <f>IF(RES_hh_emih_in!K5=0,0,RES_hh_emih_in!K5/RES_summary!K$21)</f>
        <v>45.282058927352288</v>
      </c>
      <c r="L5" s="72">
        <f>IF(RES_hh_emih_in!L5=0,0,RES_hh_emih_in!L5/RES_summary!L$21)</f>
        <v>54.832549996341797</v>
      </c>
      <c r="M5" s="72">
        <f>IF(RES_hh_emih_in!M5=0,0,RES_hh_emih_in!M5/RES_summary!M$21)</f>
        <v>51.478719608152616</v>
      </c>
      <c r="N5" s="72">
        <f>IF(RES_hh_emih_in!N5=0,0,RES_hh_emih_in!N5/RES_summary!N$21)</f>
        <v>46.294563704599312</v>
      </c>
      <c r="O5" s="72">
        <f>IF(RES_hh_emih_in!O5=0,0,RES_hh_emih_in!O5/RES_summary!O$21)</f>
        <v>45.705674066159048</v>
      </c>
      <c r="P5" s="72">
        <f>IF(RES_hh_emih_in!P5=0,0,RES_hh_emih_in!P5/RES_summary!P$21)</f>
        <v>40.059065578402688</v>
      </c>
      <c r="Q5" s="72">
        <f>IF(RES_hh_emih_in!Q5=0,0,RES_hh_emih_in!Q5/RES_summary!Q$21)</f>
        <v>0</v>
      </c>
      <c r="R5" s="72">
        <f>IF(RES_hh_emih_in!R5=0,0,RES_hh_emih_in!R5/RES_summary!R$21)</f>
        <v>35.535404617496013</v>
      </c>
      <c r="S5" s="72">
        <f>IF(RES_hh_emih_in!S5=0,0,RES_hh_emih_in!S5/RES_summary!S$21)</f>
        <v>37.768078472133872</v>
      </c>
      <c r="T5" s="72">
        <f>IF(RES_hh_emih_in!T5=0,0,RES_hh_emih_in!T5/RES_summary!T$21)</f>
        <v>39.048566909334411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33.420121739642433</v>
      </c>
      <c r="X5" s="72">
        <f>IF(RES_hh_emih_in!X5=0,0,RES_hh_emih_in!X5/RES_summary!X$21)</f>
        <v>32.664648767443758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35.896165983667096</v>
      </c>
      <c r="D6" s="72">
        <f>IF(RES_hh_emih_in!D6=0,0,RES_hh_emih_in!D6/RES_summary!D$21)</f>
        <v>37.565904986089102</v>
      </c>
      <c r="E6" s="72">
        <f>IF(RES_hh_emih_in!E6=0,0,RES_hh_emih_in!E6/RES_summary!E$21)</f>
        <v>37.29925416714692</v>
      </c>
      <c r="F6" s="72">
        <f>IF(RES_hh_emih_in!F6=0,0,RES_hh_emih_in!F6/RES_summary!F$21)</f>
        <v>34.75257077134178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28.12748373524904</v>
      </c>
      <c r="K6" s="72">
        <f>IF(RES_hh_emih_in!K6=0,0,RES_hh_emih_in!K6/RES_summary!K$21)</f>
        <v>29.095651680431779</v>
      </c>
      <c r="L6" s="72">
        <f>IF(RES_hh_emih_in!L6=0,0,RES_hh_emih_in!L6/RES_summary!L$21)</f>
        <v>34.010155610026224</v>
      </c>
      <c r="M6" s="72">
        <f>IF(RES_hh_emih_in!M6=0,0,RES_hh_emih_in!M6/RES_summary!M$21)</f>
        <v>35.733137624801778</v>
      </c>
      <c r="N6" s="72">
        <f>IF(RES_hh_emih_in!N6=0,0,RES_hh_emih_in!N6/RES_summary!N$21)</f>
        <v>33.328198462998266</v>
      </c>
      <c r="O6" s="72">
        <f>IF(RES_hh_emih_in!O6=0,0,RES_hh_emih_in!O6/RES_summary!O$21)</f>
        <v>28.150907399065165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19.618145018971607</v>
      </c>
      <c r="X6" s="72">
        <f>IF(RES_hh_emih_in!X6=0,0,RES_hh_emih_in!X6/RES_summary!X$21)</f>
        <v>15.113718012024068</v>
      </c>
      <c r="Y6" s="72">
        <f>IF(RES_hh_emih_in!Y6=0,0,RES_hh_emih_in!Y6/RES_summary!Y$21)</f>
        <v>22.837469679295005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60.401867707510299</v>
      </c>
      <c r="H7" s="72">
        <f>IF(RES_hh_emih_in!H7=0,0,RES_hh_emih_in!H7/RES_summary!H$21)</f>
        <v>42.501402903435519</v>
      </c>
      <c r="I7" s="72">
        <f>IF(RES_hh_emih_in!I7=0,0,RES_hh_emih_in!I7/RES_summary!I$21)</f>
        <v>31.209693006745695</v>
      </c>
      <c r="J7" s="72">
        <f>IF(RES_hh_emih_in!J7=0,0,RES_hh_emih_in!J7/RES_summary!J$21)</f>
        <v>36.438228274195573</v>
      </c>
      <c r="K7" s="72">
        <f>IF(RES_hh_emih_in!K7=0,0,RES_hh_emih_in!K7/RES_summary!K$21)</f>
        <v>33.820364876212658</v>
      </c>
      <c r="L7" s="72">
        <f>IF(RES_hh_emih_in!L7=0,0,RES_hh_emih_in!L7/RES_summary!L$21)</f>
        <v>49.589833530122476</v>
      </c>
      <c r="M7" s="72">
        <f>IF(RES_hh_emih_in!M7=0,0,RES_hh_emih_in!M7/RES_summary!M$21)</f>
        <v>41.613753333565484</v>
      </c>
      <c r="N7" s="72">
        <f>IF(RES_hh_emih_in!N7=0,0,RES_hh_emih_in!N7/RES_summary!N$21)</f>
        <v>48.003042800133798</v>
      </c>
      <c r="O7" s="72">
        <f>IF(RES_hh_emih_in!O7=0,0,RES_hh_emih_in!O7/RES_summary!O$21)</f>
        <v>33.100582663648744</v>
      </c>
      <c r="P7" s="72">
        <f>IF(RES_hh_emih_in!P7=0,0,RES_hh_emih_in!P7/RES_summary!P$21)</f>
        <v>31.195556312642129</v>
      </c>
      <c r="Q7" s="72">
        <f>IF(RES_hh_emih_in!Q7=0,0,RES_hh_emih_in!Q7/RES_summary!Q$21)</f>
        <v>22.0803832890136</v>
      </c>
      <c r="R7" s="72">
        <f>IF(RES_hh_emih_in!R7=0,0,RES_hh_emih_in!R7/RES_summary!R$21)</f>
        <v>27.122010703592469</v>
      </c>
      <c r="S7" s="72">
        <f>IF(RES_hh_emih_in!S7=0,0,RES_hh_emih_in!S7/RES_summary!S$21)</f>
        <v>29.124082715596131</v>
      </c>
      <c r="T7" s="72">
        <f>IF(RES_hh_emih_in!T7=0,0,RES_hh_emih_in!T7/RES_summary!T$21)</f>
        <v>29.59724185000421</v>
      </c>
      <c r="U7" s="72">
        <f>IF(RES_hh_emih_in!U7=0,0,RES_hh_emih_in!U7/RES_summary!U$21)</f>
        <v>26.091137712164088</v>
      </c>
      <c r="V7" s="72">
        <f>IF(RES_hh_emih_in!V7=0,0,RES_hh_emih_in!V7/RES_summary!V$21)</f>
        <v>25.14378118883451</v>
      </c>
      <c r="W7" s="72">
        <f>IF(RES_hh_emih_in!W7=0,0,RES_hh_emih_in!W7/RES_summary!W$21)</f>
        <v>25.562465020857882</v>
      </c>
      <c r="X7" s="72">
        <f>IF(RES_hh_emih_in!X7=0,0,RES_hh_emih_in!X7/RES_summary!X$21)</f>
        <v>26.24255722438215</v>
      </c>
      <c r="Y7" s="72">
        <f>IF(RES_hh_emih_in!Y7=0,0,RES_hh_emih_in!Y7/RES_summary!Y$21)</f>
        <v>23.355253783203477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34.012497482432259</v>
      </c>
      <c r="D8" s="72">
        <f>IF(RES_hh_emih_in!D8=0,0,RES_hh_emih_in!D8/RES_summary!D$21)</f>
        <v>34.283404052135154</v>
      </c>
      <c r="E8" s="72">
        <f>IF(RES_hh_emih_in!E8=0,0,RES_hh_emih_in!E8/RES_summary!E$21)</f>
        <v>34.254527152732301</v>
      </c>
      <c r="F8" s="72">
        <f>IF(RES_hh_emih_in!F8=0,0,RES_hh_emih_in!F8/RES_summary!F$21)</f>
        <v>34.334136936467921</v>
      </c>
      <c r="G8" s="72">
        <f>IF(RES_hh_emih_in!G8=0,0,RES_hh_emih_in!G8/RES_summary!G$21)</f>
        <v>33.46926491454326</v>
      </c>
      <c r="H8" s="72">
        <f>IF(RES_hh_emih_in!H8=0,0,RES_hh_emih_in!H8/RES_summary!H$21)</f>
        <v>33.729854281138138</v>
      </c>
      <c r="I8" s="72">
        <f>IF(RES_hh_emih_in!I8=0,0,RES_hh_emih_in!I8/RES_summary!I$21)</f>
        <v>34.780639150621191</v>
      </c>
      <c r="J8" s="72">
        <f>IF(RES_hh_emih_in!J8=0,0,RES_hh_emih_in!J8/RES_summary!J$21)</f>
        <v>32.971029661873089</v>
      </c>
      <c r="K8" s="72">
        <f>IF(RES_hh_emih_in!K8=0,0,RES_hh_emih_in!K8/RES_summary!K$21)</f>
        <v>32.340351622754831</v>
      </c>
      <c r="L8" s="72">
        <f>IF(RES_hh_emih_in!L8=0,0,RES_hh_emih_in!L8/RES_summary!L$21)</f>
        <v>35.685876740660518</v>
      </c>
      <c r="M8" s="72">
        <f>IF(RES_hh_emih_in!M8=0,0,RES_hh_emih_in!M8/RES_summary!M$21)</f>
        <v>31.87880699893147</v>
      </c>
      <c r="N8" s="72">
        <f>IF(RES_hh_emih_in!N8=0,0,RES_hh_emih_in!N8/RES_summary!N$21)</f>
        <v>28.127727845760091</v>
      </c>
      <c r="O8" s="72">
        <f>IF(RES_hh_emih_in!O8=0,0,RES_hh_emih_in!O8/RES_summary!O$21)</f>
        <v>23.93011236772767</v>
      </c>
      <c r="P8" s="72">
        <f>IF(RES_hh_emih_in!P8=0,0,RES_hh_emih_in!P8/RES_summary!P$21)</f>
        <v>20.809949594528973</v>
      </c>
      <c r="Q8" s="72">
        <f>IF(RES_hh_emih_in!Q8=0,0,RES_hh_emih_in!Q8/RES_summary!Q$21)</f>
        <v>18.839316218031733</v>
      </c>
      <c r="R8" s="72">
        <f>IF(RES_hh_emih_in!R8=0,0,RES_hh_emih_in!R8/RES_summary!R$21)</f>
        <v>19.916904785366711</v>
      </c>
      <c r="S8" s="72">
        <f>IF(RES_hh_emih_in!S8=0,0,RES_hh_emih_in!S8/RES_summary!S$21)</f>
        <v>19.236688056625344</v>
      </c>
      <c r="T8" s="72">
        <f>IF(RES_hh_emih_in!T8=0,0,RES_hh_emih_in!T8/RES_summary!T$21)</f>
        <v>19.136079004229099</v>
      </c>
      <c r="U8" s="72">
        <f>IF(RES_hh_emih_in!U8=0,0,RES_hh_emih_in!U8/RES_summary!U$21)</f>
        <v>17.175475672819218</v>
      </c>
      <c r="V8" s="72">
        <f>IF(RES_hh_emih_in!V8=0,0,RES_hh_emih_in!V8/RES_summary!V$21)</f>
        <v>17.349785703057375</v>
      </c>
      <c r="W8" s="72">
        <f>IF(RES_hh_emih_in!W8=0,0,RES_hh_emih_in!W8/RES_summary!W$21)</f>
        <v>19.592701573284518</v>
      </c>
      <c r="X8" s="72">
        <f>IF(RES_hh_emih_in!X8=0,0,RES_hh_emih_in!X8/RES_summary!X$21)</f>
        <v>16.565129444420819</v>
      </c>
      <c r="Y8" s="72">
        <f>IF(RES_hh_emih_in!Y8=0,0,RES_hh_emih_in!Y8/RES_summary!Y$21)</f>
        <v>14.888724902556733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0.20104378864079217</v>
      </c>
      <c r="D17" s="69">
        <f>IF(RES_hh_emih_in!D17=0,0,RES_hh_emih_in!D17/RES_summary!D$21)</f>
        <v>0.32460938848639909</v>
      </c>
      <c r="E17" s="69">
        <f>IF(RES_hh_emih_in!E17=0,0,RES_hh_emih_in!E17/RES_summary!E$21)</f>
        <v>0.29239667541915726</v>
      </c>
      <c r="F17" s="69">
        <f>IF(RES_hh_emih_in!F17=0,0,RES_hh_emih_in!F17/RES_summary!F$21)</f>
        <v>0.25711867219121831</v>
      </c>
      <c r="G17" s="69">
        <f>IF(RES_hh_emih_in!G17=0,0,RES_hh_emih_in!G17/RES_summary!G$21)</f>
        <v>0.29282438474052319</v>
      </c>
      <c r="H17" s="69">
        <f>IF(RES_hh_emih_in!H17=0,0,RES_hh_emih_in!H17/RES_summary!H$21)</f>
        <v>0.41808320322799791</v>
      </c>
      <c r="I17" s="69">
        <f>IF(RES_hh_emih_in!I17=0,0,RES_hh_emih_in!I17/RES_summary!I$21)</f>
        <v>0.4127467934233357</v>
      </c>
      <c r="J17" s="69">
        <f>IF(RES_hh_emih_in!J17=0,0,RES_hh_emih_in!J17/RES_summary!J$21)</f>
        <v>0.22160020003258271</v>
      </c>
      <c r="K17" s="69">
        <f>IF(RES_hh_emih_in!K17=0,0,RES_hh_emih_in!K17/RES_summary!K$21)</f>
        <v>0.32098648818431358</v>
      </c>
      <c r="L17" s="69">
        <f>IF(RES_hh_emih_in!L17=0,0,RES_hh_emih_in!L17/RES_summary!L$21)</f>
        <v>0.35314932927421855</v>
      </c>
      <c r="M17" s="69">
        <f>IF(RES_hh_emih_in!M17=0,0,RES_hh_emih_in!M17/RES_summary!M$21)</f>
        <v>0.26334954998634469</v>
      </c>
      <c r="N17" s="69">
        <f>IF(RES_hh_emih_in!N17=0,0,RES_hh_emih_in!N17/RES_summary!N$21)</f>
        <v>0.19195268502046905</v>
      </c>
      <c r="O17" s="69">
        <f>IF(RES_hh_emih_in!O17=0,0,RES_hh_emih_in!O17/RES_summary!O$21)</f>
        <v>0.12398811646058103</v>
      </c>
      <c r="P17" s="69">
        <f>IF(RES_hh_emih_in!P17=0,0,RES_hh_emih_in!P17/RES_summary!P$21)</f>
        <v>0.26883565064040715</v>
      </c>
      <c r="Q17" s="69">
        <f>IF(RES_hh_emih_in!Q17=0,0,RES_hh_emih_in!Q17/RES_summary!Q$21)</f>
        <v>0.27099871750259275</v>
      </c>
      <c r="R17" s="69">
        <f>IF(RES_hh_emih_in!R17=0,0,RES_hh_emih_in!R17/RES_summary!R$21)</f>
        <v>0.39066699121842624</v>
      </c>
      <c r="S17" s="69">
        <f>IF(RES_hh_emih_in!S17=0,0,RES_hh_emih_in!S17/RES_summary!S$21)</f>
        <v>0.43769581319366552</v>
      </c>
      <c r="T17" s="69">
        <f>IF(RES_hh_emih_in!T17=0,0,RES_hh_emih_in!T17/RES_summary!T$21)</f>
        <v>0.43777069839653798</v>
      </c>
      <c r="U17" s="69">
        <f>IF(RES_hh_emih_in!U17=0,0,RES_hh_emih_in!U17/RES_summary!U$21)</f>
        <v>0.31035920822561475</v>
      </c>
      <c r="V17" s="69">
        <f>IF(RES_hh_emih_in!V17=0,0,RES_hh_emih_in!V17/RES_summary!V$21)</f>
        <v>0.41857615296748074</v>
      </c>
      <c r="W17" s="69">
        <f>IF(RES_hh_emih_in!W17=0,0,RES_hh_emih_in!W17/RES_summary!W$21)</f>
        <v>0.42849775717233995</v>
      </c>
      <c r="X17" s="69">
        <f>IF(RES_hh_emih_in!X17=0,0,RES_hh_emih_in!X17/RES_summary!X$21)</f>
        <v>0.38980483338392857</v>
      </c>
      <c r="Y17" s="69">
        <f>IF(RES_hh_emih_in!Y17=0,0,RES_hh_emih_in!Y17/RES_summary!Y$21)</f>
        <v>0.13790060430532139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2.6094201840331657</v>
      </c>
      <c r="D18" s="72">
        <f>IF(RES_hh_emih_in!D18=0,0,RES_hh_emih_in!D18/RES_summary!D$21)</f>
        <v>2.9016579506910949</v>
      </c>
      <c r="E18" s="72">
        <f>IF(RES_hh_emih_in!E18=0,0,RES_hh_emih_in!E18/RES_summary!E$21)</f>
        <v>3.1083483609251608</v>
      </c>
      <c r="F18" s="72">
        <f>IF(RES_hh_emih_in!F18=0,0,RES_hh_emih_in!F18/RES_summary!F$21)</f>
        <v>2.7446435940541307</v>
      </c>
      <c r="G18" s="72">
        <f>IF(RES_hh_emih_in!G18=0,0,RES_hh_emih_in!G18/RES_summary!G$21)</f>
        <v>2.5271534597022143</v>
      </c>
      <c r="H18" s="72">
        <f>IF(RES_hh_emih_in!H18=0,0,RES_hh_emih_in!H18/RES_summary!H$21)</f>
        <v>3.0455046677191091</v>
      </c>
      <c r="I18" s="72">
        <f>IF(RES_hh_emih_in!I18=0,0,RES_hh_emih_in!I18/RES_summary!I$21)</f>
        <v>3.4712055170119456</v>
      </c>
      <c r="J18" s="72">
        <f>IF(RES_hh_emih_in!J18=0,0,RES_hh_emih_in!J18/RES_summary!J$21)</f>
        <v>3.3614461650109027</v>
      </c>
      <c r="K18" s="72">
        <f>IF(RES_hh_emih_in!K18=0,0,RES_hh_emih_in!K18/RES_summary!K$21)</f>
        <v>3.097092216427741</v>
      </c>
      <c r="L18" s="72">
        <f>IF(RES_hh_emih_in!L18=0,0,RES_hh_emih_in!L18/RES_summary!L$21)</f>
        <v>4.2273641250815528</v>
      </c>
      <c r="M18" s="72">
        <f>IF(RES_hh_emih_in!M18=0,0,RES_hh_emih_in!M18/RES_summary!M$21)</f>
        <v>4.5181350794877808</v>
      </c>
      <c r="N18" s="72">
        <f>IF(RES_hh_emih_in!N18=0,0,RES_hh_emih_in!N18/RES_summary!N$21)</f>
        <v>3.4389075507093496</v>
      </c>
      <c r="O18" s="72">
        <f>IF(RES_hh_emih_in!O18=0,0,RES_hh_emih_in!O18/RES_summary!O$21)</f>
        <v>3.1219352714988702</v>
      </c>
      <c r="P18" s="72">
        <f>IF(RES_hh_emih_in!P18=0,0,RES_hh_emih_in!P18/RES_summary!P$21)</f>
        <v>2.9042160636720089</v>
      </c>
      <c r="Q18" s="72">
        <f>IF(RES_hh_emih_in!Q18=0,0,RES_hh_emih_in!Q18/RES_summary!Q$21)</f>
        <v>0</v>
      </c>
      <c r="R18" s="72">
        <f>IF(RES_hh_emih_in!R18=0,0,RES_hh_emih_in!R18/RES_summary!R$21)</f>
        <v>2.681694550407915</v>
      </c>
      <c r="S18" s="72">
        <f>IF(RES_hh_emih_in!S18=0,0,RES_hh_emih_in!S18/RES_summary!S$21)</f>
        <v>2.8919538729663232</v>
      </c>
      <c r="T18" s="72">
        <f>IF(RES_hh_emih_in!T18=0,0,RES_hh_emih_in!T18/RES_summary!T$21)</f>
        <v>3.0390559107589636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4.7213378997998721</v>
      </c>
      <c r="X18" s="72">
        <f>IF(RES_hh_emih_in!X18=0,0,RES_hh_emih_in!X18/RES_summary!X$21)</f>
        <v>4.7883910727931722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1.9837145977363677</v>
      </c>
      <c r="D19" s="72">
        <f>IF(RES_hh_emih_in!D19=0,0,RES_hh_emih_in!D19/RES_summary!D$21)</f>
        <v>2.0501638719592505</v>
      </c>
      <c r="E19" s="72">
        <f>IF(RES_hh_emih_in!E19=0,0,RES_hh_emih_in!E19/RES_summary!E$21)</f>
        <v>2.0629254921691573</v>
      </c>
      <c r="F19" s="72">
        <f>IF(RES_hh_emih_in!F19=0,0,RES_hh_emih_in!F19/RES_summary!F$21)</f>
        <v>1.9876104020034304</v>
      </c>
      <c r="G19" s="72">
        <f>IF(RES_hh_emih_in!G19=0,0,RES_hh_emih_in!G19/RES_summary!G$21)</f>
        <v>1.9461267973995151</v>
      </c>
      <c r="H19" s="72">
        <f>IF(RES_hh_emih_in!H19=0,0,RES_hh_emih_in!H19/RES_summary!H$21)</f>
        <v>2.1446104042549883</v>
      </c>
      <c r="I19" s="72">
        <f>IF(RES_hh_emih_in!I19=0,0,RES_hh_emih_in!I19/RES_summary!I$21)</f>
        <v>2.1508796151218608</v>
      </c>
      <c r="J19" s="72">
        <f>IF(RES_hh_emih_in!J19=0,0,RES_hh_emih_in!J19/RES_summary!J$21)</f>
        <v>2.1551876313699521</v>
      </c>
      <c r="K19" s="72">
        <f>IF(RES_hh_emih_in!K19=0,0,RES_hh_emih_in!K19/RES_summary!K$21)</f>
        <v>2.3328949129297953</v>
      </c>
      <c r="L19" s="72">
        <f>IF(RES_hh_emih_in!L19=0,0,RES_hh_emih_in!L19/RES_summary!L$21)</f>
        <v>2.7290457603750422</v>
      </c>
      <c r="M19" s="72">
        <f>IF(RES_hh_emih_in!M19=0,0,RES_hh_emih_in!M19/RES_summary!M$21)</f>
        <v>2.8257745188362473</v>
      </c>
      <c r="N19" s="72">
        <f>IF(RES_hh_emih_in!N19=0,0,RES_hh_emih_in!N19/RES_summary!N$21)</f>
        <v>2.1931915300732161</v>
      </c>
      <c r="O19" s="72">
        <f>IF(RES_hh_emih_in!O19=0,0,RES_hh_emih_in!O19/RES_summary!O$21)</f>
        <v>1.6625201037240511</v>
      </c>
      <c r="P19" s="72">
        <f>IF(RES_hh_emih_in!P19=0,0,RES_hh_emih_in!P19/RES_summary!P$21)</f>
        <v>1.5993712306006769</v>
      </c>
      <c r="Q19" s="72">
        <f>IF(RES_hh_emih_in!Q19=0,0,RES_hh_emih_in!Q19/RES_summary!Q$21)</f>
        <v>1.4310968561028552</v>
      </c>
      <c r="R19" s="72">
        <f>IF(RES_hh_emih_in!R19=0,0,RES_hh_emih_in!R19/RES_summary!R$21)</f>
        <v>1.5031499633208398</v>
      </c>
      <c r="S19" s="72">
        <f>IF(RES_hh_emih_in!S19=0,0,RES_hh_emih_in!S19/RES_summary!S$21)</f>
        <v>1.5025642678911066</v>
      </c>
      <c r="T19" s="72">
        <f>IF(RES_hh_emih_in!T19=0,0,RES_hh_emih_in!T19/RES_summary!T$21)</f>
        <v>1.5722696724933125</v>
      </c>
      <c r="U19" s="72">
        <f>IF(RES_hh_emih_in!U19=0,0,RES_hh_emih_in!U19/RES_summary!U$21)</f>
        <v>1.5261118511526108</v>
      </c>
      <c r="V19" s="72">
        <f>IF(RES_hh_emih_in!V19=0,0,RES_hh_emih_in!V19/RES_summary!V$21)</f>
        <v>1.4666637823216233</v>
      </c>
      <c r="W19" s="72">
        <f>IF(RES_hh_emih_in!W19=0,0,RES_hh_emih_in!W19/RES_summary!W$21)</f>
        <v>1.8257674913844502</v>
      </c>
      <c r="X19" s="72">
        <f>IF(RES_hh_emih_in!X19=0,0,RES_hh_emih_in!X19/RES_summary!X$21)</f>
        <v>1.8569453598861974</v>
      </c>
      <c r="Y19" s="72">
        <f>IF(RES_hh_emih_in!Y19=0,0,RES_hh_emih_in!Y19/RES_summary!Y$21)</f>
        <v>2.2646834405973393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3.1177375058553087</v>
      </c>
      <c r="H20" s="72">
        <f>IF(RES_hh_emih_in!H20=0,0,RES_hh_emih_in!H20/RES_summary!H$21)</f>
        <v>2.418150726704698</v>
      </c>
      <c r="I20" s="72">
        <f>IF(RES_hh_emih_in!I20=0,0,RES_hh_emih_in!I20/RES_summary!I$21)</f>
        <v>1.8716674220017573</v>
      </c>
      <c r="J20" s="72">
        <f>IF(RES_hh_emih_in!J20=0,0,RES_hh_emih_in!J20/RES_summary!J$21)</f>
        <v>2.3350131057411914</v>
      </c>
      <c r="K20" s="72">
        <f>IF(RES_hh_emih_in!K20=0,0,RES_hh_emih_in!K20/RES_summary!K$21)</f>
        <v>2.2272235660817654</v>
      </c>
      <c r="L20" s="72">
        <f>IF(RES_hh_emih_in!L20=0,0,RES_hh_emih_in!L20/RES_summary!L$21)</f>
        <v>3.2698313404627948</v>
      </c>
      <c r="M20" s="72">
        <f>IF(RES_hh_emih_in!M20=0,0,RES_hh_emih_in!M20/RES_summary!M$21)</f>
        <v>3.0463773660216997</v>
      </c>
      <c r="N20" s="72">
        <f>IF(RES_hh_emih_in!N20=0,0,RES_hh_emih_in!N20/RES_summary!N$21)</f>
        <v>3.0464564676555486</v>
      </c>
      <c r="O20" s="72">
        <f>IF(RES_hh_emih_in!O20=0,0,RES_hh_emih_in!O20/RES_summary!O$21)</f>
        <v>1.8868406457111122</v>
      </c>
      <c r="P20" s="72">
        <f>IF(RES_hh_emih_in!P20=0,0,RES_hh_emih_in!P20/RES_summary!P$21)</f>
        <v>2.0777404970252031</v>
      </c>
      <c r="Q20" s="72">
        <f>IF(RES_hh_emih_in!Q20=0,0,RES_hh_emih_in!Q20/RES_summary!Q$21)</f>
        <v>1.5303704968888365</v>
      </c>
      <c r="R20" s="72">
        <f>IF(RES_hh_emih_in!R20=0,0,RES_hh_emih_in!R20/RES_summary!R$21)</f>
        <v>1.9230288722251068</v>
      </c>
      <c r="S20" s="72">
        <f>IF(RES_hh_emih_in!S20=0,0,RES_hh_emih_in!S20/RES_summary!S$21)</f>
        <v>2.018425031013225</v>
      </c>
      <c r="T20" s="72">
        <f>IF(RES_hh_emih_in!T20=0,0,RES_hh_emih_in!T20/RES_summary!T$21)</f>
        <v>2.1408872525849376</v>
      </c>
      <c r="U20" s="72">
        <f>IF(RES_hh_emih_in!U20=0,0,RES_hh_emih_in!U20/RES_summary!U$21)</f>
        <v>2.0032819455343338</v>
      </c>
      <c r="V20" s="72">
        <f>IF(RES_hh_emih_in!V20=0,0,RES_hh_emih_in!V20/RES_summary!V$21)</f>
        <v>2.156607521561178</v>
      </c>
      <c r="W20" s="72">
        <f>IF(RES_hh_emih_in!W20=0,0,RES_hh_emih_in!W20/RES_summary!W$21)</f>
        <v>3.1649451942441211</v>
      </c>
      <c r="X20" s="72">
        <f>IF(RES_hh_emih_in!X20=0,0,RES_hh_emih_in!X20/RES_summary!X$21)</f>
        <v>3.2775260413610536</v>
      </c>
      <c r="Y20" s="72">
        <f>IF(RES_hh_emih_in!Y20=0,0,RES_hh_emih_in!Y20/RES_summary!Y$21)</f>
        <v>2.2343450349847438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1.8240375414889825</v>
      </c>
      <c r="D21" s="72">
        <f>IF(RES_hh_emih_in!D21=0,0,RES_hh_emih_in!D21/RES_summary!D$21)</f>
        <v>1.6827146885060453</v>
      </c>
      <c r="E21" s="72">
        <f>IF(RES_hh_emih_in!E21=0,0,RES_hh_emih_in!E21/RES_summary!E$21)</f>
        <v>1.7052842213566799</v>
      </c>
      <c r="F21" s="72">
        <f>IF(RES_hh_emih_in!F21=0,0,RES_hh_emih_in!F21/RES_summary!F$21)</f>
        <v>1.9085273703642596</v>
      </c>
      <c r="G21" s="72">
        <f>IF(RES_hh_emih_in!G21=0,0,RES_hh_emih_in!G21/RES_summary!G$21)</f>
        <v>1.6628522163093733</v>
      </c>
      <c r="H21" s="72">
        <f>IF(RES_hh_emih_in!H21=0,0,RES_hh_emih_in!H21/RES_summary!H$21)</f>
        <v>1.8436226009087877</v>
      </c>
      <c r="I21" s="72">
        <f>IF(RES_hh_emih_in!I21=0,0,RES_hh_emih_in!I21/RES_summary!I$21)</f>
        <v>2.0195633570080211</v>
      </c>
      <c r="J21" s="72">
        <f>IF(RES_hh_emih_in!J21=0,0,RES_hh_emih_in!J21/RES_summary!J$21)</f>
        <v>2.0586316989756348</v>
      </c>
      <c r="K21" s="72">
        <f>IF(RES_hh_emih_in!K21=0,0,RES_hh_emih_in!K21/RES_summary!K$21)</f>
        <v>2.0924874106657199</v>
      </c>
      <c r="L21" s="72">
        <f>IF(RES_hh_emih_in!L21=0,0,RES_hh_emih_in!L21/RES_summary!L$21)</f>
        <v>2.3411056620373381</v>
      </c>
      <c r="M21" s="72">
        <f>IF(RES_hh_emih_in!M21=0,0,RES_hh_emih_in!M21/RES_summary!M$21)</f>
        <v>2.3258296160774639</v>
      </c>
      <c r="N21" s="72">
        <f>IF(RES_hh_emih_in!N21=0,0,RES_hh_emih_in!N21/RES_summary!N$21)</f>
        <v>1.7734344322794808</v>
      </c>
      <c r="O21" s="72">
        <f>IF(RES_hh_emih_in!O21=0,0,RES_hh_emih_in!O21/RES_summary!O$21)</f>
        <v>1.3616326111621824</v>
      </c>
      <c r="P21" s="72">
        <f>IF(RES_hh_emih_in!P21=0,0,RES_hh_emih_in!P21/RES_summary!P$21)</f>
        <v>1.3914901913801272</v>
      </c>
      <c r="Q21" s="72">
        <f>IF(RES_hh_emih_in!Q21=0,0,RES_hh_emih_in!Q21/RES_summary!Q$21)</f>
        <v>1.3237241224397125</v>
      </c>
      <c r="R21" s="72">
        <f>IF(RES_hh_emih_in!R21=0,0,RES_hh_emih_in!R21/RES_summary!R$21)</f>
        <v>1.4432651452866987</v>
      </c>
      <c r="S21" s="72">
        <f>IF(RES_hh_emih_in!S21=0,0,RES_hh_emih_in!S21/RES_summary!S$21)</f>
        <v>1.3806327465959158</v>
      </c>
      <c r="T21" s="72">
        <f>IF(RES_hh_emih_in!T21=0,0,RES_hh_emih_in!T21/RES_summary!T$21)</f>
        <v>1.4565526665020008</v>
      </c>
      <c r="U21" s="72">
        <f>IF(RES_hh_emih_in!U21=0,0,RES_hh_emih_in!U21/RES_summary!U$21)</f>
        <v>1.4048194860918009</v>
      </c>
      <c r="V21" s="72">
        <f>IF(RES_hh_emih_in!V21=0,0,RES_hh_emih_in!V21/RES_summary!V$21)</f>
        <v>1.5970854921179656</v>
      </c>
      <c r="W21" s="72">
        <f>IF(RES_hh_emih_in!W21=0,0,RES_hh_emih_in!W21/RES_summary!W$21)</f>
        <v>2.6165116420518757</v>
      </c>
      <c r="X21" s="72">
        <f>IF(RES_hh_emih_in!X21=0,0,RES_hh_emih_in!X21/RES_summary!X$21)</f>
        <v>2.2630534443518715</v>
      </c>
      <c r="Y21" s="72">
        <f>IF(RES_hh_emih_in!Y21=0,0,RES_hh_emih_in!Y21/RES_summary!Y$21)</f>
        <v>1.5776724019600774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2.7023484254296966</v>
      </c>
      <c r="D27" s="69">
        <f>IF(RES_hh_emih_in!D27=0,0,RES_hh_emih_in!D27/RES_summary!D$21)</f>
        <v>2.3462840403790017</v>
      </c>
      <c r="E27" s="69">
        <f>IF(RES_hh_emih_in!E27=0,0,RES_hh_emih_in!E27/RES_summary!E$21)</f>
        <v>1.8787294590061818</v>
      </c>
      <c r="F27" s="69">
        <f>IF(RES_hh_emih_in!F27=0,0,RES_hh_emih_in!F27/RES_summary!F$21)</f>
        <v>1.3259428084789355</v>
      </c>
      <c r="G27" s="69">
        <f>IF(RES_hh_emih_in!G27=0,0,RES_hh_emih_in!G27/RES_summary!G$21)</f>
        <v>1.1918360267118457</v>
      </c>
      <c r="H27" s="69">
        <f>IF(RES_hh_emih_in!H27=0,0,RES_hh_emih_in!H27/RES_summary!H$21)</f>
        <v>0.8471075988827842</v>
      </c>
      <c r="I27" s="69">
        <f>IF(RES_hh_emih_in!I27=0,0,RES_hh_emih_in!I27/RES_summary!I$21)</f>
        <v>0.49447223852348904</v>
      </c>
      <c r="J27" s="69">
        <f>IF(RES_hh_emih_in!J27=0,0,RES_hh_emih_in!J27/RES_summary!J$21)</f>
        <v>0.65962239965826086</v>
      </c>
      <c r="K27" s="69">
        <f>IF(RES_hh_emih_in!K27=0,0,RES_hh_emih_in!K27/RES_summary!K$21)</f>
        <v>1.998533292418657</v>
      </c>
      <c r="L27" s="69">
        <f>IF(RES_hh_emih_in!L27=0,0,RES_hh_emih_in!L27/RES_summary!L$21)</f>
        <v>2.2549580761234425</v>
      </c>
      <c r="M27" s="69">
        <f>IF(RES_hh_emih_in!M27=0,0,RES_hh_emih_in!M27/RES_summary!M$21)</f>
        <v>2.1204531884455973</v>
      </c>
      <c r="N27" s="69">
        <f>IF(RES_hh_emih_in!N27=0,0,RES_hh_emih_in!N27/RES_summary!N$21)</f>
        <v>1.1227722519827008</v>
      </c>
      <c r="O27" s="69">
        <f>IF(RES_hh_emih_in!O27=0,0,RES_hh_emih_in!O27/RES_summary!O$21)</f>
        <v>0.72009541041801628</v>
      </c>
      <c r="P27" s="69">
        <f>IF(RES_hh_emih_in!P27=0,0,RES_hh_emih_in!P27/RES_summary!P$21)</f>
        <v>0.79539964547260211</v>
      </c>
      <c r="Q27" s="69">
        <f>IF(RES_hh_emih_in!Q27=0,0,RES_hh_emih_in!Q27/RES_summary!Q$21)</f>
        <v>1.0155019066799627</v>
      </c>
      <c r="R27" s="69">
        <f>IF(RES_hh_emih_in!R27=0,0,RES_hh_emih_in!R27/RES_summary!R$21)</f>
        <v>1.0536490452829905</v>
      </c>
      <c r="S27" s="69">
        <f>IF(RES_hh_emih_in!S27=0,0,RES_hh_emih_in!S27/RES_summary!S$21)</f>
        <v>1.1081515824838732</v>
      </c>
      <c r="T27" s="69">
        <f>IF(RES_hh_emih_in!T27=0,0,RES_hh_emih_in!T27/RES_summary!T$21)</f>
        <v>1.2403826264468416</v>
      </c>
      <c r="U27" s="69">
        <f>IF(RES_hh_emih_in!U27=0,0,RES_hh_emih_in!U27/RES_summary!U$21)</f>
        <v>0.88792195528918028</v>
      </c>
      <c r="V27" s="69">
        <f>IF(RES_hh_emih_in!V27=0,0,RES_hh_emih_in!V27/RES_summary!V$21)</f>
        <v>0.57899813895646379</v>
      </c>
      <c r="W27" s="69">
        <f>IF(RES_hh_emih_in!W27=0,0,RES_hh_emih_in!W27/RES_summary!W$21)</f>
        <v>0.90447859637821393</v>
      </c>
      <c r="X27" s="69">
        <f>IF(RES_hh_emih_in!X27=0,0,RES_hh_emih_in!X27/RES_summary!X$21)</f>
        <v>1.3244910391904903</v>
      </c>
      <c r="Y27" s="69">
        <f>IF(RES_hh_emih_in!Y27=0,0,RES_hh_emih_in!Y27/RES_summary!Y$21)</f>
        <v>2.5814041833055503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4.1586657390744541</v>
      </c>
      <c r="D28" s="72">
        <f>IF(RES_hh_emih_in!D28=0,0,RES_hh_emih_in!D28/RES_summary!D$21)</f>
        <v>4.5418973566290921</v>
      </c>
      <c r="E28" s="72">
        <f>IF(RES_hh_emih_in!E28=0,0,RES_hh_emih_in!E28/RES_summary!E$21)</f>
        <v>4.5642006649559246</v>
      </c>
      <c r="F28" s="72">
        <f>IF(RES_hh_emih_in!F28=0,0,RES_hh_emih_in!F28/RES_summary!F$21)</f>
        <v>3.7800305828405754</v>
      </c>
      <c r="G28" s="72">
        <f>IF(RES_hh_emih_in!G28=0,0,RES_hh_emih_in!G28/RES_summary!G$21)</f>
        <v>3.3601967658613439</v>
      </c>
      <c r="H28" s="72">
        <f>IF(RES_hh_emih_in!H28=0,0,RES_hh_emih_in!H28/RES_summary!H$21)</f>
        <v>4.0707942631993559</v>
      </c>
      <c r="I28" s="72">
        <f>IF(RES_hh_emih_in!I28=0,0,RES_hh_emih_in!I28/RES_summary!I$21)</f>
        <v>4.4398396998728691</v>
      </c>
      <c r="J28" s="72">
        <f>IF(RES_hh_emih_in!J28=0,0,RES_hh_emih_in!J28/RES_summary!J$21)</f>
        <v>4.4045856546722719</v>
      </c>
      <c r="K28" s="72">
        <f>IF(RES_hh_emih_in!K28=0,0,RES_hh_emih_in!K28/RES_summary!K$21)</f>
        <v>3.8312912071023728</v>
      </c>
      <c r="L28" s="72">
        <f>IF(RES_hh_emih_in!L28=0,0,RES_hh_emih_in!L28/RES_summary!L$21)</f>
        <v>4.6964108807257974</v>
      </c>
      <c r="M28" s="72">
        <f>IF(RES_hh_emih_in!M28=0,0,RES_hh_emih_in!M28/RES_summary!M$21)</f>
        <v>4.7559088274656736</v>
      </c>
      <c r="N28" s="72">
        <f>IF(RES_hh_emih_in!N28=0,0,RES_hh_emih_in!N28/RES_summary!N$21)</f>
        <v>3.5490169631570785</v>
      </c>
      <c r="O28" s="72">
        <f>IF(RES_hh_emih_in!O28=0,0,RES_hh_emih_in!O28/RES_summary!O$21)</f>
        <v>2.9709722324981165</v>
      </c>
      <c r="P28" s="72">
        <f>IF(RES_hh_emih_in!P28=0,0,RES_hh_emih_in!P28/RES_summary!P$21)</f>
        <v>2.7059977045047874</v>
      </c>
      <c r="Q28" s="72">
        <f>IF(RES_hh_emih_in!Q28=0,0,RES_hh_emih_in!Q28/RES_summary!Q$21)</f>
        <v>0</v>
      </c>
      <c r="R28" s="72">
        <f>IF(RES_hh_emih_in!R28=0,0,RES_hh_emih_in!R28/RES_summary!R$21)</f>
        <v>2.4256050342011344</v>
      </c>
      <c r="S28" s="72">
        <f>IF(RES_hh_emih_in!S28=0,0,RES_hh_emih_in!S28/RES_summary!S$21)</f>
        <v>2.6682196501880227</v>
      </c>
      <c r="T28" s="72">
        <f>IF(RES_hh_emih_in!T28=0,0,RES_hh_emih_in!T28/RES_summary!T$21)</f>
        <v>3.0539367844774001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3.5420632142409678</v>
      </c>
      <c r="X28" s="72">
        <f>IF(RES_hh_emih_in!X28=0,0,RES_hh_emih_in!X28/RES_summary!X$21)</f>
        <v>4.1547565239986657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2.9195376909183817</v>
      </c>
      <c r="D29" s="72">
        <f>IF(RES_hh_emih_in!D29=0,0,RES_hh_emih_in!D29/RES_summary!D$21)</f>
        <v>2.9540327990969595</v>
      </c>
      <c r="E29" s="72">
        <f>IF(RES_hh_emih_in!E29=0,0,RES_hh_emih_in!E29/RES_summary!E$21)</f>
        <v>2.8112333787564263</v>
      </c>
      <c r="F29" s="72">
        <f>IF(RES_hh_emih_in!F29=0,0,RES_hh_emih_in!F29/RES_summary!F$21)</f>
        <v>2.5318938526637345</v>
      </c>
      <c r="G29" s="72">
        <f>IF(RES_hh_emih_in!G29=0,0,RES_hh_emih_in!G29/RES_summary!G$21)</f>
        <v>2.3549777998782484</v>
      </c>
      <c r="H29" s="72">
        <f>IF(RES_hh_emih_in!H29=0,0,RES_hh_emih_in!H29/RES_summary!H$21)</f>
        <v>2.6503898882827044</v>
      </c>
      <c r="I29" s="72">
        <f>IF(RES_hh_emih_in!I29=0,0,RES_hh_emih_in!I29/RES_summary!I$21)</f>
        <v>2.4980802395386568</v>
      </c>
      <c r="J29" s="72">
        <f>IF(RES_hh_emih_in!J29=0,0,RES_hh_emih_in!J29/RES_summary!J$21)</f>
        <v>2.6066849658050439</v>
      </c>
      <c r="K29" s="72">
        <f>IF(RES_hh_emih_in!K29=0,0,RES_hh_emih_in!K29/RES_summary!K$21)</f>
        <v>2.674473953918628</v>
      </c>
      <c r="L29" s="72">
        <f>IF(RES_hh_emih_in!L29=0,0,RES_hh_emih_in!L29/RES_summary!L$21)</f>
        <v>2.9453147709115313</v>
      </c>
      <c r="M29" s="72">
        <f>IF(RES_hh_emih_in!M29=0,0,RES_hh_emih_in!M29/RES_summary!M$21)</f>
        <v>3.1395431599953127</v>
      </c>
      <c r="N29" s="72">
        <f>IF(RES_hh_emih_in!N29=0,0,RES_hh_emih_in!N29/RES_summary!N$21)</f>
        <v>2.499497332788458</v>
      </c>
      <c r="O29" s="72">
        <f>IF(RES_hh_emih_in!O29=0,0,RES_hh_emih_in!O29/RES_summary!O$21)</f>
        <v>1.8113598097532451</v>
      </c>
      <c r="P29" s="72">
        <f>IF(RES_hh_emih_in!P29=0,0,RES_hh_emih_in!P29/RES_summary!P$21)</f>
        <v>1.7334361262461249</v>
      </c>
      <c r="Q29" s="72">
        <f>IF(RES_hh_emih_in!Q29=0,0,RES_hh_emih_in!Q29/RES_summary!Q$21)</f>
        <v>1.4099993687007988</v>
      </c>
      <c r="R29" s="72">
        <f>IF(RES_hh_emih_in!R29=0,0,RES_hh_emih_in!R29/RES_summary!R$21)</f>
        <v>1.5100543047973787</v>
      </c>
      <c r="S29" s="72">
        <f>IF(RES_hh_emih_in!S29=0,0,RES_hh_emih_in!S29/RES_summary!S$21)</f>
        <v>1.5982212097209425</v>
      </c>
      <c r="T29" s="72">
        <f>IF(RES_hh_emih_in!T29=0,0,RES_hh_emih_in!T29/RES_summary!T$21)</f>
        <v>1.6627815674415254</v>
      </c>
      <c r="U29" s="72">
        <f>IF(RES_hh_emih_in!U29=0,0,RES_hh_emih_in!U29/RES_summary!U$21)</f>
        <v>2.0200255365429429</v>
      </c>
      <c r="V29" s="72">
        <f>IF(RES_hh_emih_in!V29=0,0,RES_hh_emih_in!V29/RES_summary!V$21)</f>
        <v>2.1825507815327723</v>
      </c>
      <c r="W29" s="72">
        <f>IF(RES_hh_emih_in!W29=0,0,RES_hh_emih_in!W29/RES_summary!W$21)</f>
        <v>1.7829009774192777</v>
      </c>
      <c r="X29" s="72">
        <f>IF(RES_hh_emih_in!X29=0,0,RES_hh_emih_in!X29/RES_summary!X$21)</f>
        <v>2.0124522332790642</v>
      </c>
      <c r="Y29" s="72">
        <f>IF(RES_hh_emih_in!Y29=0,0,RES_hh_emih_in!Y29/RES_summary!Y$21)</f>
        <v>2.7395784655762863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2.6114635767535814</v>
      </c>
      <c r="D30" s="72">
        <f>IF(RES_hh_emih_in!D30=0,0,RES_hh_emih_in!D30/RES_summary!D$21)</f>
        <v>2.4715672232805059</v>
      </c>
      <c r="E30" s="72">
        <f>IF(RES_hh_emih_in!E30=0,0,RES_hh_emih_in!E30/RES_summary!E$21)</f>
        <v>2.4108615724247193</v>
      </c>
      <c r="F30" s="72">
        <f>IF(RES_hh_emih_in!F30=0,0,RES_hh_emih_in!F30/RES_summary!F$21)</f>
        <v>2.3724945115532483</v>
      </c>
      <c r="G30" s="72">
        <f>IF(RES_hh_emih_in!G30=0,0,RES_hh_emih_in!G30/RES_summary!G$21)</f>
        <v>2.0269048188826293</v>
      </c>
      <c r="H30" s="72">
        <f>IF(RES_hh_emih_in!H30=0,0,RES_hh_emih_in!H30/RES_summary!H$21)</f>
        <v>2.2182100728868379</v>
      </c>
      <c r="I30" s="72">
        <f>IF(RES_hh_emih_in!I30=0,0,RES_hh_emih_in!I30/RES_summary!I$21)</f>
        <v>2.5778148149088045</v>
      </c>
      <c r="J30" s="72">
        <f>IF(RES_hh_emih_in!J30=0,0,RES_hh_emih_in!J30/RES_summary!J$21)</f>
        <v>2.6250662645523031</v>
      </c>
      <c r="K30" s="72">
        <f>IF(RES_hh_emih_in!K30=0,0,RES_hh_emih_in!K30/RES_summary!K$21)</f>
        <v>2.5062514019357476</v>
      </c>
      <c r="L30" s="72">
        <f>IF(RES_hh_emih_in!L30=0,0,RES_hh_emih_in!L30/RES_summary!L$21)</f>
        <v>2.5917266198677074</v>
      </c>
      <c r="M30" s="72">
        <f>IF(RES_hh_emih_in!M30=0,0,RES_hh_emih_in!M30/RES_summary!M$21)</f>
        <v>2.7450123825737318</v>
      </c>
      <c r="N30" s="72">
        <f>IF(RES_hh_emih_in!N30=0,0,RES_hh_emih_in!N30/RES_summary!N$21)</f>
        <v>2.1000149947807385</v>
      </c>
      <c r="O30" s="72">
        <f>IF(RES_hh_emih_in!O30=0,0,RES_hh_emih_in!O30/RES_summary!O$21)</f>
        <v>1.5651123706717747</v>
      </c>
      <c r="P30" s="72">
        <f>IF(RES_hh_emih_in!P30=0,0,RES_hh_emih_in!P30/RES_summary!P$21)</f>
        <v>1.5407024671220484</v>
      </c>
      <c r="Q30" s="72">
        <f>IF(RES_hh_emih_in!Q30=0,0,RES_hh_emih_in!Q30/RES_summary!Q$21)</f>
        <v>1.2435804247840248</v>
      </c>
      <c r="R30" s="72">
        <f>IF(RES_hh_emih_in!R30=0,0,RES_hh_emih_in!R30/RES_summary!R$21)</f>
        <v>1.3271668554619052</v>
      </c>
      <c r="S30" s="72">
        <f>IF(RES_hh_emih_in!S30=0,0,RES_hh_emih_in!S30/RES_summary!S$21)</f>
        <v>1.1886900176839292</v>
      </c>
      <c r="T30" s="72">
        <f>IF(RES_hh_emih_in!T30=0,0,RES_hh_emih_in!T30/RES_summary!T$21)</f>
        <v>1.541332703786755</v>
      </c>
      <c r="U30" s="72">
        <f>IF(RES_hh_emih_in!U30=0,0,RES_hh_emih_in!U30/RES_summary!U$21)</f>
        <v>1.638409337376302</v>
      </c>
      <c r="V30" s="72">
        <f>IF(RES_hh_emih_in!V30=0,0,RES_hh_emih_in!V30/RES_summary!V$21)</f>
        <v>1.8034033558507527</v>
      </c>
      <c r="W30" s="72">
        <f>IF(RES_hh_emih_in!W30=0,0,RES_hh_emih_in!W30/RES_summary!W$21)</f>
        <v>2.0082103722105207</v>
      </c>
      <c r="X30" s="72">
        <f>IF(RES_hh_emih_in!X30=0,0,RES_hh_emih_in!X30/RES_summary!X$21)</f>
        <v>1.9339990576254298</v>
      </c>
      <c r="Y30" s="72">
        <f>IF(RES_hh_emih_in!Y30=0,0,RES_hh_emih_in!Y30/RES_summary!Y$21)</f>
        <v>2.1042230479951924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136.80666318016054</v>
      </c>
      <c r="C3" s="19">
        <f t="shared" ref="C3:V3" si="0">SUM(C4,C9,C12)</f>
        <v>139.50826080663936</v>
      </c>
      <c r="D3" s="19">
        <f t="shared" si="0"/>
        <v>141.98492654497417</v>
      </c>
      <c r="E3" s="19">
        <f t="shared" si="0"/>
        <v>146.88155145372792</v>
      </c>
      <c r="F3" s="19">
        <f t="shared" si="0"/>
        <v>150.46700585459286</v>
      </c>
      <c r="G3" s="19">
        <f t="shared" si="0"/>
        <v>153.56705323460943</v>
      </c>
      <c r="H3" s="19">
        <f t="shared" si="0"/>
        <v>155.10039404392771</v>
      </c>
      <c r="I3" s="19">
        <f t="shared" si="0"/>
        <v>156.4313182480326</v>
      </c>
      <c r="J3" s="19">
        <f t="shared" si="0"/>
        <v>162.34516753061541</v>
      </c>
      <c r="K3" s="19">
        <f t="shared" si="0"/>
        <v>164.96419055398087</v>
      </c>
      <c r="L3" s="19">
        <f t="shared" si="0"/>
        <v>168.18770947541407</v>
      </c>
      <c r="M3" s="19">
        <f t="shared" si="0"/>
        <v>166.87783956258721</v>
      </c>
      <c r="N3" s="19">
        <f t="shared" si="0"/>
        <v>165.78587301782702</v>
      </c>
      <c r="O3" s="19">
        <f t="shared" si="0"/>
        <v>168.85744324296101</v>
      </c>
      <c r="P3" s="19">
        <f t="shared" si="0"/>
        <v>169.82191557620808</v>
      </c>
      <c r="Q3" s="19">
        <f t="shared" si="0"/>
        <v>172.79540359033879</v>
      </c>
      <c r="R3" s="19">
        <f t="shared" si="0"/>
        <v>179.41533508114145</v>
      </c>
      <c r="S3" s="19">
        <f t="shared" si="0"/>
        <v>184.39041614431301</v>
      </c>
      <c r="T3" s="19">
        <f t="shared" si="0"/>
        <v>192.64226785164817</v>
      </c>
      <c r="U3" s="19">
        <f t="shared" si="0"/>
        <v>189.47433370482878</v>
      </c>
      <c r="V3" s="19">
        <f t="shared" si="0"/>
        <v>194.40017514536737</v>
      </c>
      <c r="W3" s="19">
        <f t="shared" ref="W3:Y3" si="1">SUM(W4,W9,W12)</f>
        <v>205.75647513162852</v>
      </c>
      <c r="X3" s="19">
        <f t="shared" si="1"/>
        <v>199.39212546227043</v>
      </c>
      <c r="Y3" s="19">
        <f t="shared" si="1"/>
        <v>192.15345556749401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90.261293956076287</v>
      </c>
      <c r="C4" s="22">
        <f t="shared" ref="C4:V4" si="2">SUM(C5:C8)</f>
        <v>89.943244440845547</v>
      </c>
      <c r="D4" s="22">
        <f t="shared" si="2"/>
        <v>89.137143938917063</v>
      </c>
      <c r="E4" s="22">
        <f t="shared" si="2"/>
        <v>89.402114382432586</v>
      </c>
      <c r="F4" s="22">
        <f t="shared" si="2"/>
        <v>88.035996128659647</v>
      </c>
      <c r="G4" s="22">
        <f t="shared" si="2"/>
        <v>86.119642035511191</v>
      </c>
      <c r="H4" s="22">
        <f t="shared" si="2"/>
        <v>84.591013286363776</v>
      </c>
      <c r="I4" s="22">
        <f t="shared" si="2"/>
        <v>82.52184731980276</v>
      </c>
      <c r="J4" s="22">
        <f t="shared" si="2"/>
        <v>83.34924324196794</v>
      </c>
      <c r="K4" s="22">
        <f t="shared" si="2"/>
        <v>81.203133814657221</v>
      </c>
      <c r="L4" s="22">
        <f t="shared" si="2"/>
        <v>80.083465722718486</v>
      </c>
      <c r="M4" s="22">
        <f t="shared" si="2"/>
        <v>77.804921054981776</v>
      </c>
      <c r="N4" s="22">
        <f t="shared" si="2"/>
        <v>75.843409457115015</v>
      </c>
      <c r="O4" s="22">
        <f t="shared" si="2"/>
        <v>74.422796091180871</v>
      </c>
      <c r="P4" s="22">
        <f t="shared" si="2"/>
        <v>71.969773372910666</v>
      </c>
      <c r="Q4" s="22">
        <f t="shared" si="2"/>
        <v>69.879047266667527</v>
      </c>
      <c r="R4" s="22">
        <f t="shared" si="2"/>
        <v>68.450631722086541</v>
      </c>
      <c r="S4" s="22">
        <f t="shared" si="2"/>
        <v>66.832731882025627</v>
      </c>
      <c r="T4" s="22">
        <f t="shared" si="2"/>
        <v>65.282116959386229</v>
      </c>
      <c r="U4" s="22">
        <f t="shared" si="2"/>
        <v>62.792719910230865</v>
      </c>
      <c r="V4" s="22">
        <f t="shared" si="2"/>
        <v>61.778265989732546</v>
      </c>
      <c r="W4" s="22">
        <f t="shared" ref="W4:Y4" si="3">SUM(W5:W8)</f>
        <v>62.416146763376538</v>
      </c>
      <c r="X4" s="22">
        <f t="shared" si="3"/>
        <v>62.395012880968871</v>
      </c>
      <c r="Y4" s="22">
        <f t="shared" si="3"/>
        <v>61.897765828807863</v>
      </c>
      <c r="DA4" s="57"/>
    </row>
    <row r="5" spans="1:105" ht="12" customHeight="1" x14ac:dyDescent="0.25">
      <c r="A5" s="28" t="s">
        <v>32</v>
      </c>
      <c r="B5" s="29">
        <f>B18*B70/11630</f>
        <v>61.702909531438728</v>
      </c>
      <c r="C5" s="29">
        <f t="shared" ref="C5:V5" si="4">C18*C70/11630</f>
        <v>60.926029243370458</v>
      </c>
      <c r="D5" s="29">
        <f t="shared" si="4"/>
        <v>60.017658527227816</v>
      </c>
      <c r="E5" s="29">
        <f t="shared" si="4"/>
        <v>59.202644035966948</v>
      </c>
      <c r="F5" s="29">
        <f t="shared" si="4"/>
        <v>58.248809354579919</v>
      </c>
      <c r="G5" s="29">
        <f t="shared" si="4"/>
        <v>57.163223506642851</v>
      </c>
      <c r="H5" s="29">
        <f t="shared" si="4"/>
        <v>54.959547176630409</v>
      </c>
      <c r="I5" s="29">
        <f t="shared" si="4"/>
        <v>53.27337443270352</v>
      </c>
      <c r="J5" s="29">
        <f t="shared" si="4"/>
        <v>53.232944359255342</v>
      </c>
      <c r="K5" s="29">
        <f t="shared" si="4"/>
        <v>51.546020313621185</v>
      </c>
      <c r="L5" s="29">
        <f t="shared" si="4"/>
        <v>50.93910691621155</v>
      </c>
      <c r="M5" s="29">
        <f t="shared" si="4"/>
        <v>49.426953511951524</v>
      </c>
      <c r="N5" s="29">
        <f t="shared" si="4"/>
        <v>48.090772805789683</v>
      </c>
      <c r="O5" s="29">
        <f t="shared" si="4"/>
        <v>47.135499478270681</v>
      </c>
      <c r="P5" s="29">
        <f t="shared" si="4"/>
        <v>45.596328898810555</v>
      </c>
      <c r="Q5" s="29">
        <f t="shared" si="4"/>
        <v>44.189029799740382</v>
      </c>
      <c r="R5" s="29">
        <f t="shared" si="4"/>
        <v>42.865028291946338</v>
      </c>
      <c r="S5" s="29">
        <f t="shared" si="4"/>
        <v>41.242893724174614</v>
      </c>
      <c r="T5" s="29">
        <f t="shared" si="4"/>
        <v>39.245207593931646</v>
      </c>
      <c r="U5" s="29">
        <f t="shared" si="4"/>
        <v>38.314376284382128</v>
      </c>
      <c r="V5" s="29">
        <f t="shared" si="4"/>
        <v>37.285503772593117</v>
      </c>
      <c r="W5" s="29">
        <f t="shared" ref="W5:Y5" si="5">W18*W70/11630</f>
        <v>37.407941532242369</v>
      </c>
      <c r="X5" s="29">
        <f t="shared" si="5"/>
        <v>37.238014124841932</v>
      </c>
      <c r="Y5" s="29">
        <f t="shared" si="5"/>
        <v>37.010586118455947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26.826915951656417</v>
      </c>
      <c r="C6" s="29">
        <f t="shared" ref="C6:V6" si="6">C19*C71/11630</f>
        <v>27.230324298611151</v>
      </c>
      <c r="D6" s="29">
        <f t="shared" si="6"/>
        <v>27.282133390949486</v>
      </c>
      <c r="E6" s="29">
        <f t="shared" si="6"/>
        <v>28.277219880341526</v>
      </c>
      <c r="F6" s="29">
        <f t="shared" si="6"/>
        <v>27.762839781935764</v>
      </c>
      <c r="G6" s="29">
        <f t="shared" si="6"/>
        <v>26.858039102592027</v>
      </c>
      <c r="H6" s="29">
        <f t="shared" si="6"/>
        <v>27.515934647698781</v>
      </c>
      <c r="I6" s="29">
        <f t="shared" si="6"/>
        <v>27.083710949662095</v>
      </c>
      <c r="J6" s="29">
        <f t="shared" si="6"/>
        <v>27.841439702722468</v>
      </c>
      <c r="K6" s="29">
        <f t="shared" si="6"/>
        <v>27.297316905454139</v>
      </c>
      <c r="L6" s="29">
        <f t="shared" si="6"/>
        <v>26.720883350082119</v>
      </c>
      <c r="M6" s="29">
        <f t="shared" si="6"/>
        <v>25.787419909161514</v>
      </c>
      <c r="N6" s="29">
        <f t="shared" si="6"/>
        <v>24.910023073753798</v>
      </c>
      <c r="O6" s="29">
        <f t="shared" si="6"/>
        <v>24.160429548900847</v>
      </c>
      <c r="P6" s="29">
        <f t="shared" si="6"/>
        <v>23.001922146590012</v>
      </c>
      <c r="Q6" s="29">
        <f t="shared" si="6"/>
        <v>22.125383622135185</v>
      </c>
      <c r="R6" s="29">
        <f t="shared" si="6"/>
        <v>21.728794109544708</v>
      </c>
      <c r="S6" s="29">
        <f t="shared" si="6"/>
        <v>21.434701889753118</v>
      </c>
      <c r="T6" s="29">
        <f t="shared" si="6"/>
        <v>21.405034618132987</v>
      </c>
      <c r="U6" s="29">
        <f t="shared" si="6"/>
        <v>19.937082857112618</v>
      </c>
      <c r="V6" s="29">
        <f t="shared" si="6"/>
        <v>19.713343079419026</v>
      </c>
      <c r="W6" s="29">
        <f t="shared" ref="W6:Y6" si="7">W19*W71/11630</f>
        <v>19.771722006227918</v>
      </c>
      <c r="X6" s="29">
        <f t="shared" si="7"/>
        <v>19.83200410496903</v>
      </c>
      <c r="Y6" s="29">
        <f t="shared" si="7"/>
        <v>19.507133347719844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0.51170871264881135</v>
      </c>
      <c r="C7" s="29">
        <f t="shared" ref="C7:V7" si="8">C20*C72/11630</f>
        <v>0.54291436427406425</v>
      </c>
      <c r="D7" s="29">
        <f t="shared" si="8"/>
        <v>0.57487379086583212</v>
      </c>
      <c r="E7" s="29">
        <f t="shared" si="8"/>
        <v>0.62010344766825254</v>
      </c>
      <c r="F7" s="29">
        <f t="shared" si="8"/>
        <v>0.6682580455210555</v>
      </c>
      <c r="G7" s="29">
        <f t="shared" si="8"/>
        <v>0.70633925309827528</v>
      </c>
      <c r="H7" s="29">
        <f t="shared" si="8"/>
        <v>0.7395755398393673</v>
      </c>
      <c r="I7" s="29">
        <f t="shared" si="8"/>
        <v>0.78181734031939665</v>
      </c>
      <c r="J7" s="29">
        <f t="shared" si="8"/>
        <v>0.84184269982810045</v>
      </c>
      <c r="K7" s="29">
        <f t="shared" si="8"/>
        <v>0.89293809717904826</v>
      </c>
      <c r="L7" s="29">
        <f t="shared" si="8"/>
        <v>0.93924143446147068</v>
      </c>
      <c r="M7" s="29">
        <f t="shared" si="8"/>
        <v>0.99545620971262394</v>
      </c>
      <c r="N7" s="29">
        <f t="shared" si="8"/>
        <v>1.1042010331517627</v>
      </c>
      <c r="O7" s="29">
        <f t="shared" si="8"/>
        <v>1.2169964707926757</v>
      </c>
      <c r="P7" s="29">
        <f t="shared" si="8"/>
        <v>1.3275788417382679</v>
      </c>
      <c r="Q7" s="29">
        <f t="shared" si="8"/>
        <v>1.386087116969996</v>
      </c>
      <c r="R7" s="29">
        <f t="shared" si="8"/>
        <v>1.4766582433591753</v>
      </c>
      <c r="S7" s="29">
        <f t="shared" si="8"/>
        <v>1.5458427532072307</v>
      </c>
      <c r="T7" s="29">
        <f t="shared" si="8"/>
        <v>1.6752222835551049</v>
      </c>
      <c r="U7" s="29">
        <f t="shared" si="8"/>
        <v>1.6465594776493848</v>
      </c>
      <c r="V7" s="29">
        <f t="shared" si="8"/>
        <v>1.6904259022489758</v>
      </c>
      <c r="W7" s="29">
        <f t="shared" ref="W7:Y7" si="9">W20*W72/11630</f>
        <v>1.8546934017168537</v>
      </c>
      <c r="X7" s="29">
        <f t="shared" si="9"/>
        <v>1.9612870613752182</v>
      </c>
      <c r="Y7" s="29">
        <f t="shared" si="9"/>
        <v>2.0784299588505641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1.2197597603323287</v>
      </c>
      <c r="C8" s="29">
        <f t="shared" ref="C8:V8" si="10">C21*C73/11630</f>
        <v>1.2439765345898686</v>
      </c>
      <c r="D8" s="29">
        <f t="shared" si="10"/>
        <v>1.2624782298739183</v>
      </c>
      <c r="E8" s="29">
        <f t="shared" si="10"/>
        <v>1.3021470184558566</v>
      </c>
      <c r="F8" s="29">
        <f t="shared" si="10"/>
        <v>1.3560889466229</v>
      </c>
      <c r="G8" s="29">
        <f t="shared" si="10"/>
        <v>1.3920401731780345</v>
      </c>
      <c r="H8" s="29">
        <f t="shared" si="10"/>
        <v>1.3759559221952118</v>
      </c>
      <c r="I8" s="29">
        <f t="shared" si="10"/>
        <v>1.3829445971177543</v>
      </c>
      <c r="J8" s="29">
        <f t="shared" si="10"/>
        <v>1.4330164801620175</v>
      </c>
      <c r="K8" s="29">
        <f t="shared" si="10"/>
        <v>1.4668584984028472</v>
      </c>
      <c r="L8" s="29">
        <f t="shared" si="10"/>
        <v>1.4842340219633521</v>
      </c>
      <c r="M8" s="29">
        <f t="shared" si="10"/>
        <v>1.5950914241561143</v>
      </c>
      <c r="N8" s="29">
        <f t="shared" si="10"/>
        <v>1.7384125444197613</v>
      </c>
      <c r="O8" s="29">
        <f t="shared" si="10"/>
        <v>1.9098705932166629</v>
      </c>
      <c r="P8" s="29">
        <f t="shared" si="10"/>
        <v>2.043943485771833</v>
      </c>
      <c r="Q8" s="29">
        <f t="shared" si="10"/>
        <v>2.1785467278219692</v>
      </c>
      <c r="R8" s="29">
        <f t="shared" si="10"/>
        <v>2.3801510772363041</v>
      </c>
      <c r="S8" s="29">
        <f t="shared" si="10"/>
        <v>2.6092935148906649</v>
      </c>
      <c r="T8" s="29">
        <f t="shared" si="10"/>
        <v>2.9566524637664826</v>
      </c>
      <c r="U8" s="29">
        <f t="shared" si="10"/>
        <v>2.8947012910867307</v>
      </c>
      <c r="V8" s="29">
        <f t="shared" si="10"/>
        <v>3.0889932354714285</v>
      </c>
      <c r="W8" s="29">
        <f t="shared" ref="W8:Y8" si="11">W21*W73/11630</f>
        <v>3.3817898231893984</v>
      </c>
      <c r="X8" s="29">
        <f t="shared" si="11"/>
        <v>3.3637075897826949</v>
      </c>
      <c r="Y8" s="29">
        <f t="shared" si="11"/>
        <v>3.3016164037815123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14.018968372415944</v>
      </c>
      <c r="C9" s="22">
        <f t="shared" ref="C9:V9" si="12">SUM(C10:C11)</f>
        <v>15.752192221064224</v>
      </c>
      <c r="D9" s="22">
        <f t="shared" si="12"/>
        <v>17.669849668163646</v>
      </c>
      <c r="E9" s="22">
        <f t="shared" si="12"/>
        <v>20.255238363097128</v>
      </c>
      <c r="F9" s="22">
        <f t="shared" si="12"/>
        <v>22.723080896748662</v>
      </c>
      <c r="G9" s="22">
        <f t="shared" si="12"/>
        <v>25.268498869844638</v>
      </c>
      <c r="H9" s="22">
        <f t="shared" si="12"/>
        <v>27.096581826205998</v>
      </c>
      <c r="I9" s="22">
        <f t="shared" si="12"/>
        <v>29.493550706076501</v>
      </c>
      <c r="J9" s="22">
        <f t="shared" si="12"/>
        <v>32.688735766935771</v>
      </c>
      <c r="K9" s="22">
        <f t="shared" si="12"/>
        <v>36.319604464865336</v>
      </c>
      <c r="L9" s="22">
        <f t="shared" si="12"/>
        <v>39.009412571361665</v>
      </c>
      <c r="M9" s="22">
        <f t="shared" si="12"/>
        <v>40.140684973443427</v>
      </c>
      <c r="N9" s="22">
        <f t="shared" si="12"/>
        <v>40.717239142392515</v>
      </c>
      <c r="O9" s="22">
        <f t="shared" si="12"/>
        <v>44.119255743650953</v>
      </c>
      <c r="P9" s="22">
        <f t="shared" si="12"/>
        <v>47.680810379125091</v>
      </c>
      <c r="Q9" s="22">
        <f t="shared" si="12"/>
        <v>52.554249486229551</v>
      </c>
      <c r="R9" s="22">
        <f t="shared" si="12"/>
        <v>60.379190199569514</v>
      </c>
      <c r="S9" s="22">
        <f t="shared" si="12"/>
        <v>66.854508322318509</v>
      </c>
      <c r="T9" s="22">
        <f t="shared" si="12"/>
        <v>76.630616762743472</v>
      </c>
      <c r="U9" s="22">
        <f t="shared" si="12"/>
        <v>78.743043692737672</v>
      </c>
      <c r="V9" s="22">
        <f t="shared" si="12"/>
        <v>84.725344943545494</v>
      </c>
      <c r="W9" s="22">
        <f t="shared" ref="W9:Y9" si="13">SUM(W10:W11)</f>
        <v>92.620951731321753</v>
      </c>
      <c r="X9" s="22">
        <f t="shared" si="13"/>
        <v>89.359071983926128</v>
      </c>
      <c r="Y9" s="22">
        <f t="shared" si="13"/>
        <v>85.771590865525795</v>
      </c>
      <c r="DA9" s="57"/>
    </row>
    <row r="10" spans="1:105" ht="12" customHeight="1" x14ac:dyDescent="0.25">
      <c r="A10" s="28" t="s">
        <v>28</v>
      </c>
      <c r="B10" s="29">
        <f>B23*B75/11630</f>
        <v>12.274792215448164</v>
      </c>
      <c r="C10" s="29">
        <f t="shared" ref="C10:V10" si="14">C23*C75/11630</f>
        <v>13.282150675246815</v>
      </c>
      <c r="D10" s="29">
        <f t="shared" si="14"/>
        <v>14.445772320355484</v>
      </c>
      <c r="E10" s="29">
        <f t="shared" si="14"/>
        <v>16.283992568785507</v>
      </c>
      <c r="F10" s="29">
        <f t="shared" si="14"/>
        <v>17.957720525529439</v>
      </c>
      <c r="G10" s="29">
        <f t="shared" si="14"/>
        <v>19.55242181934042</v>
      </c>
      <c r="H10" s="29">
        <f t="shared" si="14"/>
        <v>20.709559713021434</v>
      </c>
      <c r="I10" s="29">
        <f t="shared" si="14"/>
        <v>21.9893077180479</v>
      </c>
      <c r="J10" s="29">
        <f t="shared" si="14"/>
        <v>24.020258845583111</v>
      </c>
      <c r="K10" s="29">
        <f t="shared" si="14"/>
        <v>26.341909616516254</v>
      </c>
      <c r="L10" s="29">
        <f t="shared" si="14"/>
        <v>28.235855090578511</v>
      </c>
      <c r="M10" s="29">
        <f t="shared" si="14"/>
        <v>28.950382636586738</v>
      </c>
      <c r="N10" s="29">
        <f t="shared" si="14"/>
        <v>29.105489331775335</v>
      </c>
      <c r="O10" s="29">
        <f t="shared" si="14"/>
        <v>31.949968178477338</v>
      </c>
      <c r="P10" s="29">
        <f t="shared" si="14"/>
        <v>34.424542171373304</v>
      </c>
      <c r="Q10" s="29">
        <f t="shared" si="14"/>
        <v>37.669329734368524</v>
      </c>
      <c r="R10" s="29">
        <f t="shared" si="14"/>
        <v>43.262770358902891</v>
      </c>
      <c r="S10" s="29">
        <f t="shared" si="14"/>
        <v>47.578185794412086</v>
      </c>
      <c r="T10" s="29">
        <f t="shared" si="14"/>
        <v>54.098500332065548</v>
      </c>
      <c r="U10" s="29">
        <f t="shared" si="14"/>
        <v>55.234167946145234</v>
      </c>
      <c r="V10" s="29">
        <f t="shared" si="14"/>
        <v>58.982262355133635</v>
      </c>
      <c r="W10" s="29">
        <f t="shared" ref="W10:Y10" si="15">W23*W75/11630</f>
        <v>63.883928414515445</v>
      </c>
      <c r="X10" s="29">
        <f t="shared" si="15"/>
        <v>61.210083170508128</v>
      </c>
      <c r="Y10" s="29">
        <f t="shared" si="15"/>
        <v>58.451224669837593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1.7441761569677796</v>
      </c>
      <c r="C11" s="29">
        <f t="shared" ref="C11:V11" si="16">C24*C76/11630</f>
        <v>2.4700415458174092</v>
      </c>
      <c r="D11" s="29">
        <f t="shared" si="16"/>
        <v>3.2240773478081621</v>
      </c>
      <c r="E11" s="29">
        <f t="shared" si="16"/>
        <v>3.9712457943116202</v>
      </c>
      <c r="F11" s="29">
        <f t="shared" si="16"/>
        <v>4.7653603712192227</v>
      </c>
      <c r="G11" s="29">
        <f t="shared" si="16"/>
        <v>5.7160770505042189</v>
      </c>
      <c r="H11" s="29">
        <f t="shared" si="16"/>
        <v>6.3870221131845639</v>
      </c>
      <c r="I11" s="29">
        <f t="shared" si="16"/>
        <v>7.5042429880285999</v>
      </c>
      <c r="J11" s="29">
        <f t="shared" si="16"/>
        <v>8.6684769213526618</v>
      </c>
      <c r="K11" s="29">
        <f t="shared" si="16"/>
        <v>9.9776948483490795</v>
      </c>
      <c r="L11" s="29">
        <f t="shared" si="16"/>
        <v>10.773557480783158</v>
      </c>
      <c r="M11" s="29">
        <f t="shared" si="16"/>
        <v>11.190302336856689</v>
      </c>
      <c r="N11" s="29">
        <f t="shared" si="16"/>
        <v>11.611749810617184</v>
      </c>
      <c r="O11" s="29">
        <f t="shared" si="16"/>
        <v>12.169287565173612</v>
      </c>
      <c r="P11" s="29">
        <f t="shared" si="16"/>
        <v>13.256268207751791</v>
      </c>
      <c r="Q11" s="29">
        <f t="shared" si="16"/>
        <v>14.884919751861025</v>
      </c>
      <c r="R11" s="29">
        <f t="shared" si="16"/>
        <v>17.116419840666623</v>
      </c>
      <c r="S11" s="29">
        <f t="shared" si="16"/>
        <v>19.276322527906419</v>
      </c>
      <c r="T11" s="29">
        <f t="shared" si="16"/>
        <v>22.532116430677927</v>
      </c>
      <c r="U11" s="29">
        <f t="shared" si="16"/>
        <v>23.50887574659243</v>
      </c>
      <c r="V11" s="29">
        <f t="shared" si="16"/>
        <v>25.743082588411863</v>
      </c>
      <c r="W11" s="29">
        <f t="shared" ref="W11:Y11" si="17">W24*W76/11630</f>
        <v>28.737023316806305</v>
      </c>
      <c r="X11" s="29">
        <f t="shared" si="17"/>
        <v>28.148988813417997</v>
      </c>
      <c r="Y11" s="29">
        <f t="shared" si="17"/>
        <v>27.320366195688202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32.526400851668321</v>
      </c>
      <c r="C12" s="22">
        <f t="shared" ref="C12:V12" si="18">SUM(C13:C14)</f>
        <v>33.812824144729589</v>
      </c>
      <c r="D12" s="22">
        <f t="shared" si="18"/>
        <v>35.177932937893459</v>
      </c>
      <c r="E12" s="22">
        <f t="shared" si="18"/>
        <v>37.224198708198188</v>
      </c>
      <c r="F12" s="22">
        <f t="shared" si="18"/>
        <v>39.707928829184524</v>
      </c>
      <c r="G12" s="22">
        <f t="shared" si="18"/>
        <v>42.17891232925362</v>
      </c>
      <c r="H12" s="22">
        <f t="shared" si="18"/>
        <v>43.412798931357933</v>
      </c>
      <c r="I12" s="22">
        <f t="shared" si="18"/>
        <v>44.415920222153339</v>
      </c>
      <c r="J12" s="22">
        <f t="shared" si="18"/>
        <v>46.307188521711723</v>
      </c>
      <c r="K12" s="22">
        <f t="shared" si="18"/>
        <v>47.441452274458307</v>
      </c>
      <c r="L12" s="22">
        <f t="shared" si="18"/>
        <v>49.09483118133393</v>
      </c>
      <c r="M12" s="22">
        <f t="shared" si="18"/>
        <v>48.932233534162023</v>
      </c>
      <c r="N12" s="22">
        <f t="shared" si="18"/>
        <v>49.225224418319485</v>
      </c>
      <c r="O12" s="22">
        <f t="shared" si="18"/>
        <v>50.315391408129187</v>
      </c>
      <c r="P12" s="22">
        <f t="shared" si="18"/>
        <v>50.171331824172341</v>
      </c>
      <c r="Q12" s="22">
        <f t="shared" si="18"/>
        <v>50.362106837441708</v>
      </c>
      <c r="R12" s="22">
        <f t="shared" si="18"/>
        <v>50.585513159485402</v>
      </c>
      <c r="S12" s="22">
        <f t="shared" si="18"/>
        <v>50.703175939968872</v>
      </c>
      <c r="T12" s="22">
        <f t="shared" si="18"/>
        <v>50.729534129518463</v>
      </c>
      <c r="U12" s="22">
        <f t="shared" si="18"/>
        <v>47.938570101860236</v>
      </c>
      <c r="V12" s="22">
        <f t="shared" si="18"/>
        <v>47.896564212089331</v>
      </c>
      <c r="W12" s="22">
        <f t="shared" ref="W12:Y12" si="19">SUM(W13:W14)</f>
        <v>50.719376636930249</v>
      </c>
      <c r="X12" s="22">
        <f t="shared" si="19"/>
        <v>47.638040597375451</v>
      </c>
      <c r="Y12" s="22">
        <f t="shared" si="19"/>
        <v>44.484098873160356</v>
      </c>
      <c r="DA12" s="57"/>
    </row>
    <row r="13" spans="1:105" ht="12" customHeight="1" x14ac:dyDescent="0.25">
      <c r="A13" s="30" t="s">
        <v>44</v>
      </c>
      <c r="B13" s="31">
        <f>B26*B78/11630</f>
        <v>24.77120564266864</v>
      </c>
      <c r="C13" s="31">
        <f t="shared" ref="C13:V13" si="20">C26*C78/11630</f>
        <v>25.615087958071548</v>
      </c>
      <c r="D13" s="31">
        <f t="shared" si="20"/>
        <v>26.721326709315498</v>
      </c>
      <c r="E13" s="31">
        <f t="shared" si="20"/>
        <v>28.015169775334247</v>
      </c>
      <c r="F13" s="31">
        <f t="shared" si="20"/>
        <v>29.353035832809155</v>
      </c>
      <c r="G13" s="31">
        <f t="shared" si="20"/>
        <v>30.417791817040612</v>
      </c>
      <c r="H13" s="31">
        <f t="shared" si="20"/>
        <v>30.5577596436679</v>
      </c>
      <c r="I13" s="31">
        <f t="shared" si="20"/>
        <v>30.906875991300645</v>
      </c>
      <c r="J13" s="31">
        <f t="shared" si="20"/>
        <v>31.801712499906294</v>
      </c>
      <c r="K13" s="31">
        <f t="shared" si="20"/>
        <v>32.414695881596259</v>
      </c>
      <c r="L13" s="31">
        <f t="shared" si="20"/>
        <v>33.001157672600392</v>
      </c>
      <c r="M13" s="31">
        <f t="shared" si="20"/>
        <v>32.512176995629893</v>
      </c>
      <c r="N13" s="31">
        <f t="shared" si="20"/>
        <v>32.198730720504422</v>
      </c>
      <c r="O13" s="31">
        <f t="shared" si="20"/>
        <v>32.197076720701084</v>
      </c>
      <c r="P13" s="31">
        <f t="shared" si="20"/>
        <v>31.24327375694547</v>
      </c>
      <c r="Q13" s="31">
        <f t="shared" si="20"/>
        <v>30.399682633001284</v>
      </c>
      <c r="R13" s="31">
        <f t="shared" si="20"/>
        <v>29.310038496601294</v>
      </c>
      <c r="S13" s="31">
        <f t="shared" si="20"/>
        <v>28.246996469433164</v>
      </c>
      <c r="T13" s="31">
        <f t="shared" si="20"/>
        <v>27.940449725624209</v>
      </c>
      <c r="U13" s="31">
        <f t="shared" si="20"/>
        <v>24.855277361660097</v>
      </c>
      <c r="V13" s="31">
        <f t="shared" si="20"/>
        <v>23.550136845749226</v>
      </c>
      <c r="W13" s="31">
        <f t="shared" ref="W13:Y13" si="21">W26*W78/11630</f>
        <v>24.039974613524727</v>
      </c>
      <c r="X13" s="31">
        <f t="shared" si="21"/>
        <v>21.819167351775526</v>
      </c>
      <c r="Y13" s="31">
        <f t="shared" si="21"/>
        <v>19.634712824549389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7.7551952089996812</v>
      </c>
      <c r="C14" s="33">
        <f t="shared" ref="C14:V14" si="22">C27*C79/11630</f>
        <v>8.1977361866580409</v>
      </c>
      <c r="D14" s="33">
        <f t="shared" si="22"/>
        <v>8.4566062285779608</v>
      </c>
      <c r="E14" s="33">
        <f t="shared" si="22"/>
        <v>9.2090289328639372</v>
      </c>
      <c r="F14" s="33">
        <f t="shared" si="22"/>
        <v>10.354892996375366</v>
      </c>
      <c r="G14" s="33">
        <f t="shared" si="22"/>
        <v>11.761120512213004</v>
      </c>
      <c r="H14" s="33">
        <f t="shared" si="22"/>
        <v>12.855039287690035</v>
      </c>
      <c r="I14" s="33">
        <f t="shared" si="22"/>
        <v>13.509044230852696</v>
      </c>
      <c r="J14" s="33">
        <f t="shared" si="22"/>
        <v>14.505476021805428</v>
      </c>
      <c r="K14" s="33">
        <f t="shared" si="22"/>
        <v>15.026756392862049</v>
      </c>
      <c r="L14" s="33">
        <f t="shared" si="22"/>
        <v>16.093673508733541</v>
      </c>
      <c r="M14" s="33">
        <f t="shared" si="22"/>
        <v>16.420056538532126</v>
      </c>
      <c r="N14" s="33">
        <f t="shared" si="22"/>
        <v>17.026493697815059</v>
      </c>
      <c r="O14" s="33">
        <f t="shared" si="22"/>
        <v>18.118314687428107</v>
      </c>
      <c r="P14" s="33">
        <f t="shared" si="22"/>
        <v>18.928058067226871</v>
      </c>
      <c r="Q14" s="33">
        <f t="shared" si="22"/>
        <v>19.962424204440424</v>
      </c>
      <c r="R14" s="33">
        <f t="shared" si="22"/>
        <v>21.275474662884108</v>
      </c>
      <c r="S14" s="33">
        <f t="shared" si="22"/>
        <v>22.456179470535712</v>
      </c>
      <c r="T14" s="33">
        <f t="shared" si="22"/>
        <v>22.789084403894254</v>
      </c>
      <c r="U14" s="33">
        <f t="shared" si="22"/>
        <v>23.08329274020014</v>
      </c>
      <c r="V14" s="33">
        <f t="shared" si="22"/>
        <v>24.346427366340105</v>
      </c>
      <c r="W14" s="33">
        <f t="shared" ref="W14:Y14" si="23">W27*W79/11630</f>
        <v>26.679402023405522</v>
      </c>
      <c r="X14" s="33">
        <f t="shared" si="23"/>
        <v>25.818873245599924</v>
      </c>
      <c r="Y14" s="33">
        <f t="shared" si="23"/>
        <v>24.849386048610967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4293.1616427617391</v>
      </c>
      <c r="C16" s="19">
        <f t="shared" ref="C16:Q16" si="24">SUM(C17,C22,C25)</f>
        <v>4476.2291495990939</v>
      </c>
      <c r="D16" s="19">
        <f t="shared" si="24"/>
        <v>4598.8056975726558</v>
      </c>
      <c r="E16" s="19">
        <f t="shared" si="24"/>
        <v>4930.5630400965019</v>
      </c>
      <c r="F16" s="19">
        <f t="shared" si="24"/>
        <v>5349.2185548585439</v>
      </c>
      <c r="G16" s="19">
        <f t="shared" si="24"/>
        <v>5842.6602039738154</v>
      </c>
      <c r="H16" s="19">
        <f t="shared" si="24"/>
        <v>6241.7573657571338</v>
      </c>
      <c r="I16" s="19">
        <f t="shared" si="24"/>
        <v>6490.2268747460339</v>
      </c>
      <c r="J16" s="19">
        <f t="shared" si="24"/>
        <v>6944.1954373626868</v>
      </c>
      <c r="K16" s="19">
        <f t="shared" si="24"/>
        <v>7210.7280790334535</v>
      </c>
      <c r="L16" s="19">
        <f t="shared" si="24"/>
        <v>7660.8994381811135</v>
      </c>
      <c r="M16" s="19">
        <f t="shared" si="24"/>
        <v>7763.4839141339398</v>
      </c>
      <c r="N16" s="19">
        <f t="shared" si="24"/>
        <v>7972.0208828059367</v>
      </c>
      <c r="O16" s="19">
        <f t="shared" si="24"/>
        <v>8394.1635959882133</v>
      </c>
      <c r="P16" s="19">
        <f t="shared" si="24"/>
        <v>8674.6288225702374</v>
      </c>
      <c r="Q16" s="19">
        <f t="shared" si="24"/>
        <v>9059.9158510677498</v>
      </c>
      <c r="R16" s="19">
        <f t="shared" ref="R16" si="25">SUM(R17,R22,R25)</f>
        <v>9335.3316267962691</v>
      </c>
      <c r="S16" s="19">
        <f t="shared" ref="S16" si="26">SUM(S17,S22,S25)</f>
        <v>9533.5269507325502</v>
      </c>
      <c r="T16" s="19">
        <f t="shared" ref="T16" si="27">SUM(T17,T22,T25)</f>
        <v>9660.0440814881986</v>
      </c>
      <c r="U16" s="19">
        <f t="shared" ref="U16" si="28">SUM(U17,U22,U25)</f>
        <v>9817.6961858853101</v>
      </c>
      <c r="V16" s="19">
        <f t="shared" ref="V16:W16" si="29">SUM(V17,V22,V25)</f>
        <v>9915.4513995603247</v>
      </c>
      <c r="W16" s="19">
        <f t="shared" si="29"/>
        <v>10182.768361240762</v>
      </c>
      <c r="X16" s="19">
        <f t="shared" ref="X16:Y16" si="30">SUM(X17,X22,X25)</f>
        <v>10401.148124497735</v>
      </c>
      <c r="Y16" s="19">
        <f t="shared" si="30"/>
        <v>10593.836536787405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974.62147436688031</v>
      </c>
      <c r="C17" s="22">
        <f t="shared" ref="C17:Q17" si="31">SUM(C18:C21)</f>
        <v>975.76075878145912</v>
      </c>
      <c r="D17" s="22">
        <f t="shared" si="31"/>
        <v>963.64683174244874</v>
      </c>
      <c r="E17" s="22">
        <f t="shared" si="31"/>
        <v>985.76840039081469</v>
      </c>
      <c r="F17" s="22">
        <f t="shared" si="31"/>
        <v>963.29544343341706</v>
      </c>
      <c r="G17" s="22">
        <f t="shared" si="31"/>
        <v>928.90870880141904</v>
      </c>
      <c r="H17" s="22">
        <f t="shared" si="31"/>
        <v>937.59596320104242</v>
      </c>
      <c r="I17" s="22">
        <f t="shared" si="31"/>
        <v>918.05080332743398</v>
      </c>
      <c r="J17" s="22">
        <f t="shared" si="31"/>
        <v>937.88999041233956</v>
      </c>
      <c r="K17" s="22">
        <f t="shared" si="31"/>
        <v>915.8109350949004</v>
      </c>
      <c r="L17" s="22">
        <f t="shared" si="31"/>
        <v>904.56345654556833</v>
      </c>
      <c r="M17" s="22">
        <f t="shared" si="31"/>
        <v>879.27964015734426</v>
      </c>
      <c r="N17" s="22">
        <f t="shared" si="31"/>
        <v>857.56131952804208</v>
      </c>
      <c r="O17" s="22">
        <f t="shared" si="31"/>
        <v>843.60955861949196</v>
      </c>
      <c r="P17" s="22">
        <f t="shared" si="31"/>
        <v>819.45678424360881</v>
      </c>
      <c r="Q17" s="22">
        <f t="shared" si="31"/>
        <v>797.63618197604001</v>
      </c>
      <c r="R17" s="22">
        <f t="shared" ref="R17" si="32">SUM(R18:R21)</f>
        <v>787.23650713855409</v>
      </c>
      <c r="S17" s="22">
        <f t="shared" ref="S17" si="33">SUM(S18:S21)</f>
        <v>777.2022602303748</v>
      </c>
      <c r="T17" s="22">
        <f t="shared" ref="T17" si="34">SUM(T18:T21)</f>
        <v>748.34802134316897</v>
      </c>
      <c r="U17" s="22">
        <f t="shared" ref="U17" si="35">SUM(U18:U21)</f>
        <v>742.19951384351054</v>
      </c>
      <c r="V17" s="22">
        <f t="shared" ref="V17:W17" si="36">SUM(V18:V21)</f>
        <v>736.72628218532873</v>
      </c>
      <c r="W17" s="22">
        <f t="shared" si="36"/>
        <v>739.93888835121641</v>
      </c>
      <c r="X17" s="22">
        <f t="shared" ref="X17:Y17" si="37">SUM(X18:X21)</f>
        <v>751.42870685935316</v>
      </c>
      <c r="Y17" s="22">
        <f t="shared" si="37"/>
        <v>752.1293588079958</v>
      </c>
      <c r="DA17" s="57"/>
    </row>
    <row r="18" spans="1:105" ht="12" customHeight="1" x14ac:dyDescent="0.25">
      <c r="A18" s="28" t="s">
        <v>32</v>
      </c>
      <c r="B18" s="29">
        <f>B31*B83/1000000</f>
        <v>81.918360485232071</v>
      </c>
      <c r="C18" s="29">
        <f t="shared" ref="C18:Q18" si="38">C31*C83/1000000</f>
        <v>80.886954349360622</v>
      </c>
      <c r="D18" s="29">
        <f t="shared" si="38"/>
        <v>79.680978158865258</v>
      </c>
      <c r="E18" s="29">
        <f t="shared" si="38"/>
        <v>78.598944079714173</v>
      </c>
      <c r="F18" s="29">
        <f t="shared" si="38"/>
        <v>77.332608766411553</v>
      </c>
      <c r="G18" s="29">
        <f t="shared" si="38"/>
        <v>75.891357235417388</v>
      </c>
      <c r="H18" s="29">
        <f t="shared" si="38"/>
        <v>72.965700189978563</v>
      </c>
      <c r="I18" s="29">
        <f t="shared" si="38"/>
        <v>70.727094138395259</v>
      </c>
      <c r="J18" s="29">
        <f t="shared" si="38"/>
        <v>70.673418139057091</v>
      </c>
      <c r="K18" s="29">
        <f t="shared" si="38"/>
        <v>68.433814640115884</v>
      </c>
      <c r="L18" s="29">
        <f t="shared" si="38"/>
        <v>67.628060894468135</v>
      </c>
      <c r="M18" s="29">
        <f t="shared" si="38"/>
        <v>65.62048736803618</v>
      </c>
      <c r="N18" s="29">
        <f t="shared" si="38"/>
        <v>63.846539695357798</v>
      </c>
      <c r="O18" s="29">
        <f t="shared" si="38"/>
        <v>62.57829439866304</v>
      </c>
      <c r="P18" s="29">
        <f t="shared" si="38"/>
        <v>60.534852179585272</v>
      </c>
      <c r="Q18" s="29">
        <f t="shared" si="38"/>
        <v>58.666485909929349</v>
      </c>
      <c r="R18" s="29">
        <f t="shared" ref="R18:V18" si="39">R31*R83/1000000</f>
        <v>56.908707652435652</v>
      </c>
      <c r="S18" s="29">
        <f t="shared" si="39"/>
        <v>54.755120321021806</v>
      </c>
      <c r="T18" s="29">
        <f t="shared" si="39"/>
        <v>52.102941132126169</v>
      </c>
      <c r="U18" s="29">
        <f t="shared" si="39"/>
        <v>50.867145683489085</v>
      </c>
      <c r="V18" s="29">
        <f t="shared" si="39"/>
        <v>49.501188227769191</v>
      </c>
      <c r="W18" s="29">
        <f t="shared" ref="W18:Y18" si="40">W31*W83/1000000</f>
        <v>49.663739728308101</v>
      </c>
      <c r="X18" s="29">
        <f t="shared" si="40"/>
        <v>49.438139757067574</v>
      </c>
      <c r="Y18" s="29">
        <f t="shared" si="40"/>
        <v>49.136200520278869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839.86352125770304</v>
      </c>
      <c r="C19" s="29">
        <f t="shared" ref="C19:Q19" si="41">C32*C84/1000000</f>
        <v>840.09391893912118</v>
      </c>
      <c r="D19" s="29">
        <f t="shared" si="41"/>
        <v>827.2248323822962</v>
      </c>
      <c r="E19" s="29">
        <f t="shared" si="41"/>
        <v>847.60069518219518</v>
      </c>
      <c r="F19" s="29">
        <f t="shared" si="41"/>
        <v>822.78298526729111</v>
      </c>
      <c r="G19" s="29">
        <f t="shared" si="41"/>
        <v>787.08617842308558</v>
      </c>
      <c r="H19" s="29">
        <f t="shared" si="41"/>
        <v>797.51108931135013</v>
      </c>
      <c r="I19" s="29">
        <f t="shared" si="41"/>
        <v>777.89907414273637</v>
      </c>
      <c r="J19" s="29">
        <f t="shared" si="41"/>
        <v>793.24409397157069</v>
      </c>
      <c r="K19" s="29">
        <f t="shared" si="41"/>
        <v>769.38683406757639</v>
      </c>
      <c r="L19" s="29">
        <f t="shared" si="41"/>
        <v>755.53906790992608</v>
      </c>
      <c r="M19" s="29">
        <f t="shared" si="41"/>
        <v>726.38887184324199</v>
      </c>
      <c r="N19" s="29">
        <f t="shared" si="41"/>
        <v>697.7136272209591</v>
      </c>
      <c r="O19" s="29">
        <f t="shared" si="41"/>
        <v>675.7560181680492</v>
      </c>
      <c r="P19" s="29">
        <f t="shared" si="41"/>
        <v>645.35792993886855</v>
      </c>
      <c r="Q19" s="29">
        <f t="shared" si="41"/>
        <v>619.60824343658032</v>
      </c>
      <c r="R19" s="29">
        <f t="shared" ref="R19:V19" si="42">R32*R84/1000000</f>
        <v>603.21081998497948</v>
      </c>
      <c r="S19" s="29">
        <f t="shared" si="42"/>
        <v>588.82373846294081</v>
      </c>
      <c r="T19" s="29">
        <f t="shared" si="42"/>
        <v>557.19138787998406</v>
      </c>
      <c r="U19" s="29">
        <f t="shared" si="42"/>
        <v>548.67117558801999</v>
      </c>
      <c r="V19" s="29">
        <f t="shared" si="42"/>
        <v>540.92148663194678</v>
      </c>
      <c r="W19" s="29">
        <f t="shared" ref="W19:Y19" si="43">W32*W84/1000000</f>
        <v>536.51866972355344</v>
      </c>
      <c r="X19" s="29">
        <f t="shared" si="43"/>
        <v>537.49430679831448</v>
      </c>
      <c r="Y19" s="29">
        <f t="shared" si="43"/>
        <v>528.3654649035027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20.241616920928873</v>
      </c>
      <c r="C20" s="29">
        <f t="shared" ref="C20:Q20" si="45">C33*C85/1000000</f>
        <v>21.566870224483932</v>
      </c>
      <c r="D20" s="29">
        <f t="shared" si="45"/>
        <v>23.022787142231262</v>
      </c>
      <c r="E20" s="29">
        <f t="shared" si="45"/>
        <v>24.81958222099335</v>
      </c>
      <c r="F20" s="29">
        <f t="shared" si="45"/>
        <v>27.021572688384687</v>
      </c>
      <c r="G20" s="29">
        <f t="shared" si="45"/>
        <v>28.872834367698989</v>
      </c>
      <c r="H20" s="29">
        <f t="shared" si="45"/>
        <v>30.556660231694025</v>
      </c>
      <c r="I20" s="29">
        <f t="shared" si="45"/>
        <v>32.689495749374174</v>
      </c>
      <c r="J20" s="29">
        <f t="shared" si="45"/>
        <v>35.7600350058704</v>
      </c>
      <c r="K20" s="29">
        <f t="shared" si="45"/>
        <v>38.659979528301342</v>
      </c>
      <c r="L20" s="29">
        <f t="shared" si="45"/>
        <v>41.487640917244008</v>
      </c>
      <c r="M20" s="29">
        <f t="shared" si="45"/>
        <v>44.546095114742116</v>
      </c>
      <c r="N20" s="29">
        <f t="shared" si="45"/>
        <v>49.658935302586642</v>
      </c>
      <c r="O20" s="29">
        <f t="shared" si="45"/>
        <v>54.63754120548947</v>
      </c>
      <c r="P20" s="29">
        <f t="shared" si="45"/>
        <v>59.642814420487902</v>
      </c>
      <c r="Q20" s="29">
        <f t="shared" si="45"/>
        <v>62.214728178756985</v>
      </c>
      <c r="R20" s="29">
        <f t="shared" ref="R20:V20" si="46">R33*R85/1000000</f>
        <v>65.077130170445784</v>
      </c>
      <c r="S20" s="29">
        <f t="shared" si="46"/>
        <v>67.141458465724838</v>
      </c>
      <c r="T20" s="29">
        <f t="shared" si="46"/>
        <v>68.723660346809382</v>
      </c>
      <c r="U20" s="29">
        <f t="shared" si="46"/>
        <v>71.018800545464401</v>
      </c>
      <c r="V20" s="29">
        <f t="shared" si="46"/>
        <v>73.171424837126764</v>
      </c>
      <c r="W20" s="29">
        <f t="shared" ref="W20:Y20" si="47">W33*W85/1000000</f>
        <v>79.185783908106472</v>
      </c>
      <c r="X20" s="29">
        <f t="shared" si="47"/>
        <v>85.302097622991312</v>
      </c>
      <c r="Y20" s="29">
        <f t="shared" si="47"/>
        <v>91.249865078722223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32.597975703016303</v>
      </c>
      <c r="C21" s="29">
        <f t="shared" ref="C21:Q21" si="49">C34*C86/1000000</f>
        <v>33.21301526849328</v>
      </c>
      <c r="D21" s="29">
        <f t="shared" si="49"/>
        <v>33.718234059056101</v>
      </c>
      <c r="E21" s="29">
        <f t="shared" si="49"/>
        <v>34.749178907912004</v>
      </c>
      <c r="F21" s="29">
        <f t="shared" si="49"/>
        <v>36.158276711329705</v>
      </c>
      <c r="G21" s="29">
        <f t="shared" si="49"/>
        <v>37.058338775217067</v>
      </c>
      <c r="H21" s="29">
        <f t="shared" si="49"/>
        <v>36.562513468019695</v>
      </c>
      <c r="I21" s="29">
        <f t="shared" si="49"/>
        <v>36.735139296928196</v>
      </c>
      <c r="J21" s="29">
        <f t="shared" si="49"/>
        <v>38.212443295841432</v>
      </c>
      <c r="K21" s="29">
        <f t="shared" si="49"/>
        <v>39.330306858906773</v>
      </c>
      <c r="L21" s="29">
        <f t="shared" si="49"/>
        <v>39.90868682393014</v>
      </c>
      <c r="M21" s="29">
        <f t="shared" si="49"/>
        <v>42.724185831324029</v>
      </c>
      <c r="N21" s="29">
        <f t="shared" si="49"/>
        <v>46.342217309138547</v>
      </c>
      <c r="O21" s="29">
        <f t="shared" si="49"/>
        <v>50.63770484729028</v>
      </c>
      <c r="P21" s="29">
        <f t="shared" si="49"/>
        <v>53.92118770466714</v>
      </c>
      <c r="Q21" s="29">
        <f t="shared" si="49"/>
        <v>57.146724450773206</v>
      </c>
      <c r="R21" s="29">
        <f t="shared" ref="R21:V21" si="50">R34*R86/1000000</f>
        <v>62.039849330693166</v>
      </c>
      <c r="S21" s="29">
        <f t="shared" si="50"/>
        <v>66.481942980687336</v>
      </c>
      <c r="T21" s="29">
        <f t="shared" si="50"/>
        <v>70.330031984249317</v>
      </c>
      <c r="U21" s="29">
        <f t="shared" si="50"/>
        <v>71.642392026537109</v>
      </c>
      <c r="V21" s="29">
        <f t="shared" si="50"/>
        <v>73.132182488486009</v>
      </c>
      <c r="W21" s="29">
        <f t="shared" ref="W21:Y21" si="51">W34*W86/1000000</f>
        <v>74.570694991248388</v>
      </c>
      <c r="X21" s="29">
        <f t="shared" si="51"/>
        <v>79.194162680979716</v>
      </c>
      <c r="Y21" s="29">
        <f t="shared" si="51"/>
        <v>83.377828305491974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155.38691106185973</v>
      </c>
      <c r="C22" s="22">
        <f t="shared" ref="C22:Q22" si="52">SUM(C23:C24)</f>
        <v>177.46795986127051</v>
      </c>
      <c r="D22" s="22">
        <f t="shared" si="52"/>
        <v>201.00947177168658</v>
      </c>
      <c r="E22" s="22">
        <f t="shared" si="52"/>
        <v>229.82344055732528</v>
      </c>
      <c r="F22" s="22">
        <f t="shared" si="52"/>
        <v>257.41802472067303</v>
      </c>
      <c r="G22" s="22">
        <f t="shared" si="52"/>
        <v>286.9513823308211</v>
      </c>
      <c r="H22" s="22">
        <f t="shared" si="52"/>
        <v>306.11183835330104</v>
      </c>
      <c r="I22" s="22">
        <f t="shared" si="52"/>
        <v>335.0766414997305</v>
      </c>
      <c r="J22" s="22">
        <f t="shared" si="52"/>
        <v>372.15939468738463</v>
      </c>
      <c r="K22" s="22">
        <f t="shared" si="52"/>
        <v>414.73831378684622</v>
      </c>
      <c r="L22" s="22">
        <f t="shared" si="52"/>
        <v>442.88815363083359</v>
      </c>
      <c r="M22" s="22">
        <f t="shared" si="52"/>
        <v>452.00258341567701</v>
      </c>
      <c r="N22" s="22">
        <f t="shared" si="52"/>
        <v>456.89480316543757</v>
      </c>
      <c r="O22" s="22">
        <f t="shared" si="52"/>
        <v>484.74267692294586</v>
      </c>
      <c r="P22" s="22">
        <f t="shared" si="52"/>
        <v>514.42431146123704</v>
      </c>
      <c r="Q22" s="22">
        <f t="shared" si="52"/>
        <v>562.21032366505199</v>
      </c>
      <c r="R22" s="22">
        <f t="shared" ref="R22" si="53">SUM(R23:R24)</f>
        <v>624.12043598701257</v>
      </c>
      <c r="S22" s="22">
        <f t="shared" ref="S22" si="54">SUM(S23:S24)</f>
        <v>673.97403019326555</v>
      </c>
      <c r="T22" s="22">
        <f t="shared" ref="T22" si="55">SUM(T23:T24)</f>
        <v>723.37885120644046</v>
      </c>
      <c r="U22" s="22">
        <f t="shared" ref="U22" si="56">SUM(U23:U24)</f>
        <v>774.60571040150558</v>
      </c>
      <c r="V22" s="22">
        <f t="shared" ref="V22:W22" si="57">SUM(V23:V24)</f>
        <v>821.38819926283645</v>
      </c>
      <c r="W22" s="22">
        <f t="shared" si="57"/>
        <v>847.08946181148747</v>
      </c>
      <c r="X22" s="22">
        <f t="shared" ref="X22:Y22" si="58">SUM(X23:X24)</f>
        <v>865.54777582400993</v>
      </c>
      <c r="Y22" s="22">
        <f t="shared" si="58"/>
        <v>881.6683423447231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115.89556328393694</v>
      </c>
      <c r="C23" s="29">
        <f t="shared" ref="C23:Q23" si="60">C36*C88/1000000</f>
        <v>122.85978154803287</v>
      </c>
      <c r="D23" s="29">
        <f t="shared" si="60"/>
        <v>131.24956193181416</v>
      </c>
      <c r="E23" s="29">
        <f t="shared" si="60"/>
        <v>145.59818364332779</v>
      </c>
      <c r="F23" s="29">
        <f t="shared" si="60"/>
        <v>158.22942666712197</v>
      </c>
      <c r="G23" s="29">
        <f t="shared" si="60"/>
        <v>170.03369624250416</v>
      </c>
      <c r="H23" s="29">
        <f t="shared" si="60"/>
        <v>177.75563047140636</v>
      </c>
      <c r="I23" s="29">
        <f t="shared" si="60"/>
        <v>186.65985314150205</v>
      </c>
      <c r="J23" s="29">
        <f t="shared" si="60"/>
        <v>202.6083216302969</v>
      </c>
      <c r="K23" s="29">
        <f t="shared" si="60"/>
        <v>221.32418017667092</v>
      </c>
      <c r="L23" s="29">
        <f t="shared" si="60"/>
        <v>236.09851219817949</v>
      </c>
      <c r="M23" s="29">
        <f t="shared" si="60"/>
        <v>240.11057138578229</v>
      </c>
      <c r="N23" s="29">
        <f t="shared" si="60"/>
        <v>239.75247779122219</v>
      </c>
      <c r="O23" s="29">
        <f t="shared" si="60"/>
        <v>261.56110095104748</v>
      </c>
      <c r="P23" s="29">
        <f t="shared" si="60"/>
        <v>279.72490886939011</v>
      </c>
      <c r="Q23" s="29">
        <f t="shared" si="60"/>
        <v>303.90885303550795</v>
      </c>
      <c r="R23" s="29">
        <f t="shared" ref="R23:V23" si="61">R36*R88/1000000</f>
        <v>338.57924212498614</v>
      </c>
      <c r="S23" s="29">
        <f t="shared" si="61"/>
        <v>363.18506034234133</v>
      </c>
      <c r="T23" s="29">
        <f t="shared" si="61"/>
        <v>385.90412920696753</v>
      </c>
      <c r="U23" s="29">
        <f t="shared" si="61"/>
        <v>410.22194651100028</v>
      </c>
      <c r="V23" s="29">
        <f t="shared" si="61"/>
        <v>431.18011273769736</v>
      </c>
      <c r="W23" s="29">
        <f t="shared" ref="W23:Y23" si="62">W36*W88/1000000</f>
        <v>438.53713937916734</v>
      </c>
      <c r="X23" s="29">
        <f t="shared" si="62"/>
        <v>445.80186924132823</v>
      </c>
      <c r="Y23" s="29">
        <f t="shared" si="62"/>
        <v>453.35065309321413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39.491347777922797</v>
      </c>
      <c r="C24" s="29">
        <f t="shared" ref="C24:Q24" si="64">C37*C89/1000000</f>
        <v>54.608178313237651</v>
      </c>
      <c r="D24" s="29">
        <f t="shared" si="64"/>
        <v>69.759909839872421</v>
      </c>
      <c r="E24" s="29">
        <f t="shared" si="64"/>
        <v>84.225256913997498</v>
      </c>
      <c r="F24" s="29">
        <f t="shared" si="64"/>
        <v>99.188598053551047</v>
      </c>
      <c r="G24" s="29">
        <f t="shared" si="64"/>
        <v>116.91768608831694</v>
      </c>
      <c r="H24" s="29">
        <f t="shared" si="64"/>
        <v>128.35620788189468</v>
      </c>
      <c r="I24" s="29">
        <f t="shared" si="64"/>
        <v>148.41678835822847</v>
      </c>
      <c r="J24" s="29">
        <f t="shared" si="64"/>
        <v>169.55107305708771</v>
      </c>
      <c r="K24" s="29">
        <f t="shared" si="64"/>
        <v>193.4141336101753</v>
      </c>
      <c r="L24" s="29">
        <f t="shared" si="64"/>
        <v>206.78964143265412</v>
      </c>
      <c r="M24" s="29">
        <f t="shared" si="64"/>
        <v>211.89201202989474</v>
      </c>
      <c r="N24" s="29">
        <f t="shared" si="64"/>
        <v>217.14232537421537</v>
      </c>
      <c r="O24" s="29">
        <f t="shared" si="64"/>
        <v>223.18157597189841</v>
      </c>
      <c r="P24" s="29">
        <f t="shared" si="64"/>
        <v>234.69940259184699</v>
      </c>
      <c r="Q24" s="29">
        <f t="shared" si="64"/>
        <v>258.30147062954404</v>
      </c>
      <c r="R24" s="29">
        <f t="shared" ref="R24:V24" si="65">R37*R89/1000000</f>
        <v>285.54119386202643</v>
      </c>
      <c r="S24" s="29">
        <f t="shared" si="65"/>
        <v>310.78896985092422</v>
      </c>
      <c r="T24" s="29">
        <f t="shared" si="65"/>
        <v>337.47472199947299</v>
      </c>
      <c r="U24" s="29">
        <f t="shared" si="65"/>
        <v>364.38376389050524</v>
      </c>
      <c r="V24" s="29">
        <f t="shared" si="65"/>
        <v>390.20808652513915</v>
      </c>
      <c r="W24" s="29">
        <f t="shared" ref="W24:Y24" si="66">W37*W89/1000000</f>
        <v>408.55232243232012</v>
      </c>
      <c r="X24" s="29">
        <f t="shared" si="66"/>
        <v>419.74590658268164</v>
      </c>
      <c r="Y24" s="29">
        <f t="shared" si="66"/>
        <v>428.31768925150897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3163.1532573329996</v>
      </c>
      <c r="C25" s="22">
        <f t="shared" ref="C25:Q25" si="67">SUM(C26:C27)</f>
        <v>3323.0004309563647</v>
      </c>
      <c r="D25" s="22">
        <f t="shared" si="67"/>
        <v>3434.1493940585206</v>
      </c>
      <c r="E25" s="22">
        <f t="shared" si="67"/>
        <v>3714.9711991483618</v>
      </c>
      <c r="F25" s="22">
        <f t="shared" si="67"/>
        <v>4128.5050867044538</v>
      </c>
      <c r="G25" s="22">
        <f t="shared" si="67"/>
        <v>4626.8001128415754</v>
      </c>
      <c r="H25" s="22">
        <f t="shared" si="67"/>
        <v>4998.0495642027909</v>
      </c>
      <c r="I25" s="22">
        <f t="shared" si="67"/>
        <v>5237.0994299188696</v>
      </c>
      <c r="J25" s="22">
        <f t="shared" si="67"/>
        <v>5634.1460522629632</v>
      </c>
      <c r="K25" s="22">
        <f t="shared" si="67"/>
        <v>5880.1788301517072</v>
      </c>
      <c r="L25" s="22">
        <f t="shared" si="67"/>
        <v>6313.4478280047115</v>
      </c>
      <c r="M25" s="22">
        <f t="shared" si="67"/>
        <v>6432.2016905609189</v>
      </c>
      <c r="N25" s="22">
        <f t="shared" si="67"/>
        <v>6657.5647601124574</v>
      </c>
      <c r="O25" s="22">
        <f t="shared" si="67"/>
        <v>7065.8113604457758</v>
      </c>
      <c r="P25" s="22">
        <f t="shared" si="67"/>
        <v>7340.7477268653911</v>
      </c>
      <c r="Q25" s="22">
        <f t="shared" si="67"/>
        <v>7700.0693454266584</v>
      </c>
      <c r="R25" s="22">
        <f t="shared" ref="R25" si="68">SUM(R26:R27)</f>
        <v>7923.9746836707018</v>
      </c>
      <c r="S25" s="22">
        <f t="shared" ref="S25" si="69">SUM(S26:S27)</f>
        <v>8082.3506603089099</v>
      </c>
      <c r="T25" s="22">
        <f t="shared" ref="T25" si="70">SUM(T26:T27)</f>
        <v>8188.3172089385898</v>
      </c>
      <c r="U25" s="22">
        <f t="shared" ref="U25" si="71">SUM(U26:U27)</f>
        <v>8300.8909616402943</v>
      </c>
      <c r="V25" s="22">
        <f t="shared" ref="V25:W25" si="72">SUM(V26:V27)</f>
        <v>8357.3369181121598</v>
      </c>
      <c r="W25" s="22">
        <f t="shared" si="72"/>
        <v>8595.7400110780582</v>
      </c>
      <c r="X25" s="22">
        <f t="shared" ref="X25:Y25" si="73">SUM(X26:X27)</f>
        <v>8784.1716418143715</v>
      </c>
      <c r="Y25" s="22">
        <f t="shared" si="73"/>
        <v>8960.0388356346866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634.15651308908684</v>
      </c>
      <c r="C26" s="31">
        <f t="shared" ref="C26:Q26" si="75">C39*C91/1000000</f>
        <v>646.01260892080631</v>
      </c>
      <c r="D26" s="31">
        <f t="shared" si="75"/>
        <v>664.54871563068139</v>
      </c>
      <c r="E26" s="31">
        <f t="shared" si="75"/>
        <v>687.33621584151592</v>
      </c>
      <c r="F26" s="31">
        <f t="shared" si="75"/>
        <v>710.29025769297505</v>
      </c>
      <c r="G26" s="31">
        <f t="shared" si="75"/>
        <v>726.1244809795146</v>
      </c>
      <c r="H26" s="31">
        <f t="shared" si="75"/>
        <v>718.6526488840816</v>
      </c>
      <c r="I26" s="31">
        <f t="shared" si="75"/>
        <v>716.83844096681833</v>
      </c>
      <c r="J26" s="31">
        <f t="shared" si="75"/>
        <v>730.84303546388242</v>
      </c>
      <c r="K26" s="31">
        <f t="shared" si="75"/>
        <v>739.23538606446948</v>
      </c>
      <c r="L26" s="31">
        <f t="shared" si="75"/>
        <v>745.94319419212297</v>
      </c>
      <c r="M26" s="31">
        <f t="shared" si="75"/>
        <v>733.39483358667326</v>
      </c>
      <c r="N26" s="31">
        <f t="shared" si="75"/>
        <v>725.13857329184191</v>
      </c>
      <c r="O26" s="31">
        <f t="shared" si="75"/>
        <v>724.19317521037067</v>
      </c>
      <c r="P26" s="31">
        <f t="shared" si="75"/>
        <v>700.1447641580653</v>
      </c>
      <c r="Q26" s="31">
        <f t="shared" si="75"/>
        <v>678.70318585637801</v>
      </c>
      <c r="R26" s="31">
        <f t="shared" ref="R26:V26" si="76">R39*R91/1000000</f>
        <v>649.37589167530086</v>
      </c>
      <c r="S26" s="31">
        <f t="shared" si="76"/>
        <v>617.61024784433175</v>
      </c>
      <c r="T26" s="31">
        <f t="shared" si="76"/>
        <v>575.90539989726494</v>
      </c>
      <c r="U26" s="31">
        <f t="shared" si="76"/>
        <v>536.61066632796462</v>
      </c>
      <c r="V26" s="31">
        <f t="shared" si="76"/>
        <v>502.24853352727882</v>
      </c>
      <c r="W26" s="31">
        <f t="shared" ref="W26:Y26" si="77">W39*W91/1000000</f>
        <v>484.26083839594077</v>
      </c>
      <c r="X26" s="31">
        <f t="shared" si="77"/>
        <v>465.6192553632427</v>
      </c>
      <c r="Y26" s="31">
        <f t="shared" si="77"/>
        <v>445.44921490821667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2528.9967442439129</v>
      </c>
      <c r="C27" s="33">
        <f t="shared" ref="C27:Q27" si="79">C40*C92/1000000</f>
        <v>2676.9878220355581</v>
      </c>
      <c r="D27" s="33">
        <f t="shared" si="79"/>
        <v>2769.6006784278393</v>
      </c>
      <c r="E27" s="33">
        <f t="shared" si="79"/>
        <v>3027.6349833068457</v>
      </c>
      <c r="F27" s="33">
        <f t="shared" si="79"/>
        <v>3418.2148290114792</v>
      </c>
      <c r="G27" s="33">
        <f t="shared" si="79"/>
        <v>3900.675631862061</v>
      </c>
      <c r="H27" s="33">
        <f t="shared" si="79"/>
        <v>4279.396915318709</v>
      </c>
      <c r="I27" s="33">
        <f t="shared" si="79"/>
        <v>4520.2609889520518</v>
      </c>
      <c r="J27" s="33">
        <f t="shared" si="79"/>
        <v>4903.303016799081</v>
      </c>
      <c r="K27" s="33">
        <f t="shared" si="79"/>
        <v>5140.9434440872374</v>
      </c>
      <c r="L27" s="33">
        <f t="shared" si="79"/>
        <v>5567.5046338125885</v>
      </c>
      <c r="M27" s="33">
        <f t="shared" si="79"/>
        <v>5698.8068569742454</v>
      </c>
      <c r="N27" s="33">
        <f t="shared" si="79"/>
        <v>5932.4261868206158</v>
      </c>
      <c r="O27" s="33">
        <f t="shared" si="79"/>
        <v>6341.6181852354048</v>
      </c>
      <c r="P27" s="33">
        <f t="shared" si="79"/>
        <v>6640.6029627073258</v>
      </c>
      <c r="Q27" s="33">
        <f t="shared" si="79"/>
        <v>7021.3661595702806</v>
      </c>
      <c r="R27" s="33">
        <f t="shared" ref="R27:V27" si="80">R40*R92/1000000</f>
        <v>7274.5987919954014</v>
      </c>
      <c r="S27" s="33">
        <f t="shared" si="80"/>
        <v>7464.7404124645782</v>
      </c>
      <c r="T27" s="33">
        <f t="shared" si="80"/>
        <v>7612.4118090413249</v>
      </c>
      <c r="U27" s="33">
        <f t="shared" si="80"/>
        <v>7764.2802953123291</v>
      </c>
      <c r="V27" s="33">
        <f t="shared" si="80"/>
        <v>7855.0883845848812</v>
      </c>
      <c r="W27" s="33">
        <f t="shared" ref="W27:Y27" si="81">W40*W92/1000000</f>
        <v>8111.4791726821177</v>
      </c>
      <c r="X27" s="33">
        <f t="shared" si="81"/>
        <v>8318.5523864511288</v>
      </c>
      <c r="Y27" s="33">
        <f t="shared" si="81"/>
        <v>8514.5896207264705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1643965</v>
      </c>
      <c r="C31" s="34">
        <v>1630676</v>
      </c>
      <c r="D31" s="34">
        <v>1615352</v>
      </c>
      <c r="E31" s="34">
        <v>1605019</v>
      </c>
      <c r="F31" s="34">
        <v>1592576</v>
      </c>
      <c r="G31" s="34">
        <v>1578680</v>
      </c>
      <c r="H31" s="34">
        <v>1529133</v>
      </c>
      <c r="I31" s="34">
        <v>1499453</v>
      </c>
      <c r="J31" s="34">
        <v>1532932</v>
      </c>
      <c r="K31" s="34">
        <v>1508894</v>
      </c>
      <c r="L31" s="34">
        <v>1530874</v>
      </c>
      <c r="M31" s="34">
        <v>1519222</v>
      </c>
      <c r="N31" s="34">
        <v>1519160</v>
      </c>
      <c r="O31" s="34">
        <v>1540952</v>
      </c>
      <c r="P31" s="34">
        <v>1541712</v>
      </c>
      <c r="Q31" s="34">
        <v>1556622</v>
      </c>
      <c r="R31" s="34">
        <v>1579512</v>
      </c>
      <c r="S31" s="34">
        <v>1589267</v>
      </c>
      <c r="T31" s="34">
        <v>1581147</v>
      </c>
      <c r="U31" s="34">
        <v>1593374</v>
      </c>
      <c r="V31" s="34">
        <v>1595491</v>
      </c>
      <c r="W31" s="34">
        <v>1667767</v>
      </c>
      <c r="X31" s="34">
        <v>1722837</v>
      </c>
      <c r="Y31" s="34">
        <v>1773606</v>
      </c>
      <c r="DA31" s="58" t="s">
        <v>985</v>
      </c>
    </row>
    <row r="32" spans="1:105" ht="12" customHeight="1" x14ac:dyDescent="0.25">
      <c r="A32" s="28" t="s">
        <v>47</v>
      </c>
      <c r="B32" s="34">
        <v>1054878</v>
      </c>
      <c r="C32" s="34">
        <v>1064820</v>
      </c>
      <c r="D32" s="34">
        <v>1058802</v>
      </c>
      <c r="E32" s="34">
        <v>1109709</v>
      </c>
      <c r="F32" s="34">
        <v>1089779</v>
      </c>
      <c r="G32" s="34">
        <v>1053088</v>
      </c>
      <c r="H32" s="34">
        <v>1099631</v>
      </c>
      <c r="I32" s="34">
        <v>1096073</v>
      </c>
      <c r="J32" s="34">
        <v>1166076</v>
      </c>
      <c r="K32" s="34">
        <v>1162616</v>
      </c>
      <c r="L32" s="34">
        <v>1185620</v>
      </c>
      <c r="M32" s="34">
        <v>1178056</v>
      </c>
      <c r="N32" s="34">
        <v>1174424</v>
      </c>
      <c r="O32" s="34">
        <v>1189943</v>
      </c>
      <c r="P32" s="34">
        <v>1186728</v>
      </c>
      <c r="Q32" s="34">
        <v>1197243</v>
      </c>
      <c r="R32" s="34">
        <v>1210332</v>
      </c>
      <c r="S32" s="34">
        <v>1213450</v>
      </c>
      <c r="T32" s="34">
        <v>1202855</v>
      </c>
      <c r="U32" s="34">
        <v>1207956</v>
      </c>
      <c r="V32" s="34">
        <v>1204712</v>
      </c>
      <c r="W32" s="34">
        <v>1252941</v>
      </c>
      <c r="X32" s="34">
        <v>1286782</v>
      </c>
      <c r="Y32" s="34">
        <v>1317570</v>
      </c>
      <c r="DA32" s="58" t="s">
        <v>986</v>
      </c>
    </row>
    <row r="33" spans="1:105" ht="12" customHeight="1" x14ac:dyDescent="0.25">
      <c r="A33" s="28" t="s">
        <v>46</v>
      </c>
      <c r="B33" s="34">
        <v>12371</v>
      </c>
      <c r="C33" s="34">
        <v>13234</v>
      </c>
      <c r="D33" s="34">
        <v>14198</v>
      </c>
      <c r="E33" s="34">
        <v>15402</v>
      </c>
      <c r="F33" s="34">
        <v>16905</v>
      </c>
      <c r="G33" s="34">
        <v>18206</v>
      </c>
      <c r="H33" s="34">
        <v>19419</v>
      </c>
      <c r="I33" s="34">
        <v>20959</v>
      </c>
      <c r="J33" s="34">
        <v>23170</v>
      </c>
      <c r="K33" s="34">
        <v>25296</v>
      </c>
      <c r="L33" s="34">
        <v>27414</v>
      </c>
      <c r="M33" s="34">
        <v>29803</v>
      </c>
      <c r="N33" s="34">
        <v>33949</v>
      </c>
      <c r="O33" s="34">
        <v>38491</v>
      </c>
      <c r="P33" s="34">
        <v>43744</v>
      </c>
      <c r="Q33" s="34">
        <v>47450</v>
      </c>
      <c r="R33" s="34">
        <v>51959</v>
      </c>
      <c r="S33" s="34">
        <v>55652</v>
      </c>
      <c r="T33" s="34">
        <v>58851</v>
      </c>
      <c r="U33" s="34">
        <v>63204</v>
      </c>
      <c r="V33" s="34">
        <v>67917</v>
      </c>
      <c r="W33" s="34">
        <v>77105</v>
      </c>
      <c r="X33" s="34">
        <v>86510</v>
      </c>
      <c r="Y33" s="34">
        <v>95899</v>
      </c>
      <c r="DA33" s="58" t="s">
        <v>987</v>
      </c>
    </row>
    <row r="34" spans="1:105" ht="12" customHeight="1" x14ac:dyDescent="0.25">
      <c r="A34" s="28" t="s">
        <v>45</v>
      </c>
      <c r="B34" s="34">
        <v>43516</v>
      </c>
      <c r="C34" s="34">
        <v>44699</v>
      </c>
      <c r="D34" s="34">
        <v>45871</v>
      </c>
      <c r="E34" s="34">
        <v>48060</v>
      </c>
      <c r="F34" s="34">
        <v>51061</v>
      </c>
      <c r="G34" s="34">
        <v>53368</v>
      </c>
      <c r="H34" s="34">
        <v>53343</v>
      </c>
      <c r="I34" s="34">
        <v>54667</v>
      </c>
      <c r="J34" s="34">
        <v>58651</v>
      </c>
      <c r="K34" s="34">
        <v>62276</v>
      </c>
      <c r="L34" s="34">
        <v>65043</v>
      </c>
      <c r="M34" s="34">
        <v>72642.900000000009</v>
      </c>
      <c r="N34" s="34">
        <v>82124.400000000009</v>
      </c>
      <c r="O34" s="34">
        <v>93284.10000000002</v>
      </c>
      <c r="P34" s="34">
        <v>102524.80000000003</v>
      </c>
      <c r="Q34" s="34">
        <v>111795.00000000003</v>
      </c>
      <c r="R34" s="34">
        <v>123667.20000000004</v>
      </c>
      <c r="S34" s="34">
        <v>134583.90000000005</v>
      </c>
      <c r="T34" s="34">
        <v>144628.20000000007</v>
      </c>
      <c r="U34" s="34">
        <v>149317.20000000001</v>
      </c>
      <c r="V34" s="34">
        <v>154184.4</v>
      </c>
      <c r="W34" s="34">
        <v>158212.19999999998</v>
      </c>
      <c r="X34" s="34">
        <v>169921.8</v>
      </c>
      <c r="Y34" s="34">
        <v>181179.19999999998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279915.01117481303</v>
      </c>
      <c r="C36" s="34">
        <v>300068.37924690364</v>
      </c>
      <c r="D36" s="34">
        <v>325687.08122547041</v>
      </c>
      <c r="E36" s="34">
        <v>369248.94116833049</v>
      </c>
      <c r="F36" s="34">
        <v>409605.30161225592</v>
      </c>
      <c r="G36" s="34">
        <v>449206.87653792894</v>
      </c>
      <c r="H36" s="34">
        <v>479531.4294835414</v>
      </c>
      <c r="I36" s="34">
        <v>516815.82663815428</v>
      </c>
      <c r="J36" s="34">
        <v>579941.75793914043</v>
      </c>
      <c r="K36" s="34">
        <v>652437.43616227387</v>
      </c>
      <c r="L36" s="34">
        <v>720635.82689158304</v>
      </c>
      <c r="M36" s="34">
        <v>764476.24260239454</v>
      </c>
      <c r="N36" s="34">
        <v>795753.85739644757</v>
      </c>
      <c r="O36" s="34">
        <v>928766.88742760906</v>
      </c>
      <c r="P36" s="34">
        <v>1059385.3062554267</v>
      </c>
      <c r="Q36" s="34">
        <v>1270946.002375236</v>
      </c>
      <c r="R36" s="34">
        <v>1608282.5783301112</v>
      </c>
      <c r="S36" s="34">
        <v>1912849.5834496988</v>
      </c>
      <c r="T36" s="34">
        <v>2200220.95985401</v>
      </c>
      <c r="U36" s="34">
        <v>2485912.6820069728</v>
      </c>
      <c r="V36" s="34">
        <v>2745166.4894029154</v>
      </c>
      <c r="W36" s="34">
        <v>2977894.8549776487</v>
      </c>
      <c r="X36" s="34">
        <v>3174840.7749226061</v>
      </c>
      <c r="Y36" s="34">
        <v>3361219.8205026798</v>
      </c>
      <c r="DA36" s="58" t="s">
        <v>989</v>
      </c>
    </row>
    <row r="37" spans="1:105" ht="12" customHeight="1" x14ac:dyDescent="0.25">
      <c r="A37" s="28" t="s">
        <v>27</v>
      </c>
      <c r="B37" s="34">
        <v>101669.50729590814</v>
      </c>
      <c r="C37" s="34">
        <v>144643.22235439232</v>
      </c>
      <c r="D37" s="34">
        <v>190284.38607254389</v>
      </c>
      <c r="E37" s="34">
        <v>236510.19664329971</v>
      </c>
      <c r="F37" s="34">
        <v>286846.29298705165</v>
      </c>
      <c r="G37" s="34">
        <v>348711.30626471667</v>
      </c>
      <c r="H37" s="34">
        <v>400697.28653762519</v>
      </c>
      <c r="I37" s="34">
        <v>486539.5806947141</v>
      </c>
      <c r="J37" s="34">
        <v>582732.21982862719</v>
      </c>
      <c r="K37" s="34">
        <v>697994.03708271345</v>
      </c>
      <c r="L37" s="34">
        <v>782592.17546371918</v>
      </c>
      <c r="M37" s="34">
        <v>839812.33574985666</v>
      </c>
      <c r="N37" s="34">
        <v>913611.33922745753</v>
      </c>
      <c r="O37" s="34">
        <v>1000131.2682696419</v>
      </c>
      <c r="P37" s="34">
        <v>1137827.9934820828</v>
      </c>
      <c r="Q37" s="34">
        <v>1336156.0175526112</v>
      </c>
      <c r="R37" s="34">
        <v>1554559.1185664001</v>
      </c>
      <c r="S37" s="34">
        <v>1763503.0688003297</v>
      </c>
      <c r="T37" s="34">
        <v>1969989.6676982269</v>
      </c>
      <c r="U37" s="34">
        <v>2167669.6935135601</v>
      </c>
      <c r="V37" s="34">
        <v>2351213.2851095069</v>
      </c>
      <c r="W37" s="34">
        <v>2490017.4463069947</v>
      </c>
      <c r="X37" s="34">
        <v>2589396.1864665784</v>
      </c>
      <c r="Y37" s="34">
        <v>2674032.8790972363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8450758.2245074138</v>
      </c>
      <c r="C39" s="35">
        <v>8683393.2795635331</v>
      </c>
      <c r="D39" s="35">
        <v>9082930.6026460417</v>
      </c>
      <c r="E39" s="35">
        <v>9615115.3898413107</v>
      </c>
      <c r="F39" s="35">
        <v>10215523.09309732</v>
      </c>
      <c r="G39" s="35">
        <v>10740758.061460512</v>
      </c>
      <c r="H39" s="35">
        <v>10921980.261846894</v>
      </c>
      <c r="I39" s="35">
        <v>11223320.12235707</v>
      </c>
      <c r="J39" s="35">
        <v>11866656.65611293</v>
      </c>
      <c r="K39" s="35">
        <v>12396346.658554172</v>
      </c>
      <c r="L39" s="35">
        <v>12957536.775273398</v>
      </c>
      <c r="M39" s="35">
        <v>13241081.622735623</v>
      </c>
      <c r="N39" s="35">
        <v>13639850.914907936</v>
      </c>
      <c r="O39" s="35">
        <v>14153159.768763995</v>
      </c>
      <c r="P39" s="35">
        <v>14200232.140486913</v>
      </c>
      <c r="Q39" s="35">
        <v>14667681.768953422</v>
      </c>
      <c r="R39" s="35">
        <v>15090532.546350339</v>
      </c>
      <c r="S39" s="35">
        <v>15462348.801403947</v>
      </c>
      <c r="T39" s="35">
        <v>15670363.46241349</v>
      </c>
      <c r="U39" s="35">
        <v>15990262.805298839</v>
      </c>
      <c r="V39" s="35">
        <v>16279408.399447102</v>
      </c>
      <c r="W39" s="35">
        <v>17358521.494699825</v>
      </c>
      <c r="X39" s="35">
        <v>18181697.677050129</v>
      </c>
      <c r="Y39" s="35">
        <v>18930250.228179168</v>
      </c>
      <c r="DA39" s="59" t="s">
        <v>991</v>
      </c>
    </row>
    <row r="40" spans="1:105" ht="12" customHeight="1" x14ac:dyDescent="0.25">
      <c r="A40" s="32" t="s">
        <v>25</v>
      </c>
      <c r="B40" s="36">
        <v>229553.67974102509</v>
      </c>
      <c r="C40" s="36">
        <v>248751.82829696807</v>
      </c>
      <c r="D40" s="36">
        <v>263100.38106523745</v>
      </c>
      <c r="E40" s="36">
        <v>295992.76961375668</v>
      </c>
      <c r="F40" s="36">
        <v>344109.94852968201</v>
      </c>
      <c r="G40" s="36">
        <v>403589.13486173423</v>
      </c>
      <c r="H40" s="36">
        <v>453257.37489380687</v>
      </c>
      <c r="I40" s="36">
        <v>488533.91187687428</v>
      </c>
      <c r="J40" s="36">
        <v>541574.93582075788</v>
      </c>
      <c r="K40" s="36">
        <v>576559.32973229873</v>
      </c>
      <c r="L40" s="36">
        <v>633732.38411818841</v>
      </c>
      <c r="M40" s="36">
        <v>659636.77314053965</v>
      </c>
      <c r="N40" s="36">
        <v>703453.91113333765</v>
      </c>
      <c r="O40" s="36">
        <v>773547.97192738263</v>
      </c>
      <c r="P40" s="36">
        <v>829813.53248932038</v>
      </c>
      <c r="Q40" s="36">
        <v>896249.76161855471</v>
      </c>
      <c r="R40" s="36">
        <v>949330.66350474546</v>
      </c>
      <c r="S40" s="36">
        <v>993200.62173073483</v>
      </c>
      <c r="T40" s="36">
        <v>1035898.8087252339</v>
      </c>
      <c r="U40" s="36">
        <v>1075881.4419170308</v>
      </c>
      <c r="V40" s="36">
        <v>1112204.80234603</v>
      </c>
      <c r="W40" s="36">
        <v>1179469.3044254507</v>
      </c>
      <c r="X40" s="36">
        <v>1232095.3500433601</v>
      </c>
      <c r="Y40" s="36">
        <v>1280707.2324674907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73150.279829321895</v>
      </c>
      <c r="D44" s="37">
        <v>71671.279794823378</v>
      </c>
      <c r="E44" s="37">
        <v>77221.856096942443</v>
      </c>
      <c r="F44" s="37">
        <v>75675.031739607686</v>
      </c>
      <c r="G44" s="37">
        <v>74788.829874715069</v>
      </c>
      <c r="H44" s="37">
        <v>39708.273803079966</v>
      </c>
      <c r="I44" s="37">
        <v>60149.386975393863</v>
      </c>
      <c r="J44" s="37">
        <v>123886.19299318991</v>
      </c>
      <c r="K44" s="37">
        <v>66950.715609812411</v>
      </c>
      <c r="L44" s="37">
        <v>113553.97873139312</v>
      </c>
      <c r="M44" s="37">
        <v>80511.0064178342</v>
      </c>
      <c r="N44" s="37">
        <v>92693.822883797577</v>
      </c>
      <c r="O44" s="37">
        <v>115144.45249970001</v>
      </c>
      <c r="P44" s="37">
        <v>94712.919792715693</v>
      </c>
      <c r="Q44" s="37">
        <v>109467.24944778299</v>
      </c>
      <c r="R44" s="37">
        <v>118055.46630862099</v>
      </c>
      <c r="S44" s="37">
        <v>105532.59537875</v>
      </c>
      <c r="T44" s="37">
        <v>88273.661822519032</v>
      </c>
      <c r="U44" s="37">
        <v>85377.279829321895</v>
      </c>
      <c r="V44" s="37">
        <v>73788.279794823378</v>
      </c>
      <c r="W44" s="37">
        <v>149497.85609694244</v>
      </c>
      <c r="X44" s="37">
        <v>130745.03173960769</v>
      </c>
      <c r="Y44" s="37">
        <v>125557.82987471507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74128.906338372151</v>
      </c>
      <c r="D45" s="37">
        <v>58997.59593755845</v>
      </c>
      <c r="E45" s="37">
        <v>116761.98439249222</v>
      </c>
      <c r="F45" s="37">
        <v>46775.209831508342</v>
      </c>
      <c r="G45" s="37">
        <v>30875.412166257156</v>
      </c>
      <c r="H45" s="37">
        <v>114981.73311472812</v>
      </c>
      <c r="I45" s="37">
        <v>65764.316224571085</v>
      </c>
      <c r="J45" s="37">
        <v>140220.30689671787</v>
      </c>
      <c r="K45" s="37">
        <v>67663.852409309475</v>
      </c>
      <c r="L45" s="37">
        <v>95046.101941931294</v>
      </c>
      <c r="M45" s="37">
        <v>65408.206600162666</v>
      </c>
      <c r="N45" s="37">
        <v>70282.319440442603</v>
      </c>
      <c r="O45" s="37">
        <v>90387.595495255431</v>
      </c>
      <c r="P45" s="37">
        <v>72620.191798643908</v>
      </c>
      <c r="Q45" s="37">
        <v>87329.267412048997</v>
      </c>
      <c r="R45" s="37">
        <v>87217.906338372268</v>
      </c>
      <c r="S45" s="37">
        <v>62115.59593755845</v>
      </c>
      <c r="T45" s="37">
        <v>106166.9843924921</v>
      </c>
      <c r="U45" s="37">
        <v>51876.209831508342</v>
      </c>
      <c r="V45" s="37">
        <v>27631.412166257156</v>
      </c>
      <c r="W45" s="37">
        <v>163210.73311472824</v>
      </c>
      <c r="X45" s="37">
        <v>99605.316224571085</v>
      </c>
      <c r="Y45" s="37">
        <v>171008.30689671775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1660.041570163321</v>
      </c>
      <c r="D46" s="37">
        <v>1797.4181908222217</v>
      </c>
      <c r="E46" s="37">
        <v>2075.4550241727757</v>
      </c>
      <c r="F46" s="37">
        <v>2414.227841579439</v>
      </c>
      <c r="G46" s="37">
        <v>2253.8158725778358</v>
      </c>
      <c r="H46" s="37">
        <v>2209.3019627041504</v>
      </c>
      <c r="I46" s="37">
        <v>2581.7727385277758</v>
      </c>
      <c r="J46" s="37">
        <v>3300.31878021597</v>
      </c>
      <c r="K46" s="37">
        <v>3265.0348019742996</v>
      </c>
      <c r="L46" s="37">
        <v>3309.0198407222961</v>
      </c>
      <c r="M46" s="37">
        <v>3634.3774533801916</v>
      </c>
      <c r="N46" s="37">
        <v>5448.2159231597216</v>
      </c>
      <c r="O46" s="37">
        <v>6202.041570163321</v>
      </c>
      <c r="P46" s="37">
        <v>7050.4181908222236</v>
      </c>
      <c r="Q46" s="37">
        <v>5781.4550241727775</v>
      </c>
      <c r="R46" s="37">
        <v>6923.2278415794426</v>
      </c>
      <c r="S46" s="37">
        <v>5946.8158725778339</v>
      </c>
      <c r="T46" s="37">
        <v>5408.3019627041504</v>
      </c>
      <c r="U46" s="37">
        <v>6934.7727385277758</v>
      </c>
      <c r="V46" s="37">
        <v>8013.3187802159664</v>
      </c>
      <c r="W46" s="37">
        <v>12453.034801974296</v>
      </c>
      <c r="X46" s="37">
        <v>12714.019840722292</v>
      </c>
      <c r="Y46" s="37">
        <v>13023.377453380192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3171.8952271668968</v>
      </c>
      <c r="D47" s="37">
        <v>3263.9955301808659</v>
      </c>
      <c r="E47" s="37">
        <v>4389.4403442260809</v>
      </c>
      <c r="F47" s="37">
        <v>5315.5067179369944</v>
      </c>
      <c r="G47" s="37">
        <v>4741.4860615885409</v>
      </c>
      <c r="H47" s="37">
        <v>2535.6848915744777</v>
      </c>
      <c r="I47" s="37">
        <v>4017.4256134780153</v>
      </c>
      <c r="J47" s="37">
        <v>6817.0473457352418</v>
      </c>
      <c r="K47" s="37">
        <v>6604.9067859955976</v>
      </c>
      <c r="L47" s="37">
        <v>5901.379122392711</v>
      </c>
      <c r="M47" s="37">
        <v>10896.75899205367</v>
      </c>
      <c r="N47" s="37">
        <v>12949.26148929543</v>
      </c>
      <c r="O47" s="37">
        <v>14807.223226084287</v>
      </c>
      <c r="P47" s="37">
        <v>13077.303447467013</v>
      </c>
      <c r="Q47" s="37">
        <v>13305.6852048242</v>
      </c>
      <c r="R47" s="37">
        <v>15044.095227166908</v>
      </c>
      <c r="S47" s="37">
        <v>14180.695530180878</v>
      </c>
      <c r="T47" s="37">
        <v>14433.740344226098</v>
      </c>
      <c r="U47" s="37">
        <v>10004.506717936951</v>
      </c>
      <c r="V47" s="37">
        <v>9608.6860615885234</v>
      </c>
      <c r="W47" s="37">
        <v>6563.4848915744515</v>
      </c>
      <c r="X47" s="37">
        <v>15727.025613478036</v>
      </c>
      <c r="Y47" s="37">
        <v>18074.447345735243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46735.27114951727</v>
      </c>
      <c r="D49" s="37">
        <v>54253.189037103381</v>
      </c>
      <c r="E49" s="37">
        <v>74407.426067950262</v>
      </c>
      <c r="F49" s="37">
        <v>73583.739290708734</v>
      </c>
      <c r="G49" s="37">
        <v>75394.683748843847</v>
      </c>
      <c r="H49" s="37">
        <v>68881.510601975198</v>
      </c>
      <c r="I49" s="37">
        <v>78818.620713092037</v>
      </c>
      <c r="J49" s="37">
        <v>107867.31732994964</v>
      </c>
      <c r="K49" s="37">
        <v>119230.94937265071</v>
      </c>
      <c r="L49" s="37">
        <v>122451.57976641261</v>
      </c>
      <c r="M49" s="37">
        <v>118247.84177876182</v>
      </c>
      <c r="N49" s="37">
        <v>104861.35408476181</v>
      </c>
      <c r="O49" s="37">
        <v>208407.71378000535</v>
      </c>
      <c r="P49" s="37">
        <v>199499.9294297928</v>
      </c>
      <c r="Q49" s="37">
        <v>290379.31683290133</v>
      </c>
      <c r="R49" s="37">
        <v>445203.89328482491</v>
      </c>
      <c r="S49" s="37">
        <v>423797.95449223812</v>
      </c>
      <c r="T49" s="37">
        <v>409822.95617072377</v>
      </c>
      <c r="U49" s="37">
        <v>403939.56393172452</v>
      </c>
      <c r="V49" s="37">
        <v>364115.16148070432</v>
      </c>
      <c r="W49" s="37">
        <v>441136.07935473882</v>
      </c>
      <c r="X49" s="37">
        <v>396445.84937475016</v>
      </c>
      <c r="Y49" s="37">
        <v>476758.36241297517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61941.261153221378</v>
      </c>
      <c r="D50" s="37">
        <v>65268.532291365409</v>
      </c>
      <c r="E50" s="37">
        <v>66535.954813171586</v>
      </c>
      <c r="F50" s="37">
        <v>71352.767916867975</v>
      </c>
      <c r="G50" s="37">
        <v>83612.790090090304</v>
      </c>
      <c r="H50" s="37">
        <v>113927.24142612988</v>
      </c>
      <c r="I50" s="37">
        <v>151110.82644845429</v>
      </c>
      <c r="J50" s="37">
        <v>162728.59394708468</v>
      </c>
      <c r="K50" s="37">
        <v>186614.58517095423</v>
      </c>
      <c r="L50" s="37">
        <v>168210.92847109598</v>
      </c>
      <c r="M50" s="37">
        <v>171147.40171226743</v>
      </c>
      <c r="N50" s="37">
        <v>224909.82992605516</v>
      </c>
      <c r="O50" s="37">
        <v>249248.522989269</v>
      </c>
      <c r="P50" s="37">
        <v>324311.31038339518</v>
      </c>
      <c r="Q50" s="37">
        <v>366538.95254162431</v>
      </c>
      <c r="R50" s="37">
        <v>389550.50272605638</v>
      </c>
      <c r="S50" s="37">
        <v>433853.78015998472</v>
      </c>
      <c r="T50" s="37">
        <v>455735.12188716605</v>
      </c>
      <c r="U50" s="37">
        <v>521991.33619872853</v>
      </c>
      <c r="V50" s="37">
        <v>550082.54413757101</v>
      </c>
      <c r="W50" s="37">
        <v>528354.66392354411</v>
      </c>
      <c r="X50" s="37">
        <v>533232.52031956846</v>
      </c>
      <c r="Y50" s="37">
        <v>540371.81451782398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2266847.1510987757</v>
      </c>
      <c r="D52" s="38">
        <v>2453136.4550404409</v>
      </c>
      <c r="E52" s="38">
        <v>2629643.3395882528</v>
      </c>
      <c r="F52" s="38">
        <v>2707207.3941728044</v>
      </c>
      <c r="G52" s="38">
        <v>2718615.2937982017</v>
      </c>
      <c r="H52" s="38">
        <v>2498344.1981200092</v>
      </c>
      <c r="I52" s="38">
        <v>2872622.7353607416</v>
      </c>
      <c r="J52" s="38">
        <v>3309569.4366210401</v>
      </c>
      <c r="K52" s="38">
        <v>3205762.5380003266</v>
      </c>
      <c r="L52" s="38">
        <v>3230293.8180193547</v>
      </c>
      <c r="M52" s="38">
        <v>3052033.1271815784</v>
      </c>
      <c r="N52" s="38">
        <v>3070311.5297721755</v>
      </c>
      <c r="O52" s="38">
        <v>2586946.6701707169</v>
      </c>
      <c r="P52" s="38">
        <v>2081996.0546963979</v>
      </c>
      <c r="Q52" s="38">
        <v>2843860.1007398274</v>
      </c>
      <c r="R52" s="38">
        <v>2374870.825855663</v>
      </c>
      <c r="S52" s="38">
        <v>1935390.8968616594</v>
      </c>
      <c r="T52" s="38">
        <v>1711148.2504501864</v>
      </c>
      <c r="U52" s="38">
        <v>1649265.8690015208</v>
      </c>
      <c r="V52" s="38">
        <v>1423872.1496881861</v>
      </c>
      <c r="W52" s="38">
        <v>2038568.6935403254</v>
      </c>
      <c r="X52" s="38">
        <v>1703252.4794575255</v>
      </c>
      <c r="Y52" s="38">
        <v>1641351.8464120664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46204.87407318945</v>
      </c>
      <c r="D53" s="39">
        <v>41821.003006661456</v>
      </c>
      <c r="E53" s="39">
        <v>60838.594822913932</v>
      </c>
      <c r="F53" s="39">
        <v>76545.311039342661</v>
      </c>
      <c r="G53" s="39">
        <v>88397.555004043854</v>
      </c>
      <c r="H53" s="39">
        <v>79085.299268277595</v>
      </c>
      <c r="I53" s="39">
        <v>65200.886586664594</v>
      </c>
      <c r="J53" s="39">
        <v>83481.412019664305</v>
      </c>
      <c r="K53" s="39">
        <v>81189.267984730308</v>
      </c>
      <c r="L53" s="39">
        <v>98994.057392551098</v>
      </c>
      <c r="M53" s="39">
        <v>86742.983845265117</v>
      </c>
      <c r="N53" s="39">
        <v>120362.44903214066</v>
      </c>
      <c r="O53" s="39">
        <v>158491.61579808884</v>
      </c>
      <c r="P53" s="39">
        <v>135350.85983021534</v>
      </c>
      <c r="Q53" s="39">
        <v>131637.11571589892</v>
      </c>
      <c r="R53" s="39">
        <v>136562.31390585506</v>
      </c>
      <c r="S53" s="39">
        <v>125059.22621071967</v>
      </c>
      <c r="T53" s="39">
        <v>141692.24438705016</v>
      </c>
      <c r="U53" s="39">
        <v>126725.61703706207</v>
      </c>
      <c r="V53" s="39">
        <v>156685.80946113984</v>
      </c>
      <c r="W53" s="39">
        <v>225756.11787750956</v>
      </c>
      <c r="X53" s="39">
        <v>187976.90544812474</v>
      </c>
      <c r="Y53" s="39">
        <v>180248.99814002961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86439.279829321895</v>
      </c>
      <c r="D57" s="37">
        <v>86995.279794823378</v>
      </c>
      <c r="E57" s="37">
        <v>87554.856096942443</v>
      </c>
      <c r="F57" s="37">
        <v>88118.031739607686</v>
      </c>
      <c r="G57" s="37">
        <v>88684.829874715069</v>
      </c>
      <c r="H57" s="37">
        <v>89255.273803079966</v>
      </c>
      <c r="I57" s="37">
        <v>89829.386975393863</v>
      </c>
      <c r="J57" s="37">
        <v>90407.192993189907</v>
      </c>
      <c r="K57" s="37">
        <v>90988.715609812411</v>
      </c>
      <c r="L57" s="37">
        <v>91573.978731393116</v>
      </c>
      <c r="M57" s="37">
        <v>92163.0064178342</v>
      </c>
      <c r="N57" s="37">
        <v>92755.822883797577</v>
      </c>
      <c r="O57" s="37">
        <v>93352.452499700012</v>
      </c>
      <c r="P57" s="37">
        <v>93952.919792715693</v>
      </c>
      <c r="Q57" s="37">
        <v>94557.24944778299</v>
      </c>
      <c r="R57" s="37">
        <v>95165.466308620991</v>
      </c>
      <c r="S57" s="37">
        <v>95777.595378750004</v>
      </c>
      <c r="T57" s="37">
        <v>96393.661822519032</v>
      </c>
      <c r="U57" s="37">
        <v>73150.279829321895</v>
      </c>
      <c r="V57" s="37">
        <v>71671.279794823378</v>
      </c>
      <c r="W57" s="37">
        <v>77221.856096942443</v>
      </c>
      <c r="X57" s="37">
        <v>75675.031739607686</v>
      </c>
      <c r="Y57" s="37">
        <v>74788.829874715069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64186.906338372268</v>
      </c>
      <c r="D58" s="37">
        <v>65015.59593755845</v>
      </c>
      <c r="E58" s="37">
        <v>65854.984392492101</v>
      </c>
      <c r="F58" s="37">
        <v>66705.209831508342</v>
      </c>
      <c r="G58" s="37">
        <v>67566.412166257156</v>
      </c>
      <c r="H58" s="37">
        <v>68438.733114728238</v>
      </c>
      <c r="I58" s="37">
        <v>69322.316224571085</v>
      </c>
      <c r="J58" s="37">
        <v>70217.306896717753</v>
      </c>
      <c r="K58" s="37">
        <v>71123.852409309475</v>
      </c>
      <c r="L58" s="37">
        <v>72042.101941931294</v>
      </c>
      <c r="M58" s="37">
        <v>72972.206600162666</v>
      </c>
      <c r="N58" s="37">
        <v>73914.319440442603</v>
      </c>
      <c r="O58" s="37">
        <v>74868.595495255431</v>
      </c>
      <c r="P58" s="37">
        <v>75835.191798643908</v>
      </c>
      <c r="Q58" s="37">
        <v>76814.267412048997</v>
      </c>
      <c r="R58" s="37">
        <v>74128.906338372268</v>
      </c>
      <c r="S58" s="37">
        <v>58997.59593755845</v>
      </c>
      <c r="T58" s="37">
        <v>116761.9843924921</v>
      </c>
      <c r="U58" s="37">
        <v>46775.209831508342</v>
      </c>
      <c r="V58" s="37">
        <v>30875.412166257156</v>
      </c>
      <c r="W58" s="37">
        <v>114981.73311472824</v>
      </c>
      <c r="X58" s="37">
        <v>65764.316224571085</v>
      </c>
      <c r="Y58" s="37">
        <v>140220.30689671775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797.04157016332101</v>
      </c>
      <c r="D59" s="37">
        <v>833.41819082222173</v>
      </c>
      <c r="E59" s="37">
        <v>871.45502417277567</v>
      </c>
      <c r="F59" s="37">
        <v>911.22784157943897</v>
      </c>
      <c r="G59" s="37">
        <v>952.81587257783394</v>
      </c>
      <c r="H59" s="37">
        <v>996.30196270415036</v>
      </c>
      <c r="I59" s="37">
        <v>1041.7727385277758</v>
      </c>
      <c r="J59" s="37">
        <v>1089.31878021597</v>
      </c>
      <c r="K59" s="37">
        <v>1139.0348019742996</v>
      </c>
      <c r="L59" s="37">
        <v>1191.0198407222961</v>
      </c>
      <c r="M59" s="37">
        <v>1245.3774533801916</v>
      </c>
      <c r="N59" s="37">
        <v>1302.2159231597179</v>
      </c>
      <c r="O59" s="37">
        <v>1660.0415701633174</v>
      </c>
      <c r="P59" s="37">
        <v>1797.4181908222236</v>
      </c>
      <c r="Q59" s="37">
        <v>2075.4550241727775</v>
      </c>
      <c r="R59" s="37">
        <v>2414.2278415794426</v>
      </c>
      <c r="S59" s="37">
        <v>2253.8158725778339</v>
      </c>
      <c r="T59" s="37">
        <v>2209.3019627041504</v>
      </c>
      <c r="U59" s="37">
        <v>2581.7727385277685</v>
      </c>
      <c r="V59" s="37">
        <v>3300.3187802159664</v>
      </c>
      <c r="W59" s="37">
        <v>3265.034801974296</v>
      </c>
      <c r="X59" s="37">
        <v>3309.0198407222924</v>
      </c>
      <c r="Y59" s="37">
        <v>3634.3774533801916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1988.8952271668968</v>
      </c>
      <c r="D60" s="37">
        <v>2091.9955301808659</v>
      </c>
      <c r="E60" s="37">
        <v>2200.4403442260809</v>
      </c>
      <c r="F60" s="37">
        <v>2314.5067179369944</v>
      </c>
      <c r="G60" s="37">
        <v>2434.4860615885409</v>
      </c>
      <c r="H60" s="37">
        <v>2560.6848915744777</v>
      </c>
      <c r="I60" s="37">
        <v>2693.4256134780153</v>
      </c>
      <c r="J60" s="37">
        <v>2833.0473457352418</v>
      </c>
      <c r="K60" s="37">
        <v>2979.9067859955976</v>
      </c>
      <c r="L60" s="37">
        <v>3134.379122392711</v>
      </c>
      <c r="M60" s="37">
        <v>3296.8589920536615</v>
      </c>
      <c r="N60" s="37">
        <v>3467.7614892954298</v>
      </c>
      <c r="O60" s="37">
        <v>3647.5232260842749</v>
      </c>
      <c r="P60" s="37">
        <v>3836.6034474670014</v>
      </c>
      <c r="Q60" s="37">
        <v>4035.4852048242028</v>
      </c>
      <c r="R60" s="37">
        <v>3171.8952271668968</v>
      </c>
      <c r="S60" s="37">
        <v>3263.9955301808659</v>
      </c>
      <c r="T60" s="37">
        <v>4389.4403442260809</v>
      </c>
      <c r="U60" s="37">
        <v>5315.5067179370089</v>
      </c>
      <c r="V60" s="37">
        <v>4741.4860615885409</v>
      </c>
      <c r="W60" s="37">
        <v>2535.6848915744631</v>
      </c>
      <c r="X60" s="37">
        <v>4017.4256134780298</v>
      </c>
      <c r="Y60" s="37">
        <v>6817.0473457352491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26581.903077426658</v>
      </c>
      <c r="D62" s="37">
        <v>28634.487058536615</v>
      </c>
      <c r="E62" s="37">
        <v>30845.566125090176</v>
      </c>
      <c r="F62" s="37">
        <v>33227.378846783307</v>
      </c>
      <c r="G62" s="37">
        <v>35793.108823170827</v>
      </c>
      <c r="H62" s="37">
        <v>38556.957656362734</v>
      </c>
      <c r="I62" s="37">
        <v>41534.223558479163</v>
      </c>
      <c r="J62" s="37">
        <v>44741.38602896349</v>
      </c>
      <c r="K62" s="37">
        <v>46735.27114951727</v>
      </c>
      <c r="L62" s="37">
        <v>54253.189037103439</v>
      </c>
      <c r="M62" s="37">
        <v>74407.42606795032</v>
      </c>
      <c r="N62" s="37">
        <v>73583.739290708792</v>
      </c>
      <c r="O62" s="37">
        <v>75394.683748843847</v>
      </c>
      <c r="P62" s="37">
        <v>68881.510601975024</v>
      </c>
      <c r="Q62" s="37">
        <v>78818.620713092154</v>
      </c>
      <c r="R62" s="37">
        <v>107867.3173299497</v>
      </c>
      <c r="S62" s="37">
        <v>119230.94937265059</v>
      </c>
      <c r="T62" s="37">
        <v>122451.57976641273</v>
      </c>
      <c r="U62" s="37">
        <v>118247.84177876171</v>
      </c>
      <c r="V62" s="37">
        <v>104861.35408476181</v>
      </c>
      <c r="W62" s="37">
        <v>208407.71378000546</v>
      </c>
      <c r="X62" s="37">
        <v>199499.9294297928</v>
      </c>
      <c r="Y62" s="37">
        <v>290379.31683290144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18967.546094737219</v>
      </c>
      <c r="D63" s="37">
        <v>19627.36857321384</v>
      </c>
      <c r="E63" s="37">
        <v>20310.144242415758</v>
      </c>
      <c r="F63" s="37">
        <v>21016.671573116037</v>
      </c>
      <c r="G63" s="37">
        <v>21747.776812425291</v>
      </c>
      <c r="H63" s="37">
        <v>61941.261153221363</v>
      </c>
      <c r="I63" s="37">
        <v>65268.532291365322</v>
      </c>
      <c r="J63" s="37">
        <v>66535.954813171527</v>
      </c>
      <c r="K63" s="37">
        <v>71352.767916867975</v>
      </c>
      <c r="L63" s="37">
        <v>83612.790090090246</v>
      </c>
      <c r="M63" s="37">
        <v>113927.24142612994</v>
      </c>
      <c r="N63" s="37">
        <v>151110.82644845429</v>
      </c>
      <c r="O63" s="37">
        <v>162728.5939470845</v>
      </c>
      <c r="P63" s="37">
        <v>186614.58517095423</v>
      </c>
      <c r="Q63" s="37">
        <v>168210.92847109609</v>
      </c>
      <c r="R63" s="37">
        <v>171147.40171226743</v>
      </c>
      <c r="S63" s="37">
        <v>224909.82992605516</v>
      </c>
      <c r="T63" s="37">
        <v>249248.52298926888</v>
      </c>
      <c r="U63" s="37">
        <v>324311.31038339529</v>
      </c>
      <c r="V63" s="37">
        <v>366538.9525416242</v>
      </c>
      <c r="W63" s="37">
        <v>389550.50272605615</v>
      </c>
      <c r="X63" s="37">
        <v>433853.78015998472</v>
      </c>
      <c r="Y63" s="37">
        <v>455735.12188716605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2034212.0960426573</v>
      </c>
      <c r="D65" s="38">
        <v>2053599.1319579333</v>
      </c>
      <c r="E65" s="38">
        <v>2097458.5523929838</v>
      </c>
      <c r="F65" s="38">
        <v>2106799.6909167953</v>
      </c>
      <c r="G65" s="38">
        <v>2193380.3254350107</v>
      </c>
      <c r="H65" s="38">
        <v>2317121.9977336265</v>
      </c>
      <c r="I65" s="38">
        <v>2571282.8748505656</v>
      </c>
      <c r="J65" s="38">
        <v>2666232.9028651807</v>
      </c>
      <c r="K65" s="38">
        <v>2676072.5355590843</v>
      </c>
      <c r="L65" s="38">
        <v>2669103.7013001293</v>
      </c>
      <c r="M65" s="38">
        <v>2768488.2797193527</v>
      </c>
      <c r="N65" s="38">
        <v>2671542.2375998627</v>
      </c>
      <c r="O65" s="38">
        <v>2073637.8163146582</v>
      </c>
      <c r="P65" s="38">
        <v>2034923.6829734799</v>
      </c>
      <c r="Q65" s="38">
        <v>2376410.4722733181</v>
      </c>
      <c r="R65" s="38">
        <v>1952020.0484587457</v>
      </c>
      <c r="S65" s="38">
        <v>1563574.6418080516</v>
      </c>
      <c r="T65" s="38">
        <v>1503133.5894406438</v>
      </c>
      <c r="U65" s="38">
        <v>1329366.5261161737</v>
      </c>
      <c r="V65" s="38">
        <v>1134726.5555399247</v>
      </c>
      <c r="W65" s="38">
        <v>959455.59828760102</v>
      </c>
      <c r="X65" s="38">
        <v>880076.2971072197</v>
      </c>
      <c r="Y65" s="38">
        <v>892799.29528302699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27006.725517246465</v>
      </c>
      <c r="D66" s="39">
        <v>27472.450238392106</v>
      </c>
      <c r="E66" s="39">
        <v>27946.206274394703</v>
      </c>
      <c r="F66" s="39">
        <v>28428.132123417337</v>
      </c>
      <c r="G66" s="39">
        <v>28918.36867199163</v>
      </c>
      <c r="H66" s="39">
        <v>29417.05923620495</v>
      </c>
      <c r="I66" s="39">
        <v>29924.349603597191</v>
      </c>
      <c r="J66" s="39">
        <v>30440.388075780706</v>
      </c>
      <c r="K66" s="39">
        <v>46204.87407318945</v>
      </c>
      <c r="L66" s="39">
        <v>41821.003006661427</v>
      </c>
      <c r="M66" s="39">
        <v>60838.594822913874</v>
      </c>
      <c r="N66" s="39">
        <v>76545.311039342661</v>
      </c>
      <c r="O66" s="39">
        <v>88397.555004043854</v>
      </c>
      <c r="P66" s="39">
        <v>79085.299268277595</v>
      </c>
      <c r="Q66" s="39">
        <v>65200.886586664594</v>
      </c>
      <c r="R66" s="39">
        <v>83481.412019664305</v>
      </c>
      <c r="S66" s="39">
        <v>81189.267984730424</v>
      </c>
      <c r="T66" s="39">
        <v>98994.057392551098</v>
      </c>
      <c r="U66" s="39">
        <v>86742.983845265117</v>
      </c>
      <c r="V66" s="39">
        <v>120362.44903214066</v>
      </c>
      <c r="W66" s="39">
        <v>158491.61579808895</v>
      </c>
      <c r="X66" s="39">
        <v>135350.85983021534</v>
      </c>
      <c r="Y66" s="39">
        <v>131637.11571589904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8759.9999999999927</v>
      </c>
      <c r="D70" s="40">
        <v>8759.9999999999982</v>
      </c>
      <c r="E70" s="40">
        <v>8759.9999999999927</v>
      </c>
      <c r="F70" s="40">
        <v>8759.9999999999909</v>
      </c>
      <c r="G70" s="40">
        <v>8760</v>
      </c>
      <c r="H70" s="40">
        <v>8759.9999999999927</v>
      </c>
      <c r="I70" s="40">
        <v>8759.9999999999927</v>
      </c>
      <c r="J70" s="40">
        <v>8759.9999999999927</v>
      </c>
      <c r="K70" s="40">
        <v>8759.9999999999891</v>
      </c>
      <c r="L70" s="40">
        <v>8759.9999999999909</v>
      </c>
      <c r="M70" s="40">
        <v>8759.9999999999891</v>
      </c>
      <c r="N70" s="40">
        <v>8759.9999999999945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X70" s="40">
        <v>8759.9999999999945</v>
      </c>
      <c r="Y70" s="40">
        <v>8759.9999999999945</v>
      </c>
      <c r="DA70" s="58" t="s">
        <v>1009</v>
      </c>
    </row>
    <row r="71" spans="1:105" ht="12" customHeight="1" x14ac:dyDescent="0.25">
      <c r="A71" s="28" t="s">
        <v>47</v>
      </c>
      <c r="B71" s="40">
        <v>371.48539568732048</v>
      </c>
      <c r="C71" s="40">
        <v>376.96817516875404</v>
      </c>
      <c r="D71" s="40">
        <v>383.5610331268544</v>
      </c>
      <c r="E71" s="40">
        <v>387.99409802003674</v>
      </c>
      <c r="F71" s="40">
        <v>392.4264750795993</v>
      </c>
      <c r="G71" s="40">
        <v>396.85488492372139</v>
      </c>
      <c r="H71" s="40">
        <v>401.26127929965884</v>
      </c>
      <c r="I71" s="40">
        <v>404.91571312344047</v>
      </c>
      <c r="J71" s="40">
        <v>408.1920637082826</v>
      </c>
      <c r="K71" s="40">
        <v>412.62441928210586</v>
      </c>
      <c r="L71" s="40">
        <v>411.31410215640062</v>
      </c>
      <c r="M71" s="40">
        <v>412.87484592449789</v>
      </c>
      <c r="N71" s="40">
        <v>415.21844643004283</v>
      </c>
      <c r="O71" s="40">
        <v>415.80953494940297</v>
      </c>
      <c r="P71" s="40">
        <v>414.51780811027129</v>
      </c>
      <c r="Q71" s="40">
        <v>415.2917819463612</v>
      </c>
      <c r="R71" s="40">
        <v>418.93458658499787</v>
      </c>
      <c r="S71" s="40">
        <v>423.36197862633935</v>
      </c>
      <c r="T71" s="40">
        <v>446.77745927851106</v>
      </c>
      <c r="U71" s="40">
        <v>422.59969895397307</v>
      </c>
      <c r="V71" s="40">
        <v>423.84372904313989</v>
      </c>
      <c r="W71" s="40">
        <v>428.58737245977329</v>
      </c>
      <c r="X71" s="40">
        <v>429.11376887818062</v>
      </c>
      <c r="Y71" s="40">
        <v>429.37696708738429</v>
      </c>
      <c r="DA71" s="58" t="s">
        <v>1010</v>
      </c>
    </row>
    <row r="72" spans="1:105" ht="12" customHeight="1" x14ac:dyDescent="0.25">
      <c r="A72" s="28" t="s">
        <v>46</v>
      </c>
      <c r="B72" s="40">
        <v>294.00676592947696</v>
      </c>
      <c r="C72" s="40">
        <v>292.76821304090987</v>
      </c>
      <c r="D72" s="40">
        <v>290.39847115233647</v>
      </c>
      <c r="E72" s="40">
        <v>290.56907695576592</v>
      </c>
      <c r="F72" s="40">
        <v>287.61616353849854</v>
      </c>
      <c r="G72" s="40">
        <v>284.5139970990528</v>
      </c>
      <c r="H72" s="40">
        <v>281.48572072711096</v>
      </c>
      <c r="I72" s="40">
        <v>278.1485446464452</v>
      </c>
      <c r="J72" s="40">
        <v>273.78694113116973</v>
      </c>
      <c r="K72" s="40">
        <v>268.62068208261741</v>
      </c>
      <c r="L72" s="40">
        <v>263.29233577237915</v>
      </c>
      <c r="M72" s="40">
        <v>259.89159519229025</v>
      </c>
      <c r="N72" s="40">
        <v>258.60115480337515</v>
      </c>
      <c r="O72" s="40">
        <v>259.0465940274924</v>
      </c>
      <c r="P72" s="40">
        <v>258.87010999454697</v>
      </c>
      <c r="Q72" s="40">
        <v>259.10573978631061</v>
      </c>
      <c r="R72" s="40">
        <v>263.89509379543017</v>
      </c>
      <c r="S72" s="40">
        <v>267.76527693359225</v>
      </c>
      <c r="T72" s="40">
        <v>283.49530655711641</v>
      </c>
      <c r="U72" s="40">
        <v>269.63968101380902</v>
      </c>
      <c r="V72" s="40">
        <v>268.67938251737303</v>
      </c>
      <c r="W72" s="40">
        <v>272.39844322307476</v>
      </c>
      <c r="X72" s="40">
        <v>267.39985486178614</v>
      </c>
      <c r="Y72" s="40">
        <v>264.90056068114183</v>
      </c>
      <c r="DA72" s="58" t="s">
        <v>1011</v>
      </c>
    </row>
    <row r="73" spans="1:105" ht="12" customHeight="1" x14ac:dyDescent="0.25">
      <c r="A73" s="28" t="s">
        <v>45</v>
      </c>
      <c r="B73" s="40">
        <v>435.17444585837779</v>
      </c>
      <c r="C73" s="40">
        <v>435.59571391894565</v>
      </c>
      <c r="D73" s="40">
        <v>435.45049802186145</v>
      </c>
      <c r="E73" s="40">
        <v>435.80799030602412</v>
      </c>
      <c r="F73" s="40">
        <v>436.17439445842285</v>
      </c>
      <c r="G73" s="40">
        <v>436.86327420826797</v>
      </c>
      <c r="H73" s="40">
        <v>437.67142510941375</v>
      </c>
      <c r="I73" s="40">
        <v>437.82726763266697</v>
      </c>
      <c r="J73" s="40">
        <v>436.14017390241003</v>
      </c>
      <c r="K73" s="40">
        <v>433.75111202728363</v>
      </c>
      <c r="L73" s="40">
        <v>432.52843050409064</v>
      </c>
      <c r="M73" s="40">
        <v>434.20167996120512</v>
      </c>
      <c r="N73" s="40">
        <v>436.27040451547293</v>
      </c>
      <c r="O73" s="40">
        <v>438.64142472678407</v>
      </c>
      <c r="P73" s="40">
        <v>440.84827785551391</v>
      </c>
      <c r="Q73" s="40">
        <v>443.35871719812445</v>
      </c>
      <c r="R73" s="40">
        <v>446.18349862051377</v>
      </c>
      <c r="S73" s="40">
        <v>456.45602727034935</v>
      </c>
      <c r="T73" s="40">
        <v>488.92154863949213</v>
      </c>
      <c r="U73" s="40">
        <v>469.90859829008303</v>
      </c>
      <c r="V73" s="40">
        <v>491.23368271128481</v>
      </c>
      <c r="W73" s="40">
        <v>527.42187327486351</v>
      </c>
      <c r="X73" s="40">
        <v>493.97478229248691</v>
      </c>
      <c r="Y73" s="40">
        <v>460.52769131011036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1231.7627130895357</v>
      </c>
      <c r="C75" s="40">
        <v>1257.2984454862376</v>
      </c>
      <c r="D75" s="40">
        <v>1280.0372786997546</v>
      </c>
      <c r="E75" s="40">
        <v>1300.7225010368743</v>
      </c>
      <c r="F75" s="40">
        <v>1319.9080228690693</v>
      </c>
      <c r="G75" s="40">
        <v>1337.3506004046162</v>
      </c>
      <c r="H75" s="40">
        <v>1354.9623087814514</v>
      </c>
      <c r="I75" s="40">
        <v>1370.0624127622689</v>
      </c>
      <c r="J75" s="40">
        <v>1378.7963304087621</v>
      </c>
      <c r="K75" s="40">
        <v>1384.1976443583189</v>
      </c>
      <c r="L75" s="40">
        <v>1390.8727829160805</v>
      </c>
      <c r="M75" s="40">
        <v>1402.2412596009524</v>
      </c>
      <c r="N75" s="40">
        <v>1411.8596147453045</v>
      </c>
      <c r="O75" s="40">
        <v>1420.6169364046002</v>
      </c>
      <c r="P75" s="40">
        <v>1431.254109872666</v>
      </c>
      <c r="Q75" s="40">
        <v>1441.5318949577297</v>
      </c>
      <c r="R75" s="40">
        <v>1486.0509939008748</v>
      </c>
      <c r="S75" s="40">
        <v>1523.5601934381193</v>
      </c>
      <c r="T75" s="40">
        <v>1630.3675219927206</v>
      </c>
      <c r="U75" s="40">
        <v>1565.916642630049</v>
      </c>
      <c r="V75" s="40">
        <v>1590.8983065911971</v>
      </c>
      <c r="W75" s="40">
        <v>1694.2010624519282</v>
      </c>
      <c r="X75" s="40">
        <v>1596.8377801656266</v>
      </c>
      <c r="Y75" s="40">
        <v>1499.4744978793249</v>
      </c>
      <c r="DA75" s="58" t="s">
        <v>1013</v>
      </c>
    </row>
    <row r="76" spans="1:105" ht="12" customHeight="1" x14ac:dyDescent="0.25">
      <c r="A76" s="28" t="s">
        <v>27</v>
      </c>
      <c r="B76" s="40">
        <v>513.6509601952672</v>
      </c>
      <c r="C76" s="40">
        <v>526.04910226226707</v>
      </c>
      <c r="D76" s="40">
        <v>537.50097500237109</v>
      </c>
      <c r="E76" s="40">
        <v>548.35794249941318</v>
      </c>
      <c r="F76" s="40">
        <v>558.74507962455698</v>
      </c>
      <c r="G76" s="40">
        <v>568.58785288607339</v>
      </c>
      <c r="H76" s="40">
        <v>578.71035925808326</v>
      </c>
      <c r="I76" s="40">
        <v>588.03553773257477</v>
      </c>
      <c r="J76" s="40">
        <v>594.59598089000201</v>
      </c>
      <c r="K76" s="40">
        <v>599.95921146165415</v>
      </c>
      <c r="L76" s="40">
        <v>605.91271706573298</v>
      </c>
      <c r="M76" s="40">
        <v>614.19595260288554</v>
      </c>
      <c r="N76" s="40">
        <v>621.91767572142692</v>
      </c>
      <c r="O76" s="40">
        <v>634.14201538208295</v>
      </c>
      <c r="P76" s="40">
        <v>656.88449801579895</v>
      </c>
      <c r="Q76" s="40">
        <v>670.19214521786591</v>
      </c>
      <c r="R76" s="40">
        <v>697.14621576857508</v>
      </c>
      <c r="S76" s="40">
        <v>721.33715397649269</v>
      </c>
      <c r="T76" s="40">
        <v>776.49819973536728</v>
      </c>
      <c r="U76" s="40">
        <v>750.33042639909502</v>
      </c>
      <c r="V76" s="40">
        <v>767.26254745092683</v>
      </c>
      <c r="W76" s="40">
        <v>818.03862767129931</v>
      </c>
      <c r="X76" s="40">
        <v>779.9307504040313</v>
      </c>
      <c r="Y76" s="40">
        <v>741.82287313676341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454.2870973932034</v>
      </c>
      <c r="C78" s="41">
        <v>461.14188614682536</v>
      </c>
      <c r="D78" s="41">
        <v>467.63919983564767</v>
      </c>
      <c r="E78" s="41">
        <v>474.02772759214412</v>
      </c>
      <c r="F78" s="41">
        <v>480.61451362765433</v>
      </c>
      <c r="G78" s="41">
        <v>487.18770417294678</v>
      </c>
      <c r="H78" s="41">
        <v>494.51810301916998</v>
      </c>
      <c r="I78" s="41">
        <v>501.43372235176338</v>
      </c>
      <c r="J78" s="41">
        <v>506.06477509791915</v>
      </c>
      <c r="K78" s="41">
        <v>509.96329479022995</v>
      </c>
      <c r="L78" s="41">
        <v>514.52103420289563</v>
      </c>
      <c r="M78" s="41">
        <v>515.57033284512431</v>
      </c>
      <c r="N78" s="41">
        <v>516.41334783711113</v>
      </c>
      <c r="O78" s="41">
        <v>517.06093771593351</v>
      </c>
      <c r="P78" s="41">
        <v>518.97734924893837</v>
      </c>
      <c r="Q78" s="41">
        <v>520.91741484269403</v>
      </c>
      <c r="R78" s="41">
        <v>524.92824585165965</v>
      </c>
      <c r="S78" s="41">
        <v>531.90919368020116</v>
      </c>
      <c r="T78" s="41">
        <v>564.23751256191827</v>
      </c>
      <c r="U78" s="41">
        <v>538.69014139095702</v>
      </c>
      <c r="V78" s="41">
        <v>545.32382522364833</v>
      </c>
      <c r="W78" s="41">
        <v>577.34361853703876</v>
      </c>
      <c r="X78" s="41">
        <v>544.98802053017857</v>
      </c>
      <c r="Y78" s="41">
        <v>512.63242252331838</v>
      </c>
      <c r="DA78" s="59" t="s">
        <v>1015</v>
      </c>
    </row>
    <row r="79" spans="1:105" ht="12" customHeight="1" x14ac:dyDescent="0.25">
      <c r="A79" s="32" t="s">
        <v>25</v>
      </c>
      <c r="B79" s="42">
        <v>35.663517751040452</v>
      </c>
      <c r="C79" s="42">
        <v>35.614533269836684</v>
      </c>
      <c r="D79" s="42">
        <v>35.510653649243807</v>
      </c>
      <c r="E79" s="42">
        <v>35.374477795282196</v>
      </c>
      <c r="F79" s="42">
        <v>35.231081594328046</v>
      </c>
      <c r="G79" s="42">
        <v>35.066189672311168</v>
      </c>
      <c r="H79" s="42">
        <v>34.935788821238788</v>
      </c>
      <c r="I79" s="42">
        <v>34.756883460669442</v>
      </c>
      <c r="J79" s="42">
        <v>34.405111321006039</v>
      </c>
      <c r="K79" s="42">
        <v>33.993989381459549</v>
      </c>
      <c r="L79" s="42">
        <v>33.618188976413791</v>
      </c>
      <c r="M79" s="42">
        <v>33.509691122348499</v>
      </c>
      <c r="N79" s="42">
        <v>33.378944039034664</v>
      </c>
      <c r="O79" s="42">
        <v>33.227481324148336</v>
      </c>
      <c r="P79" s="42">
        <v>33.149597492590004</v>
      </c>
      <c r="Q79" s="42">
        <v>33.065216685957722</v>
      </c>
      <c r="R79" s="42">
        <v>34.013390621845112</v>
      </c>
      <c r="S79" s="42">
        <v>34.986530383057662</v>
      </c>
      <c r="T79" s="42">
        <v>34.816436402258674</v>
      </c>
      <c r="U79" s="42">
        <v>34.576120948468215</v>
      </c>
      <c r="V79" s="42">
        <v>36.046564520673947</v>
      </c>
      <c r="W79" s="42">
        <v>38.252141061666499</v>
      </c>
      <c r="X79" s="42">
        <v>36.096844967328522</v>
      </c>
      <c r="Y79" s="42">
        <v>33.941548872990545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49.829747278824108</v>
      </c>
      <c r="C83" s="29">
        <v>49.603326687435526</v>
      </c>
      <c r="D83" s="29">
        <v>49.327315754625161</v>
      </c>
      <c r="E83" s="29">
        <v>48.970725006815606</v>
      </c>
      <c r="F83" s="29">
        <v>48.558190482847635</v>
      </c>
      <c r="G83" s="29">
        <v>48.07266655396748</v>
      </c>
      <c r="H83" s="29">
        <v>47.71703978004436</v>
      </c>
      <c r="I83" s="29">
        <v>47.168596907269027</v>
      </c>
      <c r="J83" s="29">
        <v>46.103426726728316</v>
      </c>
      <c r="K83" s="29">
        <v>45.353626325053902</v>
      </c>
      <c r="L83" s="29">
        <v>44.17611174692896</v>
      </c>
      <c r="M83" s="29">
        <v>43.193481510955067</v>
      </c>
      <c r="N83" s="29">
        <v>42.027528170408516</v>
      </c>
      <c r="O83" s="29">
        <v>40.610151645647001</v>
      </c>
      <c r="P83" s="29">
        <v>39.264695468145327</v>
      </c>
      <c r="Q83" s="29">
        <v>37.688331470279458</v>
      </c>
      <c r="R83" s="29">
        <v>36.029297436445972</v>
      </c>
      <c r="S83" s="29">
        <v>34.453065671798257</v>
      </c>
      <c r="T83" s="29">
        <v>32.952623084460946</v>
      </c>
      <c r="U83" s="29">
        <v>31.924172029598253</v>
      </c>
      <c r="V83" s="29">
        <v>31.025676878007577</v>
      </c>
      <c r="W83" s="29">
        <v>29.778584015817618</v>
      </c>
      <c r="X83" s="29">
        <v>28.695773167785216</v>
      </c>
      <c r="Y83" s="29">
        <v>27.70412398259753</v>
      </c>
      <c r="DA83" s="58" t="s">
        <v>1017</v>
      </c>
    </row>
    <row r="84" spans="1:105" ht="12" customHeight="1" x14ac:dyDescent="0.25">
      <c r="A84" s="28" t="s">
        <v>47</v>
      </c>
      <c r="B84" s="29">
        <v>796.17123615972946</v>
      </c>
      <c r="C84" s="29">
        <v>788.9539254889288</v>
      </c>
      <c r="D84" s="29">
        <v>781.28378335354125</v>
      </c>
      <c r="E84" s="29">
        <v>763.80447052533157</v>
      </c>
      <c r="F84" s="29">
        <v>754.99985342651223</v>
      </c>
      <c r="G84" s="29">
        <v>747.40779348267722</v>
      </c>
      <c r="H84" s="29">
        <v>725.25337073195476</v>
      </c>
      <c r="I84" s="29">
        <v>709.71465782182054</v>
      </c>
      <c r="J84" s="29">
        <v>680.26791904778997</v>
      </c>
      <c r="K84" s="29">
        <v>661.77210193871099</v>
      </c>
      <c r="L84" s="29">
        <v>637.25229661268031</v>
      </c>
      <c r="M84" s="29">
        <v>616.59961143039209</v>
      </c>
      <c r="N84" s="29">
        <v>594.09006221003574</v>
      </c>
      <c r="O84" s="29">
        <v>567.88940156633487</v>
      </c>
      <c r="P84" s="29">
        <v>543.81284501492212</v>
      </c>
      <c r="Q84" s="29">
        <v>517.52922626115196</v>
      </c>
      <c r="R84" s="29">
        <v>498.38459198383543</v>
      </c>
      <c r="S84" s="29">
        <v>485.24763151587689</v>
      </c>
      <c r="T84" s="29">
        <v>463.22406930177289</v>
      </c>
      <c r="U84" s="29">
        <v>454.21453727455304</v>
      </c>
      <c r="V84" s="29">
        <v>449.00481329309144</v>
      </c>
      <c r="W84" s="29">
        <v>428.20744929214817</v>
      </c>
      <c r="X84" s="29">
        <v>417.70424733817731</v>
      </c>
      <c r="Y84" s="29">
        <v>401.01509969375644</v>
      </c>
      <c r="DA84" s="58" t="s">
        <v>1018</v>
      </c>
    </row>
    <row r="85" spans="1:105" ht="12" customHeight="1" x14ac:dyDescent="0.25">
      <c r="A85" s="28" t="s">
        <v>46</v>
      </c>
      <c r="B85" s="29">
        <v>1636.2150934385961</v>
      </c>
      <c r="C85" s="29">
        <v>1629.656205567775</v>
      </c>
      <c r="D85" s="29">
        <v>1621.5514257100481</v>
      </c>
      <c r="E85" s="29">
        <v>1611.4519037133716</v>
      </c>
      <c r="F85" s="29">
        <v>1598.4367162605552</v>
      </c>
      <c r="G85" s="29">
        <v>1585.8966476820274</v>
      </c>
      <c r="H85" s="29">
        <v>1573.5444786906651</v>
      </c>
      <c r="I85" s="29">
        <v>1559.687759405228</v>
      </c>
      <c r="J85" s="29">
        <v>1543.3765647764524</v>
      </c>
      <c r="K85" s="29">
        <v>1528.3040610492308</v>
      </c>
      <c r="L85" s="29">
        <v>1513.3742218298682</v>
      </c>
      <c r="M85" s="29">
        <v>1494.6849348972289</v>
      </c>
      <c r="N85" s="29">
        <v>1462.7510472351657</v>
      </c>
      <c r="O85" s="29">
        <v>1419.4887429656146</v>
      </c>
      <c r="P85" s="29">
        <v>1363.4513172203708</v>
      </c>
      <c r="Q85" s="29">
        <v>1311.1639236829712</v>
      </c>
      <c r="R85" s="29">
        <v>1252.4707975604954</v>
      </c>
      <c r="S85" s="29">
        <v>1206.4518519680307</v>
      </c>
      <c r="T85" s="29">
        <v>1167.7568834311971</v>
      </c>
      <c r="U85" s="29">
        <v>1123.6440817901462</v>
      </c>
      <c r="V85" s="29">
        <v>1077.3653847656221</v>
      </c>
      <c r="W85" s="29">
        <v>1026.9863680449578</v>
      </c>
      <c r="X85" s="29">
        <v>986.03742484095835</v>
      </c>
      <c r="Y85" s="29">
        <v>951.52050676985391</v>
      </c>
      <c r="DA85" s="58" t="s">
        <v>1019</v>
      </c>
    </row>
    <row r="86" spans="1:105" ht="12" customHeight="1" x14ac:dyDescent="0.25">
      <c r="A86" s="28" t="s">
        <v>45</v>
      </c>
      <c r="B86" s="29">
        <v>749.10321957478402</v>
      </c>
      <c r="C86" s="29">
        <v>743.03709855910154</v>
      </c>
      <c r="D86" s="29">
        <v>735.06647029836074</v>
      </c>
      <c r="E86" s="29">
        <v>723.03743046009163</v>
      </c>
      <c r="F86" s="29">
        <v>708.13882829027455</v>
      </c>
      <c r="G86" s="29">
        <v>694.39249691232692</v>
      </c>
      <c r="H86" s="29">
        <v>685.4228946257183</v>
      </c>
      <c r="I86" s="29">
        <v>671.98015799162556</v>
      </c>
      <c r="J86" s="29">
        <v>651.52245137919954</v>
      </c>
      <c r="K86" s="29">
        <v>631.54837913332221</v>
      </c>
      <c r="L86" s="29">
        <v>613.57389456098485</v>
      </c>
      <c r="M86" s="29">
        <v>588.13987094848937</v>
      </c>
      <c r="N86" s="29">
        <v>564.29291792863683</v>
      </c>
      <c r="O86" s="29">
        <v>542.83318215312431</v>
      </c>
      <c r="P86" s="29">
        <v>525.93311769120373</v>
      </c>
      <c r="Q86" s="29">
        <v>511.17424259379396</v>
      </c>
      <c r="R86" s="29">
        <v>501.66777715265766</v>
      </c>
      <c r="S86" s="29">
        <v>493.98139733420794</v>
      </c>
      <c r="T86" s="29">
        <v>486.28159642621074</v>
      </c>
      <c r="U86" s="29">
        <v>479.79999642731781</v>
      </c>
      <c r="V86" s="29">
        <v>474.31635423872979</v>
      </c>
      <c r="W86" s="29">
        <v>471.33340533314367</v>
      </c>
      <c r="X86" s="29">
        <v>466.06240447652812</v>
      </c>
      <c r="Y86" s="29">
        <v>460.19536627544431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414.0383997182546</v>
      </c>
      <c r="C88" s="29">
        <v>409.439281327743</v>
      </c>
      <c r="D88" s="29">
        <v>402.99284036062573</v>
      </c>
      <c r="E88" s="29">
        <v>394.30900785427991</v>
      </c>
      <c r="F88" s="29">
        <v>386.29731120254513</v>
      </c>
      <c r="G88" s="29">
        <v>378.51979816730898</v>
      </c>
      <c r="H88" s="29">
        <v>370.68608967476939</v>
      </c>
      <c r="I88" s="29">
        <v>361.17286569126475</v>
      </c>
      <c r="J88" s="29">
        <v>349.35977424746636</v>
      </c>
      <c r="K88" s="29">
        <v>339.22667202932126</v>
      </c>
      <c r="L88" s="29">
        <v>327.62527671788877</v>
      </c>
      <c r="M88" s="29">
        <v>314.08506635655419</v>
      </c>
      <c r="N88" s="29">
        <v>301.28974627361009</v>
      </c>
      <c r="O88" s="29">
        <v>281.62190587509974</v>
      </c>
      <c r="P88" s="29">
        <v>264.04454282844858</v>
      </c>
      <c r="Q88" s="29">
        <v>239.12019272851956</v>
      </c>
      <c r="R88" s="29">
        <v>210.52223451710509</v>
      </c>
      <c r="S88" s="29">
        <v>189.86597978465241</v>
      </c>
      <c r="T88" s="29">
        <v>175.39335196251071</v>
      </c>
      <c r="U88" s="29">
        <v>165.01864666453704</v>
      </c>
      <c r="V88" s="29">
        <v>157.06883877614314</v>
      </c>
      <c r="W88" s="29">
        <v>147.26414488615612</v>
      </c>
      <c r="X88" s="29">
        <v>140.41707942099731</v>
      </c>
      <c r="Y88" s="29">
        <v>134.87682368403216</v>
      </c>
      <c r="DA88" s="58" t="s">
        <v>1021</v>
      </c>
    </row>
    <row r="89" spans="1:105" ht="12" customHeight="1" x14ac:dyDescent="0.25">
      <c r="A89" s="28" t="s">
        <v>27</v>
      </c>
      <c r="B89" s="29">
        <v>388.42863340513293</v>
      </c>
      <c r="C89" s="29">
        <v>377.53706965571752</v>
      </c>
      <c r="D89" s="29">
        <v>366.60869175717443</v>
      </c>
      <c r="E89" s="29">
        <v>356.11681064653828</v>
      </c>
      <c r="F89" s="29">
        <v>345.79006415128555</v>
      </c>
      <c r="G89" s="29">
        <v>335.28504521606021</v>
      </c>
      <c r="H89" s="29">
        <v>320.33211153238523</v>
      </c>
      <c r="I89" s="29">
        <v>305.04566174515332</v>
      </c>
      <c r="J89" s="29">
        <v>290.95880970328045</v>
      </c>
      <c r="K89" s="29">
        <v>277.09997984876111</v>
      </c>
      <c r="L89" s="29">
        <v>264.23678630587182</v>
      </c>
      <c r="M89" s="29">
        <v>252.30876352953226</v>
      </c>
      <c r="N89" s="29">
        <v>237.67472671456682</v>
      </c>
      <c r="O89" s="29">
        <v>223.15228315782164</v>
      </c>
      <c r="P89" s="29">
        <v>206.2696681188155</v>
      </c>
      <c r="Q89" s="29">
        <v>193.3168486586361</v>
      </c>
      <c r="R89" s="29">
        <v>183.67985524111162</v>
      </c>
      <c r="S89" s="29">
        <v>176.23386959136212</v>
      </c>
      <c r="T89" s="29">
        <v>171.30786396143122</v>
      </c>
      <c r="U89" s="29">
        <v>168.09930266630164</v>
      </c>
      <c r="V89" s="29">
        <v>165.96031036247115</v>
      </c>
      <c r="W89" s="29">
        <v>164.07608831747504</v>
      </c>
      <c r="X89" s="29">
        <v>162.10184782710127</v>
      </c>
      <c r="Y89" s="29">
        <v>160.17667269525521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75.041374541992795</v>
      </c>
      <c r="C91" s="31">
        <v>74.396331954836654</v>
      </c>
      <c r="D91" s="31">
        <v>73.164570412668894</v>
      </c>
      <c r="E91" s="31">
        <v>71.484967987769494</v>
      </c>
      <c r="F91" s="31">
        <v>69.53048328704007</v>
      </c>
      <c r="G91" s="31">
        <v>67.604584036294483</v>
      </c>
      <c r="H91" s="31">
        <v>65.798750011891912</v>
      </c>
      <c r="I91" s="31">
        <v>63.870444142358757</v>
      </c>
      <c r="J91" s="31">
        <v>61.587948201686586</v>
      </c>
      <c r="K91" s="31">
        <v>59.633326368326081</v>
      </c>
      <c r="L91" s="31">
        <v>57.568286868812216</v>
      </c>
      <c r="M91" s="31">
        <v>55.387834202864241</v>
      </c>
      <c r="N91" s="31">
        <v>53.163233074584987</v>
      </c>
      <c r="O91" s="31">
        <v>51.168303547923202</v>
      </c>
      <c r="P91" s="31">
        <v>49.305163269961724</v>
      </c>
      <c r="Q91" s="31">
        <v>46.272014661032912</v>
      </c>
      <c r="R91" s="31">
        <v>43.032006304665046</v>
      </c>
      <c r="S91" s="31">
        <v>39.942847996564019</v>
      </c>
      <c r="T91" s="31">
        <v>36.751247109144344</v>
      </c>
      <c r="U91" s="31">
        <v>33.558589553021172</v>
      </c>
      <c r="V91" s="31">
        <v>30.851768148057317</v>
      </c>
      <c r="W91" s="31">
        <v>27.897585548619613</v>
      </c>
      <c r="X91" s="31">
        <v>25.609228776857904</v>
      </c>
      <c r="Y91" s="31">
        <v>23.531079068629026</v>
      </c>
      <c r="DA91" s="59" t="s">
        <v>1023</v>
      </c>
    </row>
    <row r="92" spans="1:105" ht="12" customHeight="1" x14ac:dyDescent="0.25">
      <c r="A92" s="32" t="s">
        <v>25</v>
      </c>
      <c r="B92" s="33">
        <v>11017.016791440868</v>
      </c>
      <c r="C92" s="33">
        <v>10761.680990901834</v>
      </c>
      <c r="D92" s="33">
        <v>10526.783227049371</v>
      </c>
      <c r="E92" s="33">
        <v>10228.746422615764</v>
      </c>
      <c r="F92" s="33">
        <v>9933.4960922137743</v>
      </c>
      <c r="G92" s="33">
        <v>9664.9669055099694</v>
      </c>
      <c r="H92" s="33">
        <v>9441.4280988176397</v>
      </c>
      <c r="I92" s="33">
        <v>9252.7066782035363</v>
      </c>
      <c r="J92" s="33">
        <v>9053.7849750526493</v>
      </c>
      <c r="K92" s="33">
        <v>8916.5905033125036</v>
      </c>
      <c r="L92" s="33">
        <v>8785.2613711062495</v>
      </c>
      <c r="M92" s="33">
        <v>8639.3104341987309</v>
      </c>
      <c r="N92" s="33">
        <v>8433.2833934533937</v>
      </c>
      <c r="O92" s="33">
        <v>8198.092963044739</v>
      </c>
      <c r="P92" s="33">
        <v>8002.5243054141083</v>
      </c>
      <c r="Q92" s="33">
        <v>7834.1623733213164</v>
      </c>
      <c r="R92" s="33">
        <v>7662.8714015609567</v>
      </c>
      <c r="S92" s="33">
        <v>7515.8434752654975</v>
      </c>
      <c r="T92" s="33">
        <v>7348.6056214400687</v>
      </c>
      <c r="U92" s="33">
        <v>7216.6690425273555</v>
      </c>
      <c r="V92" s="33">
        <v>7062.6276455700827</v>
      </c>
      <c r="W92" s="33">
        <v>6877.2278704051769</v>
      </c>
      <c r="X92" s="33">
        <v>6751.5492093679122</v>
      </c>
      <c r="Y92" s="33">
        <v>6648.3497593136326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44.782348620272842</v>
      </c>
      <c r="D96" s="29">
        <v>43.657328641106325</v>
      </c>
      <c r="E96" s="29">
        <v>42.485410724584661</v>
      </c>
      <c r="F96" s="29">
        <v>41.289231958842443</v>
      </c>
      <c r="G96" s="29">
        <v>39.817324781212513</v>
      </c>
      <c r="H96" s="29">
        <v>38.327294181014231</v>
      </c>
      <c r="I96" s="29">
        <v>37.200206222012099</v>
      </c>
      <c r="J96" s="29">
        <v>35.930489686974596</v>
      </c>
      <c r="K96" s="29">
        <v>34.269106524446066</v>
      </c>
      <c r="L96" s="29">
        <v>33.088708241054455</v>
      </c>
      <c r="M96" s="29">
        <v>32.10599279321373</v>
      </c>
      <c r="N96" s="29">
        <v>30.725364988247183</v>
      </c>
      <c r="O96" s="29">
        <v>29.38468806591041</v>
      </c>
      <c r="P96" s="29">
        <v>27.854785134644146</v>
      </c>
      <c r="Q96" s="29">
        <v>25.974870000402927</v>
      </c>
      <c r="R96" s="29">
        <v>25.278735255975192</v>
      </c>
      <c r="S96" s="29">
        <v>24.81684480404704</v>
      </c>
      <c r="T96" s="29">
        <v>24.368453450202033</v>
      </c>
      <c r="U96" s="29">
        <v>23.89448209674028</v>
      </c>
      <c r="V96" s="29">
        <v>23.892942962129876</v>
      </c>
      <c r="W96" s="29">
        <v>23.032797015493198</v>
      </c>
      <c r="X96" s="29">
        <v>22.172651068856524</v>
      </c>
      <c r="Y96" s="29">
        <v>21.312505122219846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692.49863220410066</v>
      </c>
      <c r="D97" s="29">
        <v>659.25501221452043</v>
      </c>
      <c r="E97" s="29">
        <v>623.55660971132681</v>
      </c>
      <c r="F97" s="29">
        <v>604.83019866401355</v>
      </c>
      <c r="G97" s="29">
        <v>586.1501364137124</v>
      </c>
      <c r="H97" s="29">
        <v>564.5580378289543</v>
      </c>
      <c r="I97" s="29">
        <v>541.02925531619883</v>
      </c>
      <c r="J97" s="29">
        <v>508.12911080762461</v>
      </c>
      <c r="K97" s="29">
        <v>484.29854970331525</v>
      </c>
      <c r="L97" s="29">
        <v>457.77872329351106</v>
      </c>
      <c r="M97" s="29">
        <v>442.57712253799326</v>
      </c>
      <c r="N97" s="29">
        <v>429.31438086769998</v>
      </c>
      <c r="O97" s="29">
        <v>416.54624139290053</v>
      </c>
      <c r="P97" s="29">
        <v>412.82884865797956</v>
      </c>
      <c r="Q97" s="29">
        <v>405.44968241633944</v>
      </c>
      <c r="R97" s="29">
        <v>400.56846422071345</v>
      </c>
      <c r="S97" s="29">
        <v>394.54470231662458</v>
      </c>
      <c r="T97" s="29">
        <v>387.83579267703425</v>
      </c>
      <c r="U97" s="29">
        <v>381.1158761827993</v>
      </c>
      <c r="V97" s="29">
        <v>374.49906775465922</v>
      </c>
      <c r="W97" s="29">
        <v>370.75407707711264</v>
      </c>
      <c r="X97" s="29">
        <v>367.00908639956606</v>
      </c>
      <c r="Y97" s="29">
        <v>363.26409572201942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1583.9270521976123</v>
      </c>
      <c r="D98" s="29">
        <v>1568.6768694752875</v>
      </c>
      <c r="E98" s="29">
        <v>1552.7597105367106</v>
      </c>
      <c r="F98" s="29">
        <v>1529.6630880244829</v>
      </c>
      <c r="G98" s="29">
        <v>1513.1109123805541</v>
      </c>
      <c r="H98" s="29">
        <v>1500.0168509956845</v>
      </c>
      <c r="I98" s="29">
        <v>1486.3429840770527</v>
      </c>
      <c r="J98" s="29">
        <v>1470.4334367161191</v>
      </c>
      <c r="K98" s="29">
        <v>1458.9891827470394</v>
      </c>
      <c r="L98" s="29">
        <v>1443.4564489872369</v>
      </c>
      <c r="M98" s="29">
        <v>1402.2097729577208</v>
      </c>
      <c r="N98" s="29">
        <v>1329.5261491827239</v>
      </c>
      <c r="O98" s="29">
        <v>1226.691335036757</v>
      </c>
      <c r="P98" s="29">
        <v>1109.8407702824259</v>
      </c>
      <c r="Q98" s="29">
        <v>1002.2730742707221</v>
      </c>
      <c r="R98" s="29">
        <v>946.86428888903492</v>
      </c>
      <c r="S98" s="29">
        <v>920.59377722080853</v>
      </c>
      <c r="T98" s="29">
        <v>905.31040756284244</v>
      </c>
      <c r="U98" s="29">
        <v>884.31737077357866</v>
      </c>
      <c r="V98" s="29">
        <v>874.23495433751805</v>
      </c>
      <c r="W98" s="29">
        <v>865.49260479414284</v>
      </c>
      <c r="X98" s="29">
        <v>856.75025525076762</v>
      </c>
      <c r="Y98" s="29">
        <v>848.00790570739252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663.61819442085346</v>
      </c>
      <c r="D99" s="29">
        <v>634.90876699899786</v>
      </c>
      <c r="E99" s="29">
        <v>610.3971315437243</v>
      </c>
      <c r="F99" s="29">
        <v>591.2704854545957</v>
      </c>
      <c r="G99" s="29">
        <v>574.44931299043697</v>
      </c>
      <c r="H99" s="29">
        <v>560.94982232369307</v>
      </c>
      <c r="I99" s="29">
        <v>545.19481836873842</v>
      </c>
      <c r="J99" s="29">
        <v>528.02169388821801</v>
      </c>
      <c r="K99" s="29">
        <v>507.21704923840304</v>
      </c>
      <c r="L99" s="29">
        <v>495.87620050908396</v>
      </c>
      <c r="M99" s="29">
        <v>485.02373014577245</v>
      </c>
      <c r="N99" s="29">
        <v>480.00751079908798</v>
      </c>
      <c r="O99" s="29">
        <v>474.62369027469163</v>
      </c>
      <c r="P99" s="29">
        <v>470.85355760394003</v>
      </c>
      <c r="Q99" s="29">
        <v>469.61367335827089</v>
      </c>
      <c r="R99" s="29">
        <v>465.16936763517413</v>
      </c>
      <c r="S99" s="29">
        <v>459.38741253465525</v>
      </c>
      <c r="T99" s="29">
        <v>452.2314135553242</v>
      </c>
      <c r="U99" s="29">
        <v>445.32553232752366</v>
      </c>
      <c r="V99" s="29">
        <v>438.51301266112807</v>
      </c>
      <c r="W99" s="29">
        <v>435.88193458516128</v>
      </c>
      <c r="X99" s="29">
        <v>433.25085650919453</v>
      </c>
      <c r="Y99" s="29">
        <v>430.61977843322774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384.50931028619959</v>
      </c>
      <c r="D101" s="29">
        <v>373.16806516949754</v>
      </c>
      <c r="E101" s="29">
        <v>364.4780095414564</v>
      </c>
      <c r="F101" s="29">
        <v>358.62072303901783</v>
      </c>
      <c r="G101" s="29">
        <v>353.12822800821721</v>
      </c>
      <c r="H101" s="29">
        <v>343.86579312719027</v>
      </c>
      <c r="I101" s="29">
        <v>331.15253590644448</v>
      </c>
      <c r="J101" s="29">
        <v>319.58818680875828</v>
      </c>
      <c r="K101" s="29">
        <v>307.68861285716213</v>
      </c>
      <c r="L101" s="29">
        <v>285.98969217516856</v>
      </c>
      <c r="M101" s="29">
        <v>263.27693823113765</v>
      </c>
      <c r="N101" s="29">
        <v>248.23787963626111</v>
      </c>
      <c r="O101" s="29">
        <v>232.39357773685737</v>
      </c>
      <c r="P101" s="29">
        <v>209.77352379474132</v>
      </c>
      <c r="Q101" s="29">
        <v>173.16980713486163</v>
      </c>
      <c r="R101" s="29">
        <v>155.30751301549455</v>
      </c>
      <c r="S101" s="29">
        <v>144.62510493450523</v>
      </c>
      <c r="T101" s="29">
        <v>140.88756522544057</v>
      </c>
      <c r="U101" s="29">
        <v>137.27238426527964</v>
      </c>
      <c r="V101" s="29">
        <v>129.04907949837082</v>
      </c>
      <c r="W101" s="29">
        <v>126.46809790840339</v>
      </c>
      <c r="X101" s="29">
        <v>123.88711631843597</v>
      </c>
      <c r="Y101" s="29">
        <v>121.30613472846856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362.9950072912448</v>
      </c>
      <c r="D102" s="29">
        <v>348.95167210432476</v>
      </c>
      <c r="E102" s="29">
        <v>335.9745675738381</v>
      </c>
      <c r="F102" s="29">
        <v>324.11942567341202</v>
      </c>
      <c r="G102" s="29">
        <v>313.06869718629957</v>
      </c>
      <c r="H102" s="29">
        <v>297.75925329953458</v>
      </c>
      <c r="I102" s="29">
        <v>283.47501606585934</v>
      </c>
      <c r="J102" s="29">
        <v>267.24666077719849</v>
      </c>
      <c r="K102" s="29">
        <v>251.80174779728242</v>
      </c>
      <c r="L102" s="29">
        <v>235.13368271367233</v>
      </c>
      <c r="M102" s="29">
        <v>228.02134618654645</v>
      </c>
      <c r="N102" s="29">
        <v>213.8032709167542</v>
      </c>
      <c r="O102" s="29">
        <v>198.70899674355303</v>
      </c>
      <c r="P102" s="29">
        <v>180.40599713063625</v>
      </c>
      <c r="Q102" s="29">
        <v>172.29853112165517</v>
      </c>
      <c r="R102" s="29">
        <v>170.10627300831092</v>
      </c>
      <c r="S102" s="29">
        <v>169.02983595389449</v>
      </c>
      <c r="T102" s="29">
        <v>167.23239537906039</v>
      </c>
      <c r="U102" s="29">
        <v>163.63633129146939</v>
      </c>
      <c r="V102" s="29">
        <v>161.7547160961594</v>
      </c>
      <c r="W102" s="29">
        <v>160.13716893519779</v>
      </c>
      <c r="X102" s="29">
        <v>158.51962177423621</v>
      </c>
      <c r="Y102" s="29">
        <v>156.90207461327461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72.570471965421177</v>
      </c>
      <c r="D104" s="31">
        <v>70.37339515467437</v>
      </c>
      <c r="E104" s="31">
        <v>68.45248960379584</v>
      </c>
      <c r="F104" s="31">
        <v>66.371799264126722</v>
      </c>
      <c r="G104" s="31">
        <v>64.542165359813353</v>
      </c>
      <c r="H104" s="31">
        <v>62.416854442232932</v>
      </c>
      <c r="I104" s="31">
        <v>60.848865533791425</v>
      </c>
      <c r="J104" s="31">
        <v>58.007570525451158</v>
      </c>
      <c r="K104" s="31">
        <v>56.73924354862357</v>
      </c>
      <c r="L104" s="31">
        <v>53.992787784573913</v>
      </c>
      <c r="M104" s="31">
        <v>51.051163198913379</v>
      </c>
      <c r="N104" s="31">
        <v>48.679387808882481</v>
      </c>
      <c r="O104" s="31">
        <v>45.602964200717061</v>
      </c>
      <c r="P104" s="31">
        <v>42.886664915778312</v>
      </c>
      <c r="Q104" s="31">
        <v>38.094604886300715</v>
      </c>
      <c r="R104" s="31">
        <v>31.194468313071155</v>
      </c>
      <c r="S104" s="31">
        <v>24.734366498300179</v>
      </c>
      <c r="T104" s="31">
        <v>19.299950963308117</v>
      </c>
      <c r="U104" s="31">
        <v>15.365565476858562</v>
      </c>
      <c r="V104" s="31">
        <v>13.646379710279458</v>
      </c>
      <c r="W104" s="31">
        <v>12.82759692766269</v>
      </c>
      <c r="X104" s="31">
        <v>12.008814145045921</v>
      </c>
      <c r="Y104" s="31">
        <v>11.190031362429153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9642.3729148415077</v>
      </c>
      <c r="D105" s="33">
        <v>9451.6456697059239</v>
      </c>
      <c r="E105" s="33">
        <v>9301.9592301290086</v>
      </c>
      <c r="F105" s="33">
        <v>9194.2020366982069</v>
      </c>
      <c r="G105" s="33">
        <v>9061.9582866782494</v>
      </c>
      <c r="H105" s="33">
        <v>8886.7276917372274</v>
      </c>
      <c r="I105" s="33">
        <v>8750.5119264100886</v>
      </c>
      <c r="J105" s="33">
        <v>8605.5599328705521</v>
      </c>
      <c r="K105" s="33">
        <v>8414.4748504645704</v>
      </c>
      <c r="L105" s="33">
        <v>8301.8972385089819</v>
      </c>
      <c r="M105" s="33">
        <v>8037.7722890702489</v>
      </c>
      <c r="N105" s="33">
        <v>7788.0800203199497</v>
      </c>
      <c r="O105" s="33">
        <v>7636.0313976960251</v>
      </c>
      <c r="P105" s="33">
        <v>7401.4623752320731</v>
      </c>
      <c r="Q105" s="33">
        <v>7226.7181438796797</v>
      </c>
      <c r="R105" s="33">
        <v>7114.9711736053368</v>
      </c>
      <c r="S105" s="33">
        <v>6983.1447108335124</v>
      </c>
      <c r="T105" s="33">
        <v>6842.3638320275895</v>
      </c>
      <c r="U105" s="33">
        <v>6700.2146680842052</v>
      </c>
      <c r="V105" s="33">
        <v>6562.179927541888</v>
      </c>
      <c r="W105" s="33">
        <v>6496.5581282664689</v>
      </c>
      <c r="X105" s="33">
        <v>6430.9363289910498</v>
      </c>
      <c r="Y105" s="33">
        <v>6365.3145297156316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1.1999998540115082</v>
      </c>
      <c r="C109" s="43">
        <f>C31/RES_summary!C$6</f>
        <v>1.1944996681693054</v>
      </c>
      <c r="D109" s="43">
        <f>D31/RES_summary!D$6</f>
        <v>1.1899996979606451</v>
      </c>
      <c r="E109" s="43">
        <f>E31/RES_summary!E$6</f>
        <v>1.1860003369531162</v>
      </c>
      <c r="F109" s="43">
        <f>F31/RES_summary!F$6</f>
        <v>1.1837140610343644</v>
      </c>
      <c r="G109" s="43">
        <f>G31/RES_summary!G$6</f>
        <v>1.1842856424832879</v>
      </c>
      <c r="H109" s="43">
        <f>H31/RES_summary!H$6</f>
        <v>1.1819997634660113</v>
      </c>
      <c r="I109" s="43">
        <f>I31/RES_summary!I$6</f>
        <v>1.176500173008616</v>
      </c>
      <c r="J109" s="43">
        <f>J31/RES_summary!J$6</f>
        <v>1.1700002595027621</v>
      </c>
      <c r="K109" s="43">
        <f>K31/RES_summary!K$6</f>
        <v>1.1630002736210079</v>
      </c>
      <c r="L109" s="43">
        <f>L31/RES_summary!L$6</f>
        <v>1.1635124094137497</v>
      </c>
      <c r="M109" s="43">
        <f>M31/RES_summary!M$6</f>
        <v>1.1665692747978766</v>
      </c>
      <c r="N109" s="43">
        <f>N31/RES_summary!N$6</f>
        <v>1.1728873073606176</v>
      </c>
      <c r="O109" s="43">
        <f>O31/RES_summary!O$6</f>
        <v>1.177483011546723</v>
      </c>
      <c r="P109" s="43">
        <f>P31/RES_summary!P$6</f>
        <v>1.184056943656163</v>
      </c>
      <c r="Q109" s="43">
        <f>Q31/RES_summary!Q$6</f>
        <v>1.1882184379644394</v>
      </c>
      <c r="R109" s="43">
        <f>R31/RES_summary!R$6</f>
        <v>1.1973546962934214</v>
      </c>
      <c r="S109" s="43">
        <f>S31/RES_summary!S$6</f>
        <v>1.2062317321507317</v>
      </c>
      <c r="T109" s="43">
        <f>T31/RES_summary!T$6</f>
        <v>1.2151480521396838</v>
      </c>
      <c r="U109" s="43">
        <f>U31/RES_summary!U$6</f>
        <v>1.2238421929053784</v>
      </c>
      <c r="V109" s="43">
        <f>V31/RES_summary!V$6</f>
        <v>1.2332507296742437</v>
      </c>
      <c r="W109" s="43">
        <f>W31/RES_summary!W$6</f>
        <v>1.2442568182564244</v>
      </c>
      <c r="X109" s="43">
        <f>X31/RES_summary!X$6</f>
        <v>1.2565180290565376</v>
      </c>
      <c r="Y109" s="43">
        <f>Y31/RES_summary!Y$6</f>
        <v>1.2681567601192647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0.77000024088101138</v>
      </c>
      <c r="C110" s="43">
        <f>C32/RES_summary!C$6</f>
        <v>0.77999991209782926</v>
      </c>
      <c r="D110" s="43">
        <f>D32/RES_summary!D$6</f>
        <v>0.77999969059383145</v>
      </c>
      <c r="E110" s="43">
        <f>E32/RES_summary!E$6</f>
        <v>0.81999979309896376</v>
      </c>
      <c r="F110" s="43">
        <f>F32/RES_summary!F$6</f>
        <v>0.81000010405780853</v>
      </c>
      <c r="G110" s="43">
        <f>G32/RES_summary!G$6</f>
        <v>0.78999987247031744</v>
      </c>
      <c r="H110" s="43">
        <f>H32/RES_summary!H$6</f>
        <v>0.85000034784410095</v>
      </c>
      <c r="I110" s="43">
        <f>I32/RES_summary!I$6</f>
        <v>0.86000032954022076</v>
      </c>
      <c r="J110" s="43">
        <f>J32/RES_summary!J$6</f>
        <v>0.88999983208644795</v>
      </c>
      <c r="K110" s="43">
        <f>K32/RES_summary!K$6</f>
        <v>0.89610186409128922</v>
      </c>
      <c r="L110" s="43">
        <f>L32/RES_summary!L$6</f>
        <v>0.90110850589214397</v>
      </c>
      <c r="M110" s="43">
        <f>M32/RES_summary!M$6</f>
        <v>0.90459717776025317</v>
      </c>
      <c r="N110" s="43">
        <f>N32/RES_summary!N$6</f>
        <v>0.90672937877490578</v>
      </c>
      <c r="O110" s="43">
        <f>O32/RES_summary!O$6</f>
        <v>0.90926756135748688</v>
      </c>
      <c r="P110" s="43">
        <f>P32/RES_summary!P$6</f>
        <v>0.91142413669426658</v>
      </c>
      <c r="Q110" s="43">
        <f>Q32/RES_summary!Q$6</f>
        <v>0.91389316566504863</v>
      </c>
      <c r="R110" s="43">
        <f>R32/RES_summary!R$6</f>
        <v>0.91749648263147676</v>
      </c>
      <c r="S110" s="43">
        <f>S32/RES_summary!S$6</f>
        <v>0.92099181281578568</v>
      </c>
      <c r="T110" s="43">
        <f>T32/RES_summary!T$6</f>
        <v>0.92442189768344074</v>
      </c>
      <c r="U110" s="43">
        <f>U32/RES_summary!U$6</f>
        <v>0.92780949103801702</v>
      </c>
      <c r="V110" s="43">
        <f>V32/RES_summary!V$6</f>
        <v>0.93119419228771427</v>
      </c>
      <c r="W110" s="43">
        <f>W32/RES_summary!W$6</f>
        <v>0.93477109339795217</v>
      </c>
      <c r="X110" s="43">
        <f>X32/RES_summary!X$6</f>
        <v>0.9384897018495828</v>
      </c>
      <c r="Y110" s="43">
        <f>Y32/RES_summary!Y$6</f>
        <v>0.94208369977906004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9.0301181557857785E-3</v>
      </c>
      <c r="C111" s="43">
        <f>C33/RES_summary!C$6</f>
        <v>9.6941443968958808E-3</v>
      </c>
      <c r="D111" s="43">
        <f>D33/RES_summary!D$6</f>
        <v>1.0459401858941729E-2</v>
      </c>
      <c r="E111" s="43">
        <f>E33/RES_summary!E$6</f>
        <v>1.1381034859868884E-2</v>
      </c>
      <c r="F111" s="43">
        <f>F33/RES_summary!F$6</f>
        <v>1.2564980385103085E-2</v>
      </c>
      <c r="G111" s="43">
        <f>G33/RES_summary!G$6</f>
        <v>1.365767882474646E-2</v>
      </c>
      <c r="H111" s="43">
        <f>H33/RES_summary!H$6</f>
        <v>1.501063243468454E-2</v>
      </c>
      <c r="I111" s="43">
        <f>I33/RES_summary!I$6</f>
        <v>1.6444841636308428E-2</v>
      </c>
      <c r="J111" s="43">
        <f>J33/RES_summary!J$6</f>
        <v>1.7684349999007785E-2</v>
      </c>
      <c r="K111" s="43">
        <f>K33/RES_summary!K$6</f>
        <v>1.9497231032476116E-2</v>
      </c>
      <c r="L111" s="43">
        <f>L33/RES_summary!L$6</f>
        <v>2.0835502589807219E-2</v>
      </c>
      <c r="M111" s="43">
        <f>M33/RES_summary!M$6</f>
        <v>2.2884913526002863E-2</v>
      </c>
      <c r="N111" s="43">
        <f>N33/RES_summary!N$6</f>
        <v>2.6210768581048476E-2</v>
      </c>
      <c r="O111" s="43">
        <f>O33/RES_summary!O$6</f>
        <v>2.9412011923437533E-2</v>
      </c>
      <c r="P111" s="43">
        <f>P33/RES_summary!P$6</f>
        <v>3.3596019842418813E-2</v>
      </c>
      <c r="Q111" s="43">
        <f>Q33/RES_summary!Q$6</f>
        <v>3.6220074546943738E-2</v>
      </c>
      <c r="R111" s="43">
        <f>R33/RES_summary!R$6</f>
        <v>3.9387704977682902E-2</v>
      </c>
      <c r="S111" s="43">
        <f>S33/RES_summary!S$6</f>
        <v>4.2239100388828631E-2</v>
      </c>
      <c r="T111" s="43">
        <f>T33/RES_summary!T$6</f>
        <v>4.5228355122245135E-2</v>
      </c>
      <c r="U111" s="43">
        <f>U33/RES_summary!U$6</f>
        <v>4.8545866796114119E-2</v>
      </c>
      <c r="V111" s="43">
        <f>V33/RES_summary!V$6</f>
        <v>5.2497124588785277E-2</v>
      </c>
      <c r="W111" s="43">
        <f>W33/RES_summary!W$6</f>
        <v>5.7525075128397191E-2</v>
      </c>
      <c r="X111" s="43">
        <f>X33/RES_summary!X$6</f>
        <v>6.3094404574362564E-2</v>
      </c>
      <c r="Y111" s="43">
        <f>Y33/RES_summary!Y$6</f>
        <v>6.8569324381332356E-2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3.1764176030003553E-2</v>
      </c>
      <c r="C112" s="43">
        <f>C34/RES_summary!C$6</f>
        <v>3.2742826084090147E-2</v>
      </c>
      <c r="D112" s="43">
        <f>D34/RES_summary!D$6</f>
        <v>3.3792310372694465E-2</v>
      </c>
      <c r="E112" s="43">
        <f>E34/RES_summary!E$6</f>
        <v>3.5513085012680079E-2</v>
      </c>
      <c r="F112" s="43">
        <f>F34/RES_summary!F$6</f>
        <v>3.7952112596495037E-2</v>
      </c>
      <c r="G112" s="43">
        <f>G34/RES_summary!G$6</f>
        <v>4.003531822031578E-2</v>
      </c>
      <c r="H112" s="43">
        <f>H34/RES_summary!H$6</f>
        <v>4.1233439722095755E-2</v>
      </c>
      <c r="I112" s="43">
        <f>I34/RES_summary!I$6</f>
        <v>4.2892798212322766E-2</v>
      </c>
      <c r="J112" s="43">
        <f>J34/RES_summary!J$6</f>
        <v>4.4764989719111158E-2</v>
      </c>
      <c r="K112" s="43">
        <f>K34/RES_summary!K$6</f>
        <v>4.8000061661072208E-2</v>
      </c>
      <c r="L112" s="43">
        <f>L34/RES_summary!L$6</f>
        <v>4.9434726597681146E-2</v>
      </c>
      <c r="M112" s="43">
        <f>M34/RES_summary!M$6</f>
        <v>5.5780508162871972E-2</v>
      </c>
      <c r="N112" s="43">
        <f>N34/RES_summary!N$6</f>
        <v>6.3405214977096752E-2</v>
      </c>
      <c r="O112" s="43">
        <f>O34/RES_summary!O$6</f>
        <v>7.1280898429948295E-2</v>
      </c>
      <c r="P112" s="43">
        <f>P34/RES_summary!P$6</f>
        <v>7.8740517902798596E-2</v>
      </c>
      <c r="Q112" s="43">
        <f>Q34/RES_summary!Q$6</f>
        <v>8.5336632960496858E-2</v>
      </c>
      <c r="R112" s="43">
        <f>R34/RES_summary!R$6</f>
        <v>9.3746361342907078E-2</v>
      </c>
      <c r="S112" s="43">
        <f>S34/RES_summary!S$6</f>
        <v>0.10214732377668505</v>
      </c>
      <c r="T112" s="43">
        <f>T34/RES_summary!T$6</f>
        <v>0.11115011792987539</v>
      </c>
      <c r="U112" s="43">
        <f>U34/RES_summary!U$6</f>
        <v>0.11468788212089</v>
      </c>
      <c r="V112" s="43">
        <f>V34/RES_summary!V$6</f>
        <v>0.11917837443419327</v>
      </c>
      <c r="W112" s="43">
        <f>W34/RES_summary!W$6</f>
        <v>0.11803603775668246</v>
      </c>
      <c r="X112" s="43">
        <f>X34/RES_summary!X$6</f>
        <v>0.12392919656922807</v>
      </c>
      <c r="Y112" s="43">
        <f>Y34/RES_summary!Y$6</f>
        <v>0.12954603630851511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0.20432185146606244</v>
      </c>
      <c r="C114" s="43">
        <f>C36/RES_summary!C$6</f>
        <v>0.21980551589557196</v>
      </c>
      <c r="D114" s="43">
        <f>D36/RES_summary!D$6</f>
        <v>0.23992759985934572</v>
      </c>
      <c r="E114" s="43">
        <f>E36/RES_summary!E$6</f>
        <v>0.27284995918753696</v>
      </c>
      <c r="F114" s="43">
        <f>F36/RES_summary!F$6</f>
        <v>0.30444735760971475</v>
      </c>
      <c r="G114" s="43">
        <f>G36/RES_summary!G$6</f>
        <v>0.33698359033409697</v>
      </c>
      <c r="H114" s="43">
        <f>H36/RES_summary!H$6</f>
        <v>0.37067150877266025</v>
      </c>
      <c r="I114" s="43">
        <f>I36/RES_summary!I$6</f>
        <v>0.40550381335952468</v>
      </c>
      <c r="J114" s="43">
        <f>J36/RES_summary!J$6</f>
        <v>0.44263672966921064</v>
      </c>
      <c r="K114" s="43">
        <f>K36/RES_summary!K$6</f>
        <v>0.50287489828796017</v>
      </c>
      <c r="L114" s="43">
        <f>L36/RES_summary!L$6</f>
        <v>0.54770590346200643</v>
      </c>
      <c r="M114" s="43">
        <f>M36/RES_summary!M$6</f>
        <v>0.58702052493505297</v>
      </c>
      <c r="N114" s="43">
        <f>N36/RES_summary!N$6</f>
        <v>0.61437215245500421</v>
      </c>
      <c r="O114" s="43">
        <f>O36/RES_summary!O$6</f>
        <v>0.70969584492777016</v>
      </c>
      <c r="P114" s="43">
        <f>P36/RES_summary!P$6</f>
        <v>0.81362312019303784</v>
      </c>
      <c r="Q114" s="43">
        <f>Q36/RES_summary!Q$6</f>
        <v>0.97015298105734837</v>
      </c>
      <c r="R114" s="43">
        <f>R36/RES_summary!R$6</f>
        <v>1.2191643356495239</v>
      </c>
      <c r="S114" s="43">
        <f>S36/RES_summary!S$6</f>
        <v>1.4518264497962492</v>
      </c>
      <c r="T114" s="43">
        <f>T36/RES_summary!T$6</f>
        <v>1.6909207136613518</v>
      </c>
      <c r="U114" s="43">
        <f>U36/RES_summary!U$6</f>
        <v>1.90938525927918</v>
      </c>
      <c r="V114" s="43">
        <f>V36/RES_summary!V$6</f>
        <v>2.1219039005130256</v>
      </c>
      <c r="W114" s="43">
        <f>W36/RES_summary!W$6</f>
        <v>2.221692824811059</v>
      </c>
      <c r="X114" s="43">
        <f>X36/RES_summary!X$6</f>
        <v>2.3155090545850152</v>
      </c>
      <c r="Y114" s="43">
        <f>Y36/RES_summary!Y$6</f>
        <v>2.4033261263309522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7.4212890123884476E-2</v>
      </c>
      <c r="C115" s="43">
        <f>C37/RES_summary!C$6</f>
        <v>0.105953776903113</v>
      </c>
      <c r="D115" s="43">
        <f>D37/RES_summary!D$6</f>
        <v>0.14017895910795541</v>
      </c>
      <c r="E115" s="43">
        <f>E37/RES_summary!E$6</f>
        <v>0.17476501705699513</v>
      </c>
      <c r="F115" s="43">
        <f>F37/RES_summary!F$6</f>
        <v>0.21320426175225296</v>
      </c>
      <c r="G115" s="43">
        <f>G37/RES_summary!G$6</f>
        <v>0.26159436578717449</v>
      </c>
      <c r="H115" s="43">
        <f>H37/RES_summary!H$6</f>
        <v>0.30973374971892281</v>
      </c>
      <c r="I115" s="43">
        <f>I37/RES_summary!I$6</f>
        <v>0.38174847818695923</v>
      </c>
      <c r="J115" s="43">
        <f>J37/RES_summary!J$6</f>
        <v>0.4447665313400167</v>
      </c>
      <c r="K115" s="43">
        <f>K37/RES_summary!K$6</f>
        <v>0.53798825902484049</v>
      </c>
      <c r="L115" s="43">
        <f>L37/RES_summary!L$6</f>
        <v>0.59479467785208961</v>
      </c>
      <c r="M115" s="43">
        <f>M37/RES_summary!M$6</f>
        <v>0.64486906290326307</v>
      </c>
      <c r="N115" s="43">
        <f>N37/RES_summary!N$6</f>
        <v>0.70536555967812498</v>
      </c>
      <c r="O115" s="43">
        <f>O37/RES_summary!O$6</f>
        <v>0.76422729436360215</v>
      </c>
      <c r="P115" s="43">
        <f>P37/RES_summary!P$6</f>
        <v>0.87386822984371892</v>
      </c>
      <c r="Q115" s="43">
        <f>Q37/RES_summary!Q$6</f>
        <v>1.0199298327102853</v>
      </c>
      <c r="R115" s="43">
        <f>R37/RES_summary!R$6</f>
        <v>1.1784390756646614</v>
      </c>
      <c r="S115" s="43">
        <f>S37/RES_summary!S$6</f>
        <v>1.3384745051222686</v>
      </c>
      <c r="T115" s="43">
        <f>T37/RES_summary!T$6</f>
        <v>1.5139826388304207</v>
      </c>
      <c r="U115" s="43">
        <f>U37/RES_summary!U$6</f>
        <v>1.6649484874261566</v>
      </c>
      <c r="V115" s="43">
        <f>V37/RES_summary!V$6</f>
        <v>1.8173938301633008</v>
      </c>
      <c r="W115" s="43">
        <f>W37/RES_summary!W$6</f>
        <v>1.8577062534184501</v>
      </c>
      <c r="X115" s="43">
        <f>X37/RES_summary!X$6</f>
        <v>1.8885263043836997</v>
      </c>
      <c r="Y115" s="43">
        <f>Y37/RES_summary!Y$6</f>
        <v>1.911976432425432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6.1685672357352193</v>
      </c>
      <c r="C117" s="44">
        <f>C39/RES_summary!C$6</f>
        <v>6.3607426558201734</v>
      </c>
      <c r="D117" s="44">
        <f>D39/RES_summary!D$6</f>
        <v>6.6912256113505224</v>
      </c>
      <c r="E117" s="44">
        <f>E39/RES_summary!E$6</f>
        <v>7.1049190646309404</v>
      </c>
      <c r="F117" s="44">
        <f>F39/RES_summary!F$6</f>
        <v>7.5928924749089273</v>
      </c>
      <c r="G117" s="44">
        <f>G39/RES_summary!G$6</f>
        <v>8.0574439161668714</v>
      </c>
      <c r="H117" s="44">
        <f>H39/RES_summary!H$6</f>
        <v>8.4425475652434905</v>
      </c>
      <c r="I117" s="44">
        <f>I39/RES_summary!I$6</f>
        <v>8.8060366451527141</v>
      </c>
      <c r="J117" s="44">
        <f>J39/RES_summary!J$6</f>
        <v>9.0571475884659645</v>
      </c>
      <c r="K117" s="44">
        <f>K39/RES_summary!K$6</f>
        <v>9.5546503305065631</v>
      </c>
      <c r="L117" s="44">
        <f>L39/RES_summary!L$6</f>
        <v>9.8481356620241893</v>
      </c>
      <c r="M117" s="44">
        <f>M39/RES_summary!M$6</f>
        <v>10.167466628428359</v>
      </c>
      <c r="N117" s="44">
        <f>N39/RES_summary!N$6</f>
        <v>10.53082493771994</v>
      </c>
      <c r="O117" s="44">
        <f>O39/RES_summary!O$6</f>
        <v>10.81481135520519</v>
      </c>
      <c r="P117" s="44">
        <f>P39/RES_summary!P$6</f>
        <v>10.905982094887339</v>
      </c>
      <c r="Q117" s="44">
        <f>Q39/RES_summary!Q$6</f>
        <v>11.196301941039842</v>
      </c>
      <c r="R117" s="44">
        <f>R39/RES_summary!R$6</f>
        <v>11.439431934636332</v>
      </c>
      <c r="S117" s="44">
        <f>S39/RES_summary!S$6</f>
        <v>11.735709467217449</v>
      </c>
      <c r="T117" s="44">
        <f>T39/RES_summary!T$6</f>
        <v>12.043036882511633</v>
      </c>
      <c r="U117" s="44">
        <f>U39/RES_summary!U$6</f>
        <v>12.28183608918574</v>
      </c>
      <c r="V117" s="44">
        <f>V39/RES_summary!V$6</f>
        <v>12.583331580863289</v>
      </c>
      <c r="W117" s="44">
        <f>W39/RES_summary!W$6</f>
        <v>12.950525297976849</v>
      </c>
      <c r="X117" s="44">
        <f>X39/RES_summary!X$6</f>
        <v>13.260471495602228</v>
      </c>
      <c r="Y117" s="44">
        <f>Y39/RES_summary!Y$6</f>
        <v>13.535432783614096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0.16756097737910153</v>
      </c>
      <c r="C118" s="45">
        <f>C40/RES_summary!C$6</f>
        <v>0.18221521403223964</v>
      </c>
      <c r="D118" s="45">
        <f>D40/RES_summary!D$6</f>
        <v>0.19382114486561638</v>
      </c>
      <c r="E118" s="45">
        <f>E40/RES_summary!E$6</f>
        <v>0.21871860987165978</v>
      </c>
      <c r="F118" s="45">
        <f>F40/RES_summary!F$6</f>
        <v>0.25576662251371113</v>
      </c>
      <c r="G118" s="45">
        <f>G40/RES_summary!G$6</f>
        <v>0.3027623190760656</v>
      </c>
      <c r="H118" s="45">
        <f>H40/RES_summary!H$6</f>
        <v>0.35036200900360204</v>
      </c>
      <c r="I118" s="45">
        <f>I40/RES_summary!I$6</f>
        <v>0.38331326946807837</v>
      </c>
      <c r="J118" s="45">
        <f>J40/RES_summary!J$6</f>
        <v>0.41335350521124126</v>
      </c>
      <c r="K118" s="45">
        <f>K40/RES_summary!K$6</f>
        <v>0.44439083079222819</v>
      </c>
      <c r="L118" s="45">
        <f>L40/RES_summary!L$6</f>
        <v>0.48165655251109712</v>
      </c>
      <c r="M118" s="45">
        <f>M40/RES_summary!M$6</f>
        <v>0.5065171463239545</v>
      </c>
      <c r="N118" s="45">
        <f>N40/RES_summary!N$6</f>
        <v>0.54311077416564124</v>
      </c>
      <c r="O118" s="45">
        <f>O40/RES_summary!O$6</f>
        <v>0.59108888243171387</v>
      </c>
      <c r="P118" s="45">
        <f>P40/RES_summary!P$6</f>
        <v>0.63730870297683928</v>
      </c>
      <c r="Q118" s="45">
        <f>Q40/RES_summary!Q$6</f>
        <v>0.6841355780506766</v>
      </c>
      <c r="R118" s="45">
        <f>R40/RES_summary!R$6</f>
        <v>0.71964349006703121</v>
      </c>
      <c r="S118" s="45">
        <f>S40/RES_summary!S$6</f>
        <v>0.75382557262149652</v>
      </c>
      <c r="T118" s="45">
        <f>T40/RES_summary!T$6</f>
        <v>0.79611220186123532</v>
      </c>
      <c r="U118" s="45">
        <f>U40/RES_summary!U$6</f>
        <v>0.82636537509833818</v>
      </c>
      <c r="V118" s="45">
        <f>V40/RES_summary!V$6</f>
        <v>0.85968982842299924</v>
      </c>
      <c r="W118" s="45">
        <f>W40/RES_summary!W$6</f>
        <v>0.87995668696858087</v>
      </c>
      <c r="X118" s="45">
        <f>X40/RES_summary!X$6</f>
        <v>0.89860504554186371</v>
      </c>
      <c r="Y118" s="45">
        <f>Y40/RES_summary!Y$6</f>
        <v>0.91572622926810288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59.795689460019275</v>
      </c>
      <c r="C122" s="29">
        <f t="shared" si="82"/>
        <v>59.251157268235389</v>
      </c>
      <c r="D122" s="29">
        <f t="shared" si="82"/>
        <v>58.699490849213312</v>
      </c>
      <c r="E122" s="29">
        <f t="shared" si="82"/>
        <v>58.079296358921702</v>
      </c>
      <c r="F122" s="29">
        <f t="shared" si="82"/>
        <v>57.479012852931795</v>
      </c>
      <c r="G122" s="29">
        <f t="shared" si="82"/>
        <v>56.931768795750244</v>
      </c>
      <c r="H122" s="29">
        <f t="shared" si="82"/>
        <v>56.401529733310689</v>
      </c>
      <c r="I122" s="29">
        <f t="shared" si="82"/>
        <v>55.493862421975678</v>
      </c>
      <c r="J122" s="29">
        <f t="shared" si="82"/>
        <v>53.941021234238704</v>
      </c>
      <c r="K122" s="29">
        <f t="shared" si="82"/>
        <v>52.746279825742633</v>
      </c>
      <c r="L122" s="29">
        <f t="shared" si="82"/>
        <v>51.399454217200365</v>
      </c>
      <c r="M122" s="29">
        <f t="shared" si="82"/>
        <v>50.388188402230348</v>
      </c>
      <c r="N122" s="29">
        <f t="shared" si="82"/>
        <v>49.293554350812947</v>
      </c>
      <c r="O122" s="29">
        <f t="shared" si="82"/>
        <v>47.817763659085536</v>
      </c>
      <c r="P122" s="29">
        <f t="shared" si="82"/>
        <v>46.491635309602152</v>
      </c>
      <c r="Q122" s="29">
        <f t="shared" si="82"/>
        <v>44.781970349101478</v>
      </c>
      <c r="R122" s="29">
        <f t="shared" ref="R122:V122" si="83">R83*R109</f>
        <v>43.139848489681114</v>
      </c>
      <c r="S122" s="29">
        <f t="shared" si="83"/>
        <v>41.558381083196124</v>
      </c>
      <c r="T122" s="29">
        <f t="shared" si="83"/>
        <v>40.042315753975899</v>
      </c>
      <c r="U122" s="29">
        <f t="shared" si="83"/>
        <v>39.070148703392071</v>
      </c>
      <c r="V122" s="29">
        <f t="shared" si="83"/>
        <v>38.262438648440153</v>
      </c>
      <c r="W122" s="29">
        <f t="shared" ref="W122:Y122" si="84">W83*W109</f>
        <v>37.052206199702844</v>
      </c>
      <c r="X122" s="29">
        <f t="shared" si="84"/>
        <v>36.056756343038955</v>
      </c>
      <c r="Y122" s="29">
        <f t="shared" si="84"/>
        <v>35.133172111713307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613.05204362552433</v>
      </c>
      <c r="C123" s="29">
        <f t="shared" si="85"/>
        <v>615.38399253060186</v>
      </c>
      <c r="D123" s="29">
        <f t="shared" si="85"/>
        <v>609.40110928174022</v>
      </c>
      <c r="E123" s="29">
        <f t="shared" si="85"/>
        <v>626.3195077988355</v>
      </c>
      <c r="F123" s="29">
        <f t="shared" si="85"/>
        <v>611.5499598391051</v>
      </c>
      <c r="G123" s="29">
        <f t="shared" si="85"/>
        <v>590.45206153463641</v>
      </c>
      <c r="H123" s="29">
        <f t="shared" si="85"/>
        <v>616.46561739726826</v>
      </c>
      <c r="I123" s="29">
        <f t="shared" si="85"/>
        <v>610.35483960629062</v>
      </c>
      <c r="J123" s="29">
        <f t="shared" si="85"/>
        <v>605.43833372633048</v>
      </c>
      <c r="K123" s="29">
        <f t="shared" si="85"/>
        <v>593.01521415088962</v>
      </c>
      <c r="L123" s="29">
        <f t="shared" si="85"/>
        <v>574.23346487698973</v>
      </c>
      <c r="M123" s="29">
        <f t="shared" si="85"/>
        <v>557.77426830800141</v>
      </c>
      <c r="N123" s="29">
        <f t="shared" si="85"/>
        <v>538.67891304405089</v>
      </c>
      <c r="O123" s="29">
        <f t="shared" si="85"/>
        <v>516.36341128298386</v>
      </c>
      <c r="P123" s="29">
        <f t="shared" si="85"/>
        <v>495.64415279097841</v>
      </c>
      <c r="Q123" s="29">
        <f t="shared" si="85"/>
        <v>472.96642291198737</v>
      </c>
      <c r="R123" s="29">
        <f t="shared" ref="R123:V123" si="86">R84*R110</f>
        <v>457.26611014289273</v>
      </c>
      <c r="S123" s="29">
        <f t="shared" si="86"/>
        <v>446.90909581437381</v>
      </c>
      <c r="T123" s="29">
        <f t="shared" si="86"/>
        <v>428.21447319659057</v>
      </c>
      <c r="U123" s="29">
        <f t="shared" si="86"/>
        <v>421.42455865077147</v>
      </c>
      <c r="V123" s="29">
        <f t="shared" si="86"/>
        <v>418.11067444775625</v>
      </c>
      <c r="W123" s="29">
        <f t="shared" ref="W123:Y123" si="87">W84*W110</f>
        <v>400.2759455759695</v>
      </c>
      <c r="X123" s="29">
        <f t="shared" si="87"/>
        <v>392.01113454571043</v>
      </c>
      <c r="Y123" s="29">
        <f t="shared" si="87"/>
        <v>377.7897887867627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14.775215622030592</v>
      </c>
      <c r="C124" s="29">
        <f t="shared" si="88"/>
        <v>15.798122574071447</v>
      </c>
      <c r="D124" s="29">
        <f t="shared" si="88"/>
        <v>16.960457996441288</v>
      </c>
      <c r="E124" s="29">
        <f t="shared" si="88"/>
        <v>18.339990291163961</v>
      </c>
      <c r="F124" s="29">
        <f t="shared" si="88"/>
        <v>20.084325986642462</v>
      </c>
      <c r="G124" s="29">
        <f t="shared" si="88"/>
        <v>21.659667063283223</v>
      </c>
      <c r="H124" s="29">
        <f t="shared" si="88"/>
        <v>23.619897789252871</v>
      </c>
      <c r="I124" s="29">
        <f t="shared" si="88"/>
        <v>25.648818205507695</v>
      </c>
      <c r="J124" s="29">
        <f t="shared" si="88"/>
        <v>27.293611351773094</v>
      </c>
      <c r="K124" s="29">
        <f t="shared" si="88"/>
        <v>29.797697366148334</v>
      </c>
      <c r="L124" s="29">
        <f t="shared" si="88"/>
        <v>31.531912518283704</v>
      </c>
      <c r="M124" s="29">
        <f t="shared" si="88"/>
        <v>34.205735483742302</v>
      </c>
      <c r="N124" s="29">
        <f t="shared" si="88"/>
        <v>38.33982919076724</v>
      </c>
      <c r="O124" s="29">
        <f t="shared" si="88"/>
        <v>41.750019833290011</v>
      </c>
      <c r="P124" s="29">
        <f t="shared" si="88"/>
        <v>45.806537507507642</v>
      </c>
      <c r="Q124" s="29">
        <f t="shared" si="88"/>
        <v>47.490455059060466</v>
      </c>
      <c r="R124" s="29">
        <f t="shared" ref="R124:V124" si="89">R85*R111</f>
        <v>49.331950267475996</v>
      </c>
      <c r="S124" s="29">
        <f t="shared" si="89"/>
        <v>50.959440889565869</v>
      </c>
      <c r="T124" s="29">
        <f t="shared" si="89"/>
        <v>52.815723020272401</v>
      </c>
      <c r="U124" s="29">
        <f t="shared" si="89"/>
        <v>54.548275920826391</v>
      </c>
      <c r="V124" s="29">
        <f t="shared" si="89"/>
        <v>56.558584831685451</v>
      </c>
      <c r="W124" s="29">
        <f t="shared" ref="W124:Y124" si="90">W85*W111</f>
        <v>59.077467977625965</v>
      </c>
      <c r="X124" s="29">
        <f t="shared" si="90"/>
        <v>62.213444208378043</v>
      </c>
      <c r="Y124" s="29">
        <f t="shared" si="90"/>
        <v>65.245118284191861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23.794646531215843</v>
      </c>
      <c r="C125" s="29">
        <f t="shared" si="91"/>
        <v>24.32913449214761</v>
      </c>
      <c r="D125" s="29">
        <f t="shared" si="91"/>
        <v>24.839594308883203</v>
      </c>
      <c r="E125" s="29">
        <f t="shared" si="91"/>
        <v>25.677289735278993</v>
      </c>
      <c r="F125" s="29">
        <f t="shared" si="91"/>
        <v>26.875364545222563</v>
      </c>
      <c r="G125" s="29">
        <f t="shared" si="91"/>
        <v>27.800224583684649</v>
      </c>
      <c r="H125" s="29">
        <f t="shared" si="91"/>
        <v>28.262343609693946</v>
      </c>
      <c r="I125" s="29">
        <f t="shared" si="91"/>
        <v>28.823109319419569</v>
      </c>
      <c r="J125" s="29">
        <f t="shared" si="91"/>
        <v>29.165395837759966</v>
      </c>
      <c r="K125" s="29">
        <f t="shared" si="91"/>
        <v>30.314361140349675</v>
      </c>
      <c r="L125" s="29">
        <f t="shared" si="91"/>
        <v>30.331857725096725</v>
      </c>
      <c r="M125" s="29">
        <f t="shared" si="91"/>
        <v>32.806740872352677</v>
      </c>
      <c r="N125" s="29">
        <f t="shared" si="91"/>
        <v>35.779113771318436</v>
      </c>
      <c r="O125" s="29">
        <f t="shared" si="91"/>
        <v>38.693636921462478</v>
      </c>
      <c r="P125" s="29">
        <f t="shared" si="91"/>
        <v>41.412246069238911</v>
      </c>
      <c r="Q125" s="29">
        <f t="shared" si="91"/>
        <v>43.621888719086577</v>
      </c>
      <c r="R125" s="29">
        <f t="shared" ref="R125:V125" si="92">R86*R112</f>
        <v>47.029528711046027</v>
      </c>
      <c r="S125" s="29">
        <f t="shared" si="92"/>
        <v>50.45887773315664</v>
      </c>
      <c r="T125" s="29">
        <f t="shared" si="92"/>
        <v>54.050256789901397</v>
      </c>
      <c r="U125" s="29">
        <f t="shared" si="92"/>
        <v>55.027245431859669</v>
      </c>
      <c r="V125" s="29">
        <f t="shared" si="92"/>
        <v>56.528252065724793</v>
      </c>
      <c r="W125" s="29">
        <f t="shared" ref="W125:Y125" si="93">W86*W112</f>
        <v>55.634327627888666</v>
      </c>
      <c r="X125" s="29">
        <f t="shared" si="93"/>
        <v>57.758739337898731</v>
      </c>
      <c r="Y125" s="29">
        <f t="shared" si="93"/>
        <v>59.616485628529119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84.597092408479398</v>
      </c>
      <c r="C127" s="29">
        <f t="shared" si="94"/>
        <v>89.997012460156768</v>
      </c>
      <c r="D127" s="29">
        <f t="shared" si="94"/>
        <v>96.689104948225406</v>
      </c>
      <c r="E127" s="29">
        <f t="shared" si="94"/>
        <v>107.58719670031847</v>
      </c>
      <c r="F127" s="29">
        <f t="shared" si="94"/>
        <v>117.60719564735253</v>
      </c>
      <c r="G127" s="29">
        <f t="shared" si="94"/>
        <v>127.55496059895752</v>
      </c>
      <c r="H127" s="29">
        <f t="shared" si="94"/>
        <v>137.40277214078441</v>
      </c>
      <c r="I127" s="29">
        <f t="shared" si="94"/>
        <v>146.45697431979531</v>
      </c>
      <c r="J127" s="29">
        <f t="shared" si="94"/>
        <v>154.63946795087222</v>
      </c>
      <c r="K127" s="29">
        <f t="shared" si="94"/>
        <v>170.58857819330817</v>
      </c>
      <c r="L127" s="29">
        <f t="shared" si="94"/>
        <v>179.44229818176112</v>
      </c>
      <c r="M127" s="29">
        <f t="shared" si="94"/>
        <v>184.37438052688537</v>
      </c>
      <c r="N127" s="29">
        <f t="shared" si="94"/>
        <v>185.10402993073993</v>
      </c>
      <c r="O127" s="29">
        <f t="shared" si="94"/>
        <v>199.86589644019787</v>
      </c>
      <c r="P127" s="29">
        <f t="shared" si="94"/>
        <v>214.83274480602654</v>
      </c>
      <c r="Q127" s="29">
        <f t="shared" si="94"/>
        <v>231.98316780658092</v>
      </c>
      <c r="R127" s="29">
        <f t="shared" ref="R127:V127" si="95">R88*R114</f>
        <v>256.66120018449971</v>
      </c>
      <c r="S127" s="29">
        <f t="shared" si="95"/>
        <v>275.65245136783835</v>
      </c>
      <c r="T127" s="29">
        <f t="shared" si="95"/>
        <v>296.57625187190524</v>
      </c>
      <c r="U127" s="29">
        <f t="shared" si="95"/>
        <v>315.08417144746647</v>
      </c>
      <c r="V127" s="29">
        <f t="shared" si="95"/>
        <v>333.28498164814971</v>
      </c>
      <c r="W127" s="29">
        <f t="shared" ref="W127:Y127" si="96">W88*W114</f>
        <v>327.17569404550926</v>
      </c>
      <c r="X127" s="29">
        <f t="shared" si="96"/>
        <v>325.13701881770248</v>
      </c>
      <c r="Y127" s="29">
        <f t="shared" si="96"/>
        <v>324.15299419636784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28.826411491865734</v>
      </c>
      <c r="C128" s="29">
        <f t="shared" si="97"/>
        <v>40.001478450956924</v>
      </c>
      <c r="D128" s="29">
        <f t="shared" si="97"/>
        <v>51.390824810449985</v>
      </c>
      <c r="E128" s="29">
        <f t="shared" si="97"/>
        <v>62.236760486924965</v>
      </c>
      <c r="F128" s="29">
        <f t="shared" si="97"/>
        <v>73.723915348639025</v>
      </c>
      <c r="G128" s="29">
        <f t="shared" si="97"/>
        <v>87.708678761219389</v>
      </c>
      <c r="H128" s="29">
        <f t="shared" si="97"/>
        <v>99.217666060305874</v>
      </c>
      <c r="I128" s="29">
        <f t="shared" si="97"/>
        <v>116.45071714874621</v>
      </c>
      <c r="J128" s="29">
        <f t="shared" si="97"/>
        <v>129.40874055454805</v>
      </c>
      <c r="K128" s="29">
        <f t="shared" si="97"/>
        <v>149.07653573465336</v>
      </c>
      <c r="L128" s="29">
        <f t="shared" si="97"/>
        <v>157.16663418747248</v>
      </c>
      <c r="M128" s="29">
        <f t="shared" si="97"/>
        <v>162.70611589957048</v>
      </c>
      <c r="N128" s="29">
        <f t="shared" si="97"/>
        <v>167.64756663036582</v>
      </c>
      <c r="O128" s="29">
        <f t="shared" si="97"/>
        <v>170.53906558876247</v>
      </c>
      <c r="P128" s="29">
        <f t="shared" si="97"/>
        <v>180.25250974944069</v>
      </c>
      <c r="Q128" s="29">
        <f t="shared" si="97"/>
        <v>197.16962111248225</v>
      </c>
      <c r="R128" s="29">
        <f t="shared" ref="R128:V128" si="98">R89*R115</f>
        <v>216.4555188285544</v>
      </c>
      <c r="S128" s="29">
        <f t="shared" si="98"/>
        <v>235.88454138708084</v>
      </c>
      <c r="T128" s="29">
        <f t="shared" si="98"/>
        <v>259.3571319327304</v>
      </c>
      <c r="U128" s="29">
        <f t="shared" si="98"/>
        <v>279.87667971165064</v>
      </c>
      <c r="V128" s="29">
        <f t="shared" si="98"/>
        <v>301.61524410474158</v>
      </c>
      <c r="W128" s="29">
        <f t="shared" ref="W128:Y128" si="99">W89*W115</f>
        <v>304.80517530381127</v>
      </c>
      <c r="X128" s="29">
        <f t="shared" si="99"/>
        <v>306.13360361068442</v>
      </c>
      <c r="Y128" s="29">
        <f t="shared" si="99"/>
        <v>306.25402321765017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462.89776432427175</v>
      </c>
      <c r="C130" s="31">
        <f t="shared" si="100"/>
        <v>473.21592210168694</v>
      </c>
      <c r="D130" s="31">
        <f t="shared" si="100"/>
        <v>489.56064738870879</v>
      </c>
      <c r="E130" s="31">
        <f t="shared" si="100"/>
        <v>507.89491189083594</v>
      </c>
      <c r="F130" s="31">
        <f t="shared" si="100"/>
        <v>527.93748332694747</v>
      </c>
      <c r="G130" s="31">
        <f t="shared" si="100"/>
        <v>544.72014434823302</v>
      </c>
      <c r="H130" s="31">
        <f t="shared" si="100"/>
        <v>555.50907670896311</v>
      </c>
      <c r="I130" s="31">
        <f t="shared" si="100"/>
        <v>562.44547165979077</v>
      </c>
      <c r="J130" s="31">
        <f t="shared" si="100"/>
        <v>557.81113653347245</v>
      </c>
      <c r="K130" s="31">
        <f t="shared" si="100"/>
        <v>569.77558149433253</v>
      </c>
      <c r="L130" s="31">
        <f t="shared" si="100"/>
        <v>566.94029891438845</v>
      </c>
      <c r="M130" s="31">
        <f t="shared" si="100"/>
        <v>563.15395587854505</v>
      </c>
      <c r="N130" s="31">
        <f t="shared" si="100"/>
        <v>559.85270063165706</v>
      </c>
      <c r="O130" s="31">
        <f t="shared" si="100"/>
        <v>553.37555023666584</v>
      </c>
      <c r="P130" s="31">
        <f t="shared" si="100"/>
        <v>537.72122780769939</v>
      </c>
      <c r="Q130" s="31">
        <f t="shared" si="100"/>
        <v>518.07544756514676</v>
      </c>
      <c r="R130" s="31">
        <f t="shared" ref="R130:V130" si="101">R91*R117</f>
        <v>492.26170713305731</v>
      </c>
      <c r="S130" s="31">
        <f t="shared" si="101"/>
        <v>468.75765938090387</v>
      </c>
      <c r="T130" s="31">
        <f t="shared" si="101"/>
        <v>442.59662441372433</v>
      </c>
      <c r="U130" s="31">
        <f t="shared" si="101"/>
        <v>412.16109627446696</v>
      </c>
      <c r="V130" s="31">
        <f t="shared" si="101"/>
        <v>388.21802846292178</v>
      </c>
      <c r="W130" s="31">
        <f t="shared" ref="W130:Y130" si="102">W91*W117</f>
        <v>361.28838739987168</v>
      </c>
      <c r="X130" s="31">
        <f t="shared" si="102"/>
        <v>339.59044821988056</v>
      </c>
      <c r="Y130" s="31">
        <f t="shared" si="102"/>
        <v>318.50333905933678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1846.0221013758051</v>
      </c>
      <c r="C131" s="33">
        <f t="shared" si="103"/>
        <v>1960.9420051038624</v>
      </c>
      <c r="D131" s="33">
        <f t="shared" si="103"/>
        <v>2040.3131768188769</v>
      </c>
      <c r="E131" s="33">
        <f t="shared" si="103"/>
        <v>2237.2171982842328</v>
      </c>
      <c r="F131" s="33">
        <f t="shared" si="103"/>
        <v>2540.6567452586651</v>
      </c>
      <c r="G131" s="33">
        <f t="shared" si="103"/>
        <v>2926.1877941056237</v>
      </c>
      <c r="H131" s="33">
        <f t="shared" si="103"/>
        <v>3307.9177165648071</v>
      </c>
      <c r="I131" s="33">
        <f t="shared" si="103"/>
        <v>3546.6852482513204</v>
      </c>
      <c r="J131" s="33">
        <f t="shared" si="103"/>
        <v>3742.4137548668832</v>
      </c>
      <c r="K131" s="33">
        <f t="shared" si="103"/>
        <v>3962.4510616011357</v>
      </c>
      <c r="L131" s="33">
        <f t="shared" si="103"/>
        <v>4231.4787049159504</v>
      </c>
      <c r="M131" s="33">
        <f t="shared" si="103"/>
        <v>4375.9588673371054</v>
      </c>
      <c r="N131" s="33">
        <f t="shared" si="103"/>
        <v>4580.2070725767189</v>
      </c>
      <c r="O131" s="33">
        <f t="shared" si="103"/>
        <v>4845.8016075974128</v>
      </c>
      <c r="P131" s="33">
        <f t="shared" si="103"/>
        <v>5100.0783856240969</v>
      </c>
      <c r="Q131" s="33">
        <f t="shared" si="103"/>
        <v>5359.6292038150395</v>
      </c>
      <c r="R131" s="33">
        <f t="shared" ref="R131:V131" si="104">R92*R118</f>
        <v>5514.53551935417</v>
      </c>
      <c r="S131" s="33">
        <f t="shared" si="104"/>
        <v>5665.6350114755523</v>
      </c>
      <c r="T131" s="33">
        <f t="shared" si="104"/>
        <v>5850.3146018945044</v>
      </c>
      <c r="U131" s="33">
        <f t="shared" si="104"/>
        <v>5963.6054202886835</v>
      </c>
      <c r="V131" s="33">
        <f t="shared" si="104"/>
        <v>6071.6691488356755</v>
      </c>
      <c r="W131" s="33">
        <f t="shared" ref="W131:Y131" si="105">W92*W118</f>
        <v>6051.6626523697287</v>
      </c>
      <c r="X131" s="33">
        <f t="shared" si="105"/>
        <v>6066.9761847621867</v>
      </c>
      <c r="Y131" s="33">
        <f t="shared" si="105"/>
        <v>6088.0682559517718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1161.3833378847196</v>
      </c>
      <c r="C133" s="19">
        <f t="shared" ref="C133:Q133" si="107">SUM(C134,C139,C142)</f>
        <v>1188.4967360321368</v>
      </c>
      <c r="D133" s="19">
        <f t="shared" si="107"/>
        <v>1216.4706448820532</v>
      </c>
      <c r="E133" s="19">
        <f t="shared" si="107"/>
        <v>1262.2680812344124</v>
      </c>
      <c r="F133" s="19">
        <f t="shared" si="107"/>
        <v>1300.671528214468</v>
      </c>
      <c r="G133" s="19">
        <f t="shared" si="107"/>
        <v>1339.8004603960378</v>
      </c>
      <c r="H133" s="19">
        <f t="shared" si="107"/>
        <v>1394.3273450535248</v>
      </c>
      <c r="I133" s="19">
        <f t="shared" si="107"/>
        <v>1427.4554326075493</v>
      </c>
      <c r="J133" s="19">
        <f t="shared" si="107"/>
        <v>1441.0602812560066</v>
      </c>
      <c r="K133" s="19">
        <f t="shared" si="107"/>
        <v>1478.7354363428799</v>
      </c>
      <c r="L133" s="19">
        <f t="shared" si="107"/>
        <v>1486.6390733689277</v>
      </c>
      <c r="M133" s="19">
        <f t="shared" si="107"/>
        <v>1490.2793245736113</v>
      </c>
      <c r="N133" s="19">
        <f t="shared" si="107"/>
        <v>1488.6068224103099</v>
      </c>
      <c r="O133" s="19">
        <f t="shared" si="107"/>
        <v>1500.6017996074195</v>
      </c>
      <c r="P133" s="19">
        <f t="shared" si="107"/>
        <v>1516.8505253228159</v>
      </c>
      <c r="Q133" s="19">
        <f t="shared" si="107"/>
        <v>1533.9988135964893</v>
      </c>
      <c r="R133" s="19">
        <f t="shared" ref="R133:V133" si="108">SUM(R134,R139,R142)</f>
        <v>1581.7548234900141</v>
      </c>
      <c r="S133" s="19">
        <f t="shared" si="108"/>
        <v>1627.6159710115544</v>
      </c>
      <c r="T133" s="19">
        <f t="shared" si="108"/>
        <v>1721.8219647867832</v>
      </c>
      <c r="U133" s="19">
        <f t="shared" si="108"/>
        <v>1692.5355476020154</v>
      </c>
      <c r="V133" s="19">
        <f t="shared" si="108"/>
        <v>1747.5652045411573</v>
      </c>
      <c r="W133" s="19">
        <f t="shared" ref="W133:Y133" si="109">SUM(W134,W139,W142)</f>
        <v>1785.2863278111149</v>
      </c>
      <c r="X133" s="19">
        <f t="shared" si="109"/>
        <v>1691.2672990884862</v>
      </c>
      <c r="Y133" s="19">
        <f t="shared" si="109"/>
        <v>1597.8783244671022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766.24895615247851</v>
      </c>
      <c r="C134" s="22">
        <f t="shared" ref="C134:Q134" si="111">SUM(C135:C138)</f>
        <v>766.24317318561395</v>
      </c>
      <c r="D134" s="22">
        <f t="shared" si="111"/>
        <v>763.691763688538</v>
      </c>
      <c r="E134" s="22">
        <f t="shared" si="111"/>
        <v>768.30231069123477</v>
      </c>
      <c r="F134" s="22">
        <f t="shared" si="111"/>
        <v>761.00347031030901</v>
      </c>
      <c r="G134" s="22">
        <f t="shared" si="111"/>
        <v>751.3534551714373</v>
      </c>
      <c r="H134" s="22">
        <f t="shared" si="111"/>
        <v>760.45946690217818</v>
      </c>
      <c r="I134" s="22">
        <f t="shared" si="111"/>
        <v>753.02222460779319</v>
      </c>
      <c r="J134" s="22">
        <f t="shared" si="111"/>
        <v>739.85130408082364</v>
      </c>
      <c r="K134" s="22">
        <f t="shared" si="111"/>
        <v>727.90313528397883</v>
      </c>
      <c r="L134" s="22">
        <f t="shared" si="111"/>
        <v>707.87104269113161</v>
      </c>
      <c r="M134" s="22">
        <f t="shared" si="111"/>
        <v>694.82602065227582</v>
      </c>
      <c r="N134" s="22">
        <f t="shared" si="111"/>
        <v>681.00505005381092</v>
      </c>
      <c r="O134" s="22">
        <f t="shared" si="111"/>
        <v>661.38027202953924</v>
      </c>
      <c r="P134" s="22">
        <f t="shared" si="111"/>
        <v>642.83451389449419</v>
      </c>
      <c r="Q134" s="22">
        <f t="shared" si="111"/>
        <v>620.35432294516409</v>
      </c>
      <c r="R134" s="22">
        <f t="shared" ref="R134:V134" si="112">SUM(R135:R138)</f>
        <v>603.47192088336442</v>
      </c>
      <c r="S134" s="22">
        <f t="shared" si="112"/>
        <v>589.93316503165204</v>
      </c>
      <c r="T134" s="22">
        <f t="shared" si="112"/>
        <v>583.48660520863621</v>
      </c>
      <c r="U134" s="22">
        <f t="shared" si="112"/>
        <v>560.91454974713577</v>
      </c>
      <c r="V134" s="22">
        <f t="shared" si="112"/>
        <v>555.35725705912637</v>
      </c>
      <c r="W134" s="22">
        <f t="shared" ref="W134:Y134" si="113">SUM(W135:W138)</f>
        <v>541.56591368520765</v>
      </c>
      <c r="X134" s="22">
        <f t="shared" si="113"/>
        <v>529.24178759384154</v>
      </c>
      <c r="Y134" s="22">
        <f t="shared" si="113"/>
        <v>514.71933231017067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523.81023966976852</v>
      </c>
      <c r="C135" s="29">
        <f>C5*1000*11630/RES_summary!C$6</f>
        <v>519.04013766974163</v>
      </c>
      <c r="D135" s="29">
        <f>D5*1000*11630/RES_summary!D$6</f>
        <v>514.20753983910845</v>
      </c>
      <c r="E135" s="29">
        <f>E5*1000*11630/RES_summary!E$6</f>
        <v>508.77463610415373</v>
      </c>
      <c r="F135" s="29">
        <f>F5*1000*11630/RES_summary!F$6</f>
        <v>503.51615259168199</v>
      </c>
      <c r="G135" s="29">
        <f>G5*1000*11630/RES_summary!G$6</f>
        <v>498.72229465077214</v>
      </c>
      <c r="H135" s="29">
        <f>H5*1000*11630/RES_summary!H$6</f>
        <v>494.0774004638011</v>
      </c>
      <c r="I135" s="29">
        <f>I5*1000*11630/RES_summary!I$6</f>
        <v>486.12623481650638</v>
      </c>
      <c r="J135" s="29">
        <f>J5*1000*11630/RES_summary!J$6</f>
        <v>472.5233460119307</v>
      </c>
      <c r="K135" s="29">
        <f>K5*1000*11630/RES_summary!K$6</f>
        <v>462.0574112735049</v>
      </c>
      <c r="L135" s="29">
        <f>L5*1000*11630/RES_summary!L$6</f>
        <v>450.25921894267486</v>
      </c>
      <c r="M135" s="29">
        <f>M5*1000*11630/RES_summary!M$6</f>
        <v>441.40053040353723</v>
      </c>
      <c r="N135" s="29">
        <f>N5*1000*11630/RES_summary!N$6</f>
        <v>431.81153611312112</v>
      </c>
      <c r="O135" s="29">
        <f>O5*1000*11630/RES_summary!O$6</f>
        <v>418.88360965358908</v>
      </c>
      <c r="P135" s="29">
        <f>P5*1000*11630/RES_summary!P$6</f>
        <v>407.26672531211472</v>
      </c>
      <c r="Q135" s="29">
        <f>Q5*1000*11630/RES_summary!Q$6</f>
        <v>392.29006025812868</v>
      </c>
      <c r="R135" s="29">
        <f>R5*1000*11630/RES_summary!R$6</f>
        <v>377.90507276960619</v>
      </c>
      <c r="S135" s="29">
        <f>S5*1000*11630/RES_summary!S$6</f>
        <v>364.05141828879789</v>
      </c>
      <c r="T135" s="29">
        <f>T5*1000*11630/RES_summary!T$6</f>
        <v>350.77068600482869</v>
      </c>
      <c r="U135" s="29">
        <f>U5*1000*11630/RES_summary!U$6</f>
        <v>342.25450264171434</v>
      </c>
      <c r="V135" s="29">
        <f>V5*1000*11630/RES_summary!V$6</f>
        <v>335.17896256033566</v>
      </c>
      <c r="W135" s="29">
        <f>W5*1000*11630/RES_summary!W$6</f>
        <v>324.57732630939671</v>
      </c>
      <c r="X135" s="29">
        <f>X5*1000*11630/RES_summary!X$6</f>
        <v>315.85718556502104</v>
      </c>
      <c r="Y135" s="29">
        <f>Y5*1000*11630/RES_summary!Y$6</f>
        <v>307.7665876986083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227.73988100314835</v>
      </c>
      <c r="C136" s="29">
        <f>C6*1000*11630/RES_summary!C$6</f>
        <v>231.98018069232313</v>
      </c>
      <c r="D136" s="29">
        <f>D6*1000*11630/RES_summary!D$6</f>
        <v>233.74251906475541</v>
      </c>
      <c r="E136" s="29">
        <f>E6*1000*11630/RES_summary!E$6</f>
        <v>243.00827250076253</v>
      </c>
      <c r="F136" s="29">
        <f>F6*1000*11630/RES_summary!F$6</f>
        <v>239.98839507473056</v>
      </c>
      <c r="G136" s="29">
        <f>G6*1000*11630/RES_summary!G$6</f>
        <v>234.32378493330216</v>
      </c>
      <c r="H136" s="29">
        <f>H6*1000*11630/RES_summary!H$6</f>
        <v>247.36378228108188</v>
      </c>
      <c r="I136" s="29">
        <f>I6*1000*11630/RES_summary!I$6</f>
        <v>247.14226513752433</v>
      </c>
      <c r="J136" s="29">
        <f>J6*1000*11630/RES_summary!J$6</f>
        <v>247.13512289185476</v>
      </c>
      <c r="K136" s="29">
        <f>K6*1000*11630/RES_summary!K$6</f>
        <v>244.69255836446447</v>
      </c>
      <c r="L136" s="29">
        <f>L6*1000*11630/RES_summary!L$6</f>
        <v>236.19032203403808</v>
      </c>
      <c r="M136" s="29">
        <f>M6*1000*11630/RES_summary!M$6</f>
        <v>230.29096508831566</v>
      </c>
      <c r="N136" s="29">
        <f>N6*1000*11630/RES_summary!N$6</f>
        <v>223.66942139877494</v>
      </c>
      <c r="O136" s="29">
        <f>O6*1000*11630/RES_summary!O$6</f>
        <v>214.70882991046486</v>
      </c>
      <c r="P136" s="29">
        <f>P6*1000*11630/RES_summary!P$6</f>
        <v>205.45332781758879</v>
      </c>
      <c r="Q136" s="29">
        <f>Q6*1000*11630/RES_summary!Q$6</f>
        <v>196.41906857191552</v>
      </c>
      <c r="R136" s="29">
        <f>R6*1000*11630/RES_summary!R$6</f>
        <v>191.56458881204287</v>
      </c>
      <c r="S136" s="29">
        <f>S6*1000*11630/RES_summary!S$6</f>
        <v>189.20431907008157</v>
      </c>
      <c r="T136" s="29">
        <f>T6*1000*11630/RES_summary!T$6</f>
        <v>191.31657436105883</v>
      </c>
      <c r="U136" s="29">
        <f>U6*1000*11630/RES_summary!U$6</f>
        <v>178.09389161762698</v>
      </c>
      <c r="V136" s="29">
        <f>V6*1000*11630/RES_summary!V$6</f>
        <v>177.21358741067925</v>
      </c>
      <c r="W136" s="29">
        <f>W6*1000*11630/RES_summary!W$6</f>
        <v>171.55321577325603</v>
      </c>
      <c r="X136" s="29">
        <f>X6*1000*11630/RES_summary!X$6</f>
        <v>168.21737538712136</v>
      </c>
      <c r="Y136" s="29">
        <f>Y6*1000*11630/RES_summary!Y$6</f>
        <v>162.21423370584364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4.3440133609439</v>
      </c>
      <c r="C137" s="29">
        <f>C7*1000*11630/RES_summary!C$6</f>
        <v>4.6251881154121568</v>
      </c>
      <c r="D137" s="29">
        <f>D7*1000*11630/RES_summary!D$6</f>
        <v>4.9252910722099683</v>
      </c>
      <c r="E137" s="29">
        <f>E7*1000*11630/RES_summary!E$6</f>
        <v>5.329034050281221</v>
      </c>
      <c r="F137" s="29">
        <f>F7*1000*11630/RES_summary!F$6</f>
        <v>5.7765767875346734</v>
      </c>
      <c r="G137" s="29">
        <f>G7*1000*11630/RES_summary!G$6</f>
        <v>6.1624784520094122</v>
      </c>
      <c r="H137" s="29">
        <f>H7*1000*11630/RES_summary!H$6</f>
        <v>6.6486639527085387</v>
      </c>
      <c r="I137" s="29">
        <f>I7*1000*11630/RES_summary!I$6</f>
        <v>7.1341814557632128</v>
      </c>
      <c r="J137" s="29">
        <f>J7*1000*11630/RES_summary!J$6</f>
        <v>7.4726343644249251</v>
      </c>
      <c r="K137" s="29">
        <f>K7*1000*11630/RES_summary!K$6</f>
        <v>8.004277790986178</v>
      </c>
      <c r="L137" s="29">
        <f>L7*1000*11630/RES_summary!L$6</f>
        <v>8.3021108983092375</v>
      </c>
      <c r="M137" s="29">
        <f>M7*1000*11630/RES_summary!M$6</f>
        <v>8.8897831595953143</v>
      </c>
      <c r="N137" s="29">
        <f>N7*1000*11630/RES_summary!N$6</f>
        <v>9.9147241036965603</v>
      </c>
      <c r="O137" s="29">
        <f>O7*1000*11630/RES_summary!O$6</f>
        <v>10.815200438394033</v>
      </c>
      <c r="P137" s="29">
        <f>P7*1000*11630/RES_summary!P$6</f>
        <v>11.857943403037847</v>
      </c>
      <c r="Q137" s="29">
        <f>Q7*1000*11630/RES_summary!Q$6</f>
        <v>12.305049490866399</v>
      </c>
      <c r="R137" s="29">
        <f>R7*1000*11630/RES_summary!R$6</f>
        <v>13.018459642947077</v>
      </c>
      <c r="S137" s="29">
        <f>S7*1000*11630/RES_summary!S$6</f>
        <v>13.645168802175627</v>
      </c>
      <c r="T137" s="29">
        <f>T7*1000*11630/RES_summary!T$6</f>
        <v>14.973009588667875</v>
      </c>
      <c r="U137" s="29">
        <f>U7*1000*11630/RES_summary!U$6</f>
        <v>14.708379719144869</v>
      </c>
      <c r="V137" s="29">
        <f>V7*1000*11630/RES_summary!V$6</f>
        <v>15.196125648633707</v>
      </c>
      <c r="W137" s="29">
        <f>W7*1000*11630/RES_summary!W$6</f>
        <v>16.092610306666362</v>
      </c>
      <c r="X137" s="29">
        <f>X7*1000*11630/RES_summary!X$6</f>
        <v>16.635865951772118</v>
      </c>
      <c r="Y137" s="29">
        <f>Y7*1000*11630/RES_summary!Y$6</f>
        <v>17.283468415189844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10.354822118617825</v>
      </c>
      <c r="C138" s="29">
        <f>C8*1000*11630/RES_summary!C$6</f>
        <v>10.597666708137083</v>
      </c>
      <c r="D138" s="29">
        <f>D8*1000*11630/RES_summary!D$6</f>
        <v>10.816413712464184</v>
      </c>
      <c r="E138" s="29">
        <f>E8*1000*11630/RES_summary!E$6</f>
        <v>11.190368036037439</v>
      </c>
      <c r="F138" s="29">
        <f>F8*1000*11630/RES_summary!F$6</f>
        <v>11.722345856361818</v>
      </c>
      <c r="G138" s="29">
        <f>G8*1000*11630/RES_summary!G$6</f>
        <v>12.144897135353661</v>
      </c>
      <c r="H138" s="29">
        <f>H8*1000*11630/RES_summary!H$6</f>
        <v>12.369620204586681</v>
      </c>
      <c r="I138" s="29">
        <f>I8*1000*11630/RES_summary!I$6</f>
        <v>12.619543197999128</v>
      </c>
      <c r="J138" s="29">
        <f>J8*1000*11630/RES_summary!J$6</f>
        <v>12.720200812613257</v>
      </c>
      <c r="K138" s="29">
        <f>K8*1000*11630/RES_summary!K$6</f>
        <v>13.148887855023347</v>
      </c>
      <c r="L138" s="29">
        <f>L8*1000*11630/RES_summary!L$6</f>
        <v>13.119390816109464</v>
      </c>
      <c r="M138" s="29">
        <f>M8*1000*11630/RES_summary!M$6</f>
        <v>14.244742000827467</v>
      </c>
      <c r="N138" s="29">
        <f>N8*1000*11630/RES_summary!N$6</f>
        <v>15.609368438218221</v>
      </c>
      <c r="O138" s="29">
        <f>O8*1000*11630/RES_summary!O$6</f>
        <v>16.972632027091198</v>
      </c>
      <c r="P138" s="29">
        <f>P8*1000*11630/RES_summary!P$6</f>
        <v>18.256517361752749</v>
      </c>
      <c r="Q138" s="29">
        <f>Q8*1000*11630/RES_summary!Q$6</f>
        <v>19.340144624253561</v>
      </c>
      <c r="R138" s="29">
        <f>R8*1000*11630/RES_summary!R$6</f>
        <v>20.983799658768419</v>
      </c>
      <c r="S138" s="29">
        <f>S8*1000*11630/RES_summary!S$6</f>
        <v>23.032258870596973</v>
      </c>
      <c r="T138" s="29">
        <f>T8*1000*11630/RES_summary!T$6</f>
        <v>26.426335254080815</v>
      </c>
      <c r="U138" s="29">
        <f>U8*1000*11630/RES_summary!U$6</f>
        <v>25.857775768649553</v>
      </c>
      <c r="V138" s="29">
        <f>V8*1000*11630/RES_summary!V$6</f>
        <v>27.768581439477781</v>
      </c>
      <c r="W138" s="29">
        <f>W8*1000*11630/RES_summary!W$6</f>
        <v>29.342761295888533</v>
      </c>
      <c r="X138" s="29">
        <f>X8*1000*11630/RES_summary!X$6</f>
        <v>28.531360689927027</v>
      </c>
      <c r="Y138" s="29">
        <f>Y8*1000*11630/RES_summary!Y$6</f>
        <v>27.455042490528889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119.01025800633549</v>
      </c>
      <c r="C139" s="22">
        <f t="shared" ref="C139:Q139" si="115">SUM(C140:C141)</f>
        <v>134.19584569284999</v>
      </c>
      <c r="D139" s="22">
        <f t="shared" si="115"/>
        <v>151.38827721963435</v>
      </c>
      <c r="E139" s="22">
        <f t="shared" si="115"/>
        <v>174.06910950002333</v>
      </c>
      <c r="F139" s="22">
        <f t="shared" si="115"/>
        <v>196.42355603378235</v>
      </c>
      <c r="G139" s="22">
        <f t="shared" si="115"/>
        <v>220.45579247791909</v>
      </c>
      <c r="H139" s="22">
        <f t="shared" si="115"/>
        <v>243.59386854335702</v>
      </c>
      <c r="I139" s="22">
        <f t="shared" si="115"/>
        <v>269.13235568034736</v>
      </c>
      <c r="J139" s="22">
        <f t="shared" si="115"/>
        <v>290.16224797279727</v>
      </c>
      <c r="K139" s="22">
        <f t="shared" si="115"/>
        <v>325.56814891640983</v>
      </c>
      <c r="L139" s="22">
        <f t="shared" si="115"/>
        <v>344.81067099753079</v>
      </c>
      <c r="M139" s="22">
        <f t="shared" si="115"/>
        <v>358.47080143741726</v>
      </c>
      <c r="N139" s="22">
        <f t="shared" si="115"/>
        <v>365.60388936492797</v>
      </c>
      <c r="O139" s="22">
        <f t="shared" si="115"/>
        <v>392.07886424646802</v>
      </c>
      <c r="P139" s="22">
        <f t="shared" si="115"/>
        <v>425.88532832170034</v>
      </c>
      <c r="Q139" s="22">
        <f t="shared" si="115"/>
        <v>466.552666831686</v>
      </c>
      <c r="R139" s="22">
        <f t="shared" ref="R139:V139" si="116">SUM(R140:R141)</f>
        <v>532.31277746351748</v>
      </c>
      <c r="S139" s="22">
        <f t="shared" si="116"/>
        <v>590.12538587888275</v>
      </c>
      <c r="T139" s="22">
        <f t="shared" si="116"/>
        <v>684.91863488058038</v>
      </c>
      <c r="U139" s="22">
        <f t="shared" si="116"/>
        <v>703.39553632609318</v>
      </c>
      <c r="V139" s="22">
        <f t="shared" si="116"/>
        <v>761.64059345815667</v>
      </c>
      <c r="W139" s="22">
        <f t="shared" ref="W139:Y139" si="117">SUM(W140:W141)</f>
        <v>803.64381577298832</v>
      </c>
      <c r="X139" s="22">
        <f t="shared" si="117"/>
        <v>757.95408656650102</v>
      </c>
      <c r="Y139" s="22">
        <f t="shared" si="117"/>
        <v>713.24538762168868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104.20354406455476</v>
      </c>
      <c r="C140" s="29">
        <f>C10*1000*11630/RES_summary!C$6</f>
        <v>113.15310386456066</v>
      </c>
      <c r="D140" s="29">
        <f>D10*1000*11630/RES_summary!D$6</f>
        <v>123.76565877784142</v>
      </c>
      <c r="E140" s="29">
        <f>E10*1000*11630/RES_summary!E$6</f>
        <v>139.94108757158438</v>
      </c>
      <c r="F140" s="29">
        <f>F10*1000*11630/RES_summary!F$6</f>
        <v>155.23068108207292</v>
      </c>
      <c r="G140" s="29">
        <f>G10*1000*11630/RES_summary!G$6</f>
        <v>170.58570314160301</v>
      </c>
      <c r="H140" s="29">
        <f>H10*1000*11630/RES_summary!H$6</f>
        <v>186.17557737284889</v>
      </c>
      <c r="I140" s="29">
        <f>I10*1000*11630/RES_summary!I$6</f>
        <v>200.65519560244041</v>
      </c>
      <c r="J140" s="29">
        <f>J10*1000*11630/RES_summary!J$6</f>
        <v>213.21633094702599</v>
      </c>
      <c r="K140" s="29">
        <f>K10*1000*11630/RES_summary!K$6</f>
        <v>236.12830808961209</v>
      </c>
      <c r="L140" s="29">
        <f>L10*1000*11630/RES_summary!L$6</f>
        <v>249.58140864492324</v>
      </c>
      <c r="M140" s="29">
        <f>M10*1000*11630/RES_summary!M$6</f>
        <v>258.53736358816508</v>
      </c>
      <c r="N140" s="29">
        <f>N10*1000*11630/RES_summary!N$6</f>
        <v>261.34090438581779</v>
      </c>
      <c r="O140" s="29">
        <f>O10*1000*11630/RES_summary!O$6</f>
        <v>283.932877492633</v>
      </c>
      <c r="P140" s="29">
        <f>P10*1000*11630/RES_summary!P$6</f>
        <v>307.48024893885105</v>
      </c>
      <c r="Q140" s="29">
        <f>Q10*1000*11630/RES_summary!Q$6</f>
        <v>334.41113548651765</v>
      </c>
      <c r="R140" s="29">
        <f>R10*1000*11630/RES_summary!R$6</f>
        <v>381.41163162996719</v>
      </c>
      <c r="S140" s="29">
        <f>S10*1000*11630/RES_summary!S$6</f>
        <v>419.97310212767559</v>
      </c>
      <c r="T140" s="29">
        <f>T10*1000*11630/RES_summary!T$6</f>
        <v>483.52828884628713</v>
      </c>
      <c r="U140" s="29">
        <f>U10*1000*11630/RES_summary!U$6</f>
        <v>493.3955478988874</v>
      </c>
      <c r="V140" s="29">
        <f>V10*1000*11630/RES_summary!V$6</f>
        <v>530.22251291631949</v>
      </c>
      <c r="W140" s="29">
        <f>W10*1000*11630/RES_summary!W$6</f>
        <v>554.30140846034874</v>
      </c>
      <c r="X140" s="29">
        <f>X10*1000*11630/RES_summary!X$6</f>
        <v>519.1910753785296</v>
      </c>
      <c r="Y140" s="29">
        <f>Y10*1000*11630/RES_summary!Y$6</f>
        <v>486.05914820867832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14.806713941780723</v>
      </c>
      <c r="C141" s="29">
        <f>C11*1000*11630/RES_summary!C$6</f>
        <v>21.042741828289316</v>
      </c>
      <c r="D141" s="29">
        <f>D11*1000*11630/RES_summary!D$6</f>
        <v>27.622618441792909</v>
      </c>
      <c r="E141" s="29">
        <f>E11*1000*11630/RES_summary!E$6</f>
        <v>34.128021928438947</v>
      </c>
      <c r="F141" s="29">
        <f>F11*1000*11630/RES_summary!F$6</f>
        <v>41.192874951709413</v>
      </c>
      <c r="G141" s="29">
        <f>G11*1000*11630/RES_summary!G$6</f>
        <v>49.870089336316077</v>
      </c>
      <c r="H141" s="29">
        <f>H11*1000*11630/RES_summary!H$6</f>
        <v>57.418291170508141</v>
      </c>
      <c r="I141" s="29">
        <f>I11*1000*11630/RES_summary!I$6</f>
        <v>68.47716007790693</v>
      </c>
      <c r="J141" s="29">
        <f>J11*1000*11630/RES_summary!J$6</f>
        <v>76.945917025771266</v>
      </c>
      <c r="K141" s="29">
        <f>K11*1000*11630/RES_summary!K$6</f>
        <v>89.439840826797735</v>
      </c>
      <c r="L141" s="29">
        <f>L11*1000*11630/RES_summary!L$6</f>
        <v>95.229262352607577</v>
      </c>
      <c r="M141" s="29">
        <f>M11*1000*11630/RES_summary!M$6</f>
        <v>99.933437849252201</v>
      </c>
      <c r="N141" s="29">
        <f>N11*1000*11630/RES_summary!N$6</f>
        <v>104.26298497911017</v>
      </c>
      <c r="O141" s="29">
        <f>O11*1000*11630/RES_summary!O$6</f>
        <v>108.14598675383505</v>
      </c>
      <c r="P141" s="29">
        <f>P11*1000*11630/RES_summary!P$6</f>
        <v>118.40507938284928</v>
      </c>
      <c r="Q141" s="29">
        <f>Q11*1000*11630/RES_summary!Q$6</f>
        <v>132.14153134516832</v>
      </c>
      <c r="R141" s="29">
        <f>R11*1000*11630/RES_summary!R$6</f>
        <v>150.90114583355023</v>
      </c>
      <c r="S141" s="29">
        <f>S11*1000*11630/RES_summary!S$6</f>
        <v>170.15228375120711</v>
      </c>
      <c r="T141" s="29">
        <f>T11*1000*11630/RES_summary!T$6</f>
        <v>201.39034603429329</v>
      </c>
      <c r="U141" s="29">
        <f>U11*1000*11630/RES_summary!U$6</f>
        <v>209.99998842720575</v>
      </c>
      <c r="V141" s="29">
        <f>V11*1000*11630/RES_summary!V$6</f>
        <v>231.41808054183721</v>
      </c>
      <c r="W141" s="29">
        <f>W11*1000*11630/RES_summary!W$6</f>
        <v>249.34240731263955</v>
      </c>
      <c r="X141" s="29">
        <f>X11*1000*11630/RES_summary!X$6</f>
        <v>238.76301118797136</v>
      </c>
      <c r="Y141" s="29">
        <f>Y11*1000*11630/RES_summary!Y$6</f>
        <v>227.1862394130103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276.12412372590558</v>
      </c>
      <c r="C142" s="22">
        <f t="shared" ref="C142:Q142" si="119">SUM(C143:C144)</f>
        <v>288.05771715367285</v>
      </c>
      <c r="D142" s="22">
        <f t="shared" si="119"/>
        <v>301.3906039738809</v>
      </c>
      <c r="E142" s="22">
        <f t="shared" si="119"/>
        <v>319.89666104315427</v>
      </c>
      <c r="F142" s="22">
        <f t="shared" si="119"/>
        <v>343.24450187037661</v>
      </c>
      <c r="G142" s="22">
        <f t="shared" si="119"/>
        <v>367.99121274668141</v>
      </c>
      <c r="H142" s="22">
        <f t="shared" si="119"/>
        <v>390.27400960798957</v>
      </c>
      <c r="I142" s="22">
        <f t="shared" si="119"/>
        <v>405.3008523194087</v>
      </c>
      <c r="J142" s="22">
        <f t="shared" si="119"/>
        <v>411.04672920238568</v>
      </c>
      <c r="K142" s="22">
        <f t="shared" si="119"/>
        <v>425.26415214249118</v>
      </c>
      <c r="L142" s="22">
        <f t="shared" si="119"/>
        <v>433.95735968026509</v>
      </c>
      <c r="M142" s="22">
        <f t="shared" si="119"/>
        <v>436.98250248391832</v>
      </c>
      <c r="N142" s="22">
        <f t="shared" si="119"/>
        <v>441.99788299157103</v>
      </c>
      <c r="O142" s="22">
        <f t="shared" si="119"/>
        <v>447.14266333141222</v>
      </c>
      <c r="P142" s="22">
        <f t="shared" si="119"/>
        <v>448.1306831066214</v>
      </c>
      <c r="Q142" s="22">
        <f t="shared" si="119"/>
        <v>447.09182381963933</v>
      </c>
      <c r="R142" s="22">
        <f t="shared" ref="R142:V142" si="120">SUM(R143:R144)</f>
        <v>445.97012514313212</v>
      </c>
      <c r="S142" s="22">
        <f t="shared" si="120"/>
        <v>447.5574201010196</v>
      </c>
      <c r="T142" s="22">
        <f t="shared" si="120"/>
        <v>453.41672469756668</v>
      </c>
      <c r="U142" s="22">
        <f t="shared" si="120"/>
        <v>428.22546152878664</v>
      </c>
      <c r="V142" s="22">
        <f t="shared" si="120"/>
        <v>430.56735402387432</v>
      </c>
      <c r="W142" s="22">
        <f t="shared" ref="W142:Y142" si="121">SUM(W143:W144)</f>
        <v>440.07659835291906</v>
      </c>
      <c r="X142" s="22">
        <f t="shared" si="121"/>
        <v>404.07142492814376</v>
      </c>
      <c r="Y142" s="22">
        <f t="shared" si="121"/>
        <v>369.91360453524305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210.28848174467655</v>
      </c>
      <c r="C143" s="31">
        <f>C13*1000*11630/RES_summary!C$6</f>
        <v>218.21968287268112</v>
      </c>
      <c r="D143" s="31">
        <f>D13*1000*11630/RES_summary!D$6</f>
        <v>228.93774941587742</v>
      </c>
      <c r="E143" s="31">
        <f>E13*1000*11630/RES_summary!E$6</f>
        <v>240.75627093922523</v>
      </c>
      <c r="F143" s="31">
        <f>F13*1000*11630/RES_summary!F$6</f>
        <v>253.73441677498869</v>
      </c>
      <c r="G143" s="31">
        <f>G13*1000*11630/RES_summary!G$6</f>
        <v>265.38095654177181</v>
      </c>
      <c r="H143" s="31">
        <f>H13*1000*11630/RES_summary!H$6</f>
        <v>274.70929482404705</v>
      </c>
      <c r="I143" s="31">
        <f>I13*1000*11630/RES_summary!I$6</f>
        <v>282.02912647426211</v>
      </c>
      <c r="J143" s="31">
        <f>J13*1000*11630/RES_summary!J$6</f>
        <v>282.28856735692636</v>
      </c>
      <c r="K143" s="31">
        <f>K13*1000*11630/RES_summary!K$6</f>
        <v>290.56463282986903</v>
      </c>
      <c r="L143" s="31">
        <f>L13*1000*11630/RES_summary!L$6</f>
        <v>291.70270892872998</v>
      </c>
      <c r="M143" s="31">
        <f>M13*1000*11630/RES_summary!M$6</f>
        <v>290.34547247534988</v>
      </c>
      <c r="N143" s="31">
        <f>N13*1000*11630/RES_summary!N$6</f>
        <v>289.11540742884199</v>
      </c>
      <c r="O143" s="31">
        <f>O13*1000*11630/RES_summary!O$6</f>
        <v>286.1288809144412</v>
      </c>
      <c r="P143" s="31">
        <f>P13*1000*11630/RES_summary!P$6</f>
        <v>279.06513744252436</v>
      </c>
      <c r="Q143" s="31">
        <f>Q13*1000*11630/RES_summary!Q$6</f>
        <v>269.87452283910801</v>
      </c>
      <c r="R143" s="31">
        <f>R13*1000*11630/RES_summary!R$6</f>
        <v>258.40207442529919</v>
      </c>
      <c r="S143" s="31">
        <f>S13*1000*11630/RES_summary!S$6</f>
        <v>249.33650863271498</v>
      </c>
      <c r="T143" s="31">
        <f>T13*1000*11630/RES_summary!T$6</f>
        <v>249.72961842750141</v>
      </c>
      <c r="U143" s="31">
        <f>U13*1000*11630/RES_summary!U$6</f>
        <v>222.0271192279445</v>
      </c>
      <c r="V143" s="31">
        <f>V13*1000*11630/RES_summary!V$6</f>
        <v>211.70454030218366</v>
      </c>
      <c r="W143" s="31">
        <f>W13*1000*11630/RES_summary!W$6</f>
        <v>208.58754491685335</v>
      </c>
      <c r="X143" s="31">
        <f>X13*1000*11630/RES_summary!X$6</f>
        <v>185.07272616630883</v>
      </c>
      <c r="Y143" s="31">
        <f>Y13*1000*11630/RES_summary!Y$6</f>
        <v>163.27513828375368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65.835641981229017</v>
      </c>
      <c r="C144" s="33">
        <f>C14*1000*11630/RES_summary!C$6</f>
        <v>69.838034280991749</v>
      </c>
      <c r="D144" s="33">
        <f>D14*1000*11630/RES_summary!D$6</f>
        <v>72.45285455800348</v>
      </c>
      <c r="E144" s="33">
        <f>E14*1000*11630/RES_summary!E$6</f>
        <v>79.14039010392905</v>
      </c>
      <c r="F144" s="33">
        <f>F14*1000*11630/RES_summary!F$6</f>
        <v>89.510085095387936</v>
      </c>
      <c r="G144" s="33">
        <f>G14*1000*11630/RES_summary!G$6</f>
        <v>102.61025620490962</v>
      </c>
      <c r="H144" s="33">
        <f>H14*1000*11630/RES_summary!H$6</f>
        <v>115.56471478394252</v>
      </c>
      <c r="I144" s="33">
        <f>I14*1000*11630/RES_summary!I$6</f>
        <v>123.27172584514659</v>
      </c>
      <c r="J144" s="33">
        <f>J14*1000*11630/RES_summary!J$6</f>
        <v>128.75816184545934</v>
      </c>
      <c r="K144" s="33">
        <f>K14*1000*11630/RES_summary!K$6</f>
        <v>134.69951931262213</v>
      </c>
      <c r="L144" s="33">
        <f>L14*1000*11630/RES_summary!L$6</f>
        <v>142.25465075153514</v>
      </c>
      <c r="M144" s="33">
        <f>M14*1000*11630/RES_summary!M$6</f>
        <v>146.63703000856842</v>
      </c>
      <c r="N144" s="33">
        <f>N14*1000*11630/RES_summary!N$6</f>
        <v>152.88247556272904</v>
      </c>
      <c r="O144" s="33">
        <f>O14*1000*11630/RES_summary!O$6</f>
        <v>161.01378241697103</v>
      </c>
      <c r="P144" s="33">
        <f>P14*1000*11630/RES_summary!P$6</f>
        <v>169.06554566409702</v>
      </c>
      <c r="Q144" s="33">
        <f>Q14*1000*11630/RES_summary!Q$6</f>
        <v>177.21730098053132</v>
      </c>
      <c r="R144" s="33">
        <f>R14*1000*11630/RES_summary!R$6</f>
        <v>187.5680507178329</v>
      </c>
      <c r="S144" s="33">
        <f>S14*1000*11630/RES_summary!S$6</f>
        <v>198.22091146830462</v>
      </c>
      <c r="T144" s="33">
        <f>T14*1000*11630/RES_summary!T$6</f>
        <v>203.6871062700653</v>
      </c>
      <c r="U144" s="33">
        <f>U14*1000*11630/RES_summary!U$6</f>
        <v>206.19834230084214</v>
      </c>
      <c r="V144" s="33">
        <f>V14*1000*11630/RES_summary!V$6</f>
        <v>218.86281372169066</v>
      </c>
      <c r="W144" s="33">
        <f>W14*1000*11630/RES_summary!W$6</f>
        <v>231.48905343606569</v>
      </c>
      <c r="X144" s="33">
        <f>X14*1000*11630/RES_summary!X$6</f>
        <v>218.99869876183493</v>
      </c>
      <c r="Y144" s="33">
        <f>Y14*1000*11630/RES_summary!Y$6</f>
        <v>206.6384662514894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61.702909531438728</v>
      </c>
      <c r="C3" s="49">
        <f t="shared" ref="C3:W3" si="0">C5*C11/11630</f>
        <v>60.926029243370458</v>
      </c>
      <c r="D3" s="49">
        <f t="shared" si="0"/>
        <v>60.017658527227816</v>
      </c>
      <c r="E3" s="49">
        <f t="shared" si="0"/>
        <v>59.202644035966948</v>
      </c>
      <c r="F3" s="49">
        <f t="shared" si="0"/>
        <v>58.248809354579919</v>
      </c>
      <c r="G3" s="49">
        <f t="shared" si="0"/>
        <v>57.163223506642851</v>
      </c>
      <c r="H3" s="49">
        <f t="shared" si="0"/>
        <v>54.959547176630409</v>
      </c>
      <c r="I3" s="49">
        <f t="shared" si="0"/>
        <v>53.27337443270352</v>
      </c>
      <c r="J3" s="49">
        <f t="shared" si="0"/>
        <v>53.232944359255342</v>
      </c>
      <c r="K3" s="49">
        <f t="shared" si="0"/>
        <v>51.546020313621185</v>
      </c>
      <c r="L3" s="49">
        <f t="shared" si="0"/>
        <v>50.93910691621155</v>
      </c>
      <c r="M3" s="49">
        <f t="shared" si="0"/>
        <v>49.426953511951524</v>
      </c>
      <c r="N3" s="49">
        <f t="shared" si="0"/>
        <v>48.090772805789683</v>
      </c>
      <c r="O3" s="49">
        <f t="shared" si="0"/>
        <v>47.135499478270681</v>
      </c>
      <c r="P3" s="49">
        <f t="shared" si="0"/>
        <v>45.596328898810555</v>
      </c>
      <c r="Q3" s="49">
        <f t="shared" si="0"/>
        <v>44.189029799740382</v>
      </c>
      <c r="R3" s="49">
        <f t="shared" si="0"/>
        <v>42.865028291946338</v>
      </c>
      <c r="S3" s="49">
        <f t="shared" si="0"/>
        <v>41.242893724174614</v>
      </c>
      <c r="T3" s="49">
        <f t="shared" si="0"/>
        <v>39.245207593931646</v>
      </c>
      <c r="U3" s="49">
        <f t="shared" si="0"/>
        <v>38.314376284382128</v>
      </c>
      <c r="V3" s="49">
        <f t="shared" si="0"/>
        <v>37.285503772593117</v>
      </c>
      <c r="W3" s="49">
        <f t="shared" si="0"/>
        <v>37.407941532242369</v>
      </c>
      <c r="X3" s="49">
        <f t="shared" ref="X3:Y3" si="1">X5*X11/11630</f>
        <v>37.238014124841932</v>
      </c>
      <c r="Y3" s="49">
        <f t="shared" si="1"/>
        <v>37.010586118455947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81.918360485232071</v>
      </c>
      <c r="C5" s="49">
        <f t="shared" ref="C5:W5" si="2">C7*C13/1000000</f>
        <v>80.886954349360622</v>
      </c>
      <c r="D5" s="49">
        <f t="shared" si="2"/>
        <v>79.680978158865258</v>
      </c>
      <c r="E5" s="49">
        <f t="shared" si="2"/>
        <v>78.598944079714173</v>
      </c>
      <c r="F5" s="49">
        <f t="shared" si="2"/>
        <v>77.332608766411553</v>
      </c>
      <c r="G5" s="49">
        <f t="shared" si="2"/>
        <v>75.891357235417388</v>
      </c>
      <c r="H5" s="49">
        <f t="shared" si="2"/>
        <v>72.965700189978563</v>
      </c>
      <c r="I5" s="49">
        <f t="shared" si="2"/>
        <v>70.727094138395259</v>
      </c>
      <c r="J5" s="49">
        <f t="shared" si="2"/>
        <v>70.673418139057091</v>
      </c>
      <c r="K5" s="49">
        <f t="shared" si="2"/>
        <v>68.433814640115884</v>
      </c>
      <c r="L5" s="49">
        <f t="shared" si="2"/>
        <v>67.628060894468135</v>
      </c>
      <c r="M5" s="49">
        <f t="shared" si="2"/>
        <v>65.62048736803618</v>
      </c>
      <c r="N5" s="49">
        <f t="shared" si="2"/>
        <v>63.846539695357798</v>
      </c>
      <c r="O5" s="49">
        <f t="shared" si="2"/>
        <v>62.57829439866304</v>
      </c>
      <c r="P5" s="49">
        <f t="shared" si="2"/>
        <v>60.534852179585272</v>
      </c>
      <c r="Q5" s="49">
        <f t="shared" si="2"/>
        <v>58.666485909929349</v>
      </c>
      <c r="R5" s="49">
        <f t="shared" si="2"/>
        <v>56.908707652435652</v>
      </c>
      <c r="S5" s="49">
        <f t="shared" si="2"/>
        <v>54.755120321021806</v>
      </c>
      <c r="T5" s="49">
        <f t="shared" si="2"/>
        <v>52.102941132126169</v>
      </c>
      <c r="U5" s="49">
        <f t="shared" si="2"/>
        <v>50.867145683489085</v>
      </c>
      <c r="V5" s="49">
        <f t="shared" si="2"/>
        <v>49.501188227769191</v>
      </c>
      <c r="W5" s="49">
        <f t="shared" si="2"/>
        <v>49.663739728308101</v>
      </c>
      <c r="X5" s="49">
        <f t="shared" ref="X5:Y5" si="3">X7*X13/1000000</f>
        <v>49.438139757067574</v>
      </c>
      <c r="Y5" s="49">
        <f t="shared" si="3"/>
        <v>49.136200520278869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1643965</v>
      </c>
      <c r="C7" s="35">
        <v>1630676</v>
      </c>
      <c r="D7" s="35">
        <v>1615352</v>
      </c>
      <c r="E7" s="35">
        <v>1605019</v>
      </c>
      <c r="F7" s="35">
        <v>1592576</v>
      </c>
      <c r="G7" s="35">
        <v>1578680</v>
      </c>
      <c r="H7" s="35">
        <v>1529133</v>
      </c>
      <c r="I7" s="35">
        <v>1499453</v>
      </c>
      <c r="J7" s="35">
        <v>1532932</v>
      </c>
      <c r="K7" s="35">
        <v>1508894</v>
      </c>
      <c r="L7" s="35">
        <v>1530874</v>
      </c>
      <c r="M7" s="35">
        <v>1519222</v>
      </c>
      <c r="N7" s="35">
        <v>1519160</v>
      </c>
      <c r="O7" s="35">
        <v>1540952</v>
      </c>
      <c r="P7" s="35">
        <v>1541712</v>
      </c>
      <c r="Q7" s="35">
        <v>1556622</v>
      </c>
      <c r="R7" s="35">
        <v>1579512</v>
      </c>
      <c r="S7" s="35">
        <v>1589267</v>
      </c>
      <c r="T7" s="35">
        <v>1581147</v>
      </c>
      <c r="U7" s="35">
        <v>1593374</v>
      </c>
      <c r="V7" s="35">
        <v>1595491</v>
      </c>
      <c r="W7" s="35">
        <v>1667767</v>
      </c>
      <c r="X7" s="35">
        <v>1722837</v>
      </c>
      <c r="Y7" s="35">
        <v>1773606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73150.279829321895</v>
      </c>
      <c r="D8" s="52">
        <v>71671.279794823378</v>
      </c>
      <c r="E8" s="52">
        <v>77221.856096942443</v>
      </c>
      <c r="F8" s="52">
        <v>75675.031739607686</v>
      </c>
      <c r="G8" s="52">
        <v>74788.829874715069</v>
      </c>
      <c r="H8" s="52">
        <v>39708.273803079966</v>
      </c>
      <c r="I8" s="52">
        <v>60149.386975393863</v>
      </c>
      <c r="J8" s="52">
        <v>123886.19299318991</v>
      </c>
      <c r="K8" s="52">
        <v>66950.715609812411</v>
      </c>
      <c r="L8" s="52">
        <v>113553.97873139312</v>
      </c>
      <c r="M8" s="52">
        <v>80511.0064178342</v>
      </c>
      <c r="N8" s="52">
        <v>92693.822883797577</v>
      </c>
      <c r="O8" s="52">
        <v>115144.45249970001</v>
      </c>
      <c r="P8" s="52">
        <v>94712.919792715693</v>
      </c>
      <c r="Q8" s="52">
        <v>109467.24944778299</v>
      </c>
      <c r="R8" s="52">
        <v>118055.46630862099</v>
      </c>
      <c r="S8" s="52">
        <v>105532.59537875</v>
      </c>
      <c r="T8" s="52">
        <v>88273.661822519032</v>
      </c>
      <c r="U8" s="52">
        <v>85377.279829321895</v>
      </c>
      <c r="V8" s="52">
        <v>73788.279794823378</v>
      </c>
      <c r="W8" s="52">
        <v>149497.85609694244</v>
      </c>
      <c r="X8" s="52">
        <v>130745.03173960769</v>
      </c>
      <c r="Y8" s="52">
        <v>125557.82987471507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86439.279829321895</v>
      </c>
      <c r="D9" s="36">
        <v>86995.279794823378</v>
      </c>
      <c r="E9" s="36">
        <v>87554.856096942443</v>
      </c>
      <c r="F9" s="36">
        <v>88118.031739607686</v>
      </c>
      <c r="G9" s="36">
        <v>88684.829874715069</v>
      </c>
      <c r="H9" s="36">
        <v>89255.273803079966</v>
      </c>
      <c r="I9" s="36">
        <v>89829.386975393863</v>
      </c>
      <c r="J9" s="36">
        <v>90407.192993189907</v>
      </c>
      <c r="K9" s="36">
        <v>90988.715609812411</v>
      </c>
      <c r="L9" s="36">
        <v>91573.978731393116</v>
      </c>
      <c r="M9" s="36">
        <v>92163.0064178342</v>
      </c>
      <c r="N9" s="36">
        <v>92755.822883797577</v>
      </c>
      <c r="O9" s="36">
        <v>93352.452499700012</v>
      </c>
      <c r="P9" s="36">
        <v>93952.919792715693</v>
      </c>
      <c r="Q9" s="36">
        <v>94557.24944778299</v>
      </c>
      <c r="R9" s="36">
        <v>95165.466308620991</v>
      </c>
      <c r="S9" s="36">
        <v>95777.595378750004</v>
      </c>
      <c r="T9" s="36">
        <v>96393.661822519032</v>
      </c>
      <c r="U9" s="36">
        <v>73150.279829321895</v>
      </c>
      <c r="V9" s="36">
        <v>71671.279794823378</v>
      </c>
      <c r="W9" s="36">
        <v>77221.856096942443</v>
      </c>
      <c r="X9" s="36">
        <v>75675.031739607686</v>
      </c>
      <c r="Y9" s="36">
        <v>74788.829874715069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8759.9999999999927</v>
      </c>
      <c r="D11" s="54">
        <v>8759.9999999999982</v>
      </c>
      <c r="E11" s="54">
        <v>8759.9999999999927</v>
      </c>
      <c r="F11" s="54">
        <v>8759.9999999999909</v>
      </c>
      <c r="G11" s="54">
        <v>8760</v>
      </c>
      <c r="H11" s="54">
        <v>8759.9999999999927</v>
      </c>
      <c r="I11" s="54">
        <v>8759.9999999999927</v>
      </c>
      <c r="J11" s="54">
        <v>8759.9999999999927</v>
      </c>
      <c r="K11" s="54">
        <v>8759.9999999999891</v>
      </c>
      <c r="L11" s="54">
        <v>8759.9999999999909</v>
      </c>
      <c r="M11" s="54">
        <v>8759.9999999999891</v>
      </c>
      <c r="N11" s="54">
        <v>8759.9999999999945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X11" s="54">
        <v>8759.9999999999945</v>
      </c>
      <c r="Y11" s="54">
        <v>8759.9999999999945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49.829747278824108</v>
      </c>
      <c r="C13" s="35">
        <v>49.603326687435526</v>
      </c>
      <c r="D13" s="35">
        <v>49.327315754625161</v>
      </c>
      <c r="E13" s="35">
        <v>48.970725006815606</v>
      </c>
      <c r="F13" s="35">
        <v>48.558190482847635</v>
      </c>
      <c r="G13" s="35">
        <v>48.07266655396748</v>
      </c>
      <c r="H13" s="35">
        <v>47.71703978004436</v>
      </c>
      <c r="I13" s="35">
        <v>47.168596907269027</v>
      </c>
      <c r="J13" s="35">
        <v>46.103426726728316</v>
      </c>
      <c r="K13" s="35">
        <v>45.353626325053902</v>
      </c>
      <c r="L13" s="35">
        <v>44.17611174692896</v>
      </c>
      <c r="M13" s="35">
        <v>43.193481510955067</v>
      </c>
      <c r="N13" s="35">
        <v>42.027528170408516</v>
      </c>
      <c r="O13" s="35">
        <v>40.610151645647001</v>
      </c>
      <c r="P13" s="35">
        <v>39.264695468145327</v>
      </c>
      <c r="Q13" s="35">
        <v>37.688331470279458</v>
      </c>
      <c r="R13" s="35">
        <v>36.029297436445972</v>
      </c>
      <c r="S13" s="35">
        <v>34.453065671798257</v>
      </c>
      <c r="T13" s="35">
        <v>32.952623084460946</v>
      </c>
      <c r="U13" s="35">
        <v>31.924172029598253</v>
      </c>
      <c r="V13" s="35">
        <v>31.025676878007577</v>
      </c>
      <c r="W13" s="35">
        <v>29.778584015817618</v>
      </c>
      <c r="X13" s="35">
        <v>28.695773167785216</v>
      </c>
      <c r="Y13" s="35">
        <v>27.70412398259753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44.782348620272842</v>
      </c>
      <c r="D14" s="36">
        <v>43.657328641106325</v>
      </c>
      <c r="E14" s="36">
        <v>42.485410724584661</v>
      </c>
      <c r="F14" s="36">
        <v>41.289231958842443</v>
      </c>
      <c r="G14" s="36">
        <v>39.817324781212513</v>
      </c>
      <c r="H14" s="36">
        <v>38.327294181014231</v>
      </c>
      <c r="I14" s="36">
        <v>37.200206222012099</v>
      </c>
      <c r="J14" s="36">
        <v>35.930489686974596</v>
      </c>
      <c r="K14" s="36">
        <v>34.269106524446066</v>
      </c>
      <c r="L14" s="36">
        <v>33.088708241054455</v>
      </c>
      <c r="M14" s="36">
        <v>32.10599279321373</v>
      </c>
      <c r="N14" s="36">
        <v>30.725364988247183</v>
      </c>
      <c r="O14" s="36">
        <v>29.38468806591041</v>
      </c>
      <c r="P14" s="36">
        <v>27.854785134644146</v>
      </c>
      <c r="Q14" s="36">
        <v>25.974870000402927</v>
      </c>
      <c r="R14" s="36">
        <v>25.278735255975192</v>
      </c>
      <c r="S14" s="36">
        <v>24.81684480404704</v>
      </c>
      <c r="T14" s="36">
        <v>24.368453450202033</v>
      </c>
      <c r="U14" s="36">
        <v>23.89448209674028</v>
      </c>
      <c r="V14" s="36">
        <v>23.892942962129876</v>
      </c>
      <c r="W14" s="36">
        <v>23.032797015493198</v>
      </c>
      <c r="X14" s="36">
        <v>22.172651068856524</v>
      </c>
      <c r="Y14" s="36">
        <v>21.312505122219846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1.1999998540115082</v>
      </c>
      <c r="C16" s="44">
        <f>C7/RES_summary!C$6</f>
        <v>1.1944996681693054</v>
      </c>
      <c r="D16" s="44">
        <f>D7/RES_summary!D$6</f>
        <v>1.1899996979606451</v>
      </c>
      <c r="E16" s="44">
        <f>E7/RES_summary!E$6</f>
        <v>1.1860003369531162</v>
      </c>
      <c r="F16" s="44">
        <f>F7/RES_summary!F$6</f>
        <v>1.1837140610343644</v>
      </c>
      <c r="G16" s="44">
        <f>G7/RES_summary!G$6</f>
        <v>1.1842856424832879</v>
      </c>
      <c r="H16" s="44">
        <f>H7/RES_summary!H$6</f>
        <v>1.1819997634660113</v>
      </c>
      <c r="I16" s="44">
        <f>I7/RES_summary!I$6</f>
        <v>1.176500173008616</v>
      </c>
      <c r="J16" s="44">
        <f>J7/RES_summary!J$6</f>
        <v>1.1700002595027621</v>
      </c>
      <c r="K16" s="44">
        <f>K7/RES_summary!K$6</f>
        <v>1.1630002736210079</v>
      </c>
      <c r="L16" s="44">
        <f>L7/RES_summary!L$6</f>
        <v>1.1635124094137497</v>
      </c>
      <c r="M16" s="44">
        <f>M7/RES_summary!M$6</f>
        <v>1.1665692747978766</v>
      </c>
      <c r="N16" s="44">
        <f>N7/RES_summary!N$6</f>
        <v>1.1728873073606176</v>
      </c>
      <c r="O16" s="44">
        <f>O7/RES_summary!O$6</f>
        <v>1.177483011546723</v>
      </c>
      <c r="P16" s="44">
        <f>P7/RES_summary!P$6</f>
        <v>1.184056943656163</v>
      </c>
      <c r="Q16" s="44">
        <f>Q7/RES_summary!Q$6</f>
        <v>1.1882184379644394</v>
      </c>
      <c r="R16" s="44">
        <f>R7/RES_summary!R$6</f>
        <v>1.1973546962934214</v>
      </c>
      <c r="S16" s="44">
        <f>S7/RES_summary!S$6</f>
        <v>1.2062317321507317</v>
      </c>
      <c r="T16" s="44">
        <f>T7/RES_summary!T$6</f>
        <v>1.2151480521396838</v>
      </c>
      <c r="U16" s="44">
        <f>U7/RES_summary!U$6</f>
        <v>1.2238421929053784</v>
      </c>
      <c r="V16" s="44">
        <f>V7/RES_summary!V$6</f>
        <v>1.2332507296742437</v>
      </c>
      <c r="W16" s="44">
        <f>W7/RES_summary!W$6</f>
        <v>1.2442568182564244</v>
      </c>
      <c r="X16" s="44">
        <f>X7/RES_summary!X$6</f>
        <v>1.2565180290565376</v>
      </c>
      <c r="Y16" s="44">
        <f>Y7/RES_summary!Y$6</f>
        <v>1.2681567601192647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59.795689460019275</v>
      </c>
      <c r="C17" s="52">
        <f t="shared" si="4"/>
        <v>59.251157268235389</v>
      </c>
      <c r="D17" s="52">
        <f t="shared" si="4"/>
        <v>58.699490849213312</v>
      </c>
      <c r="E17" s="52">
        <f t="shared" si="4"/>
        <v>58.079296358921702</v>
      </c>
      <c r="F17" s="52">
        <f t="shared" si="4"/>
        <v>57.479012852931795</v>
      </c>
      <c r="G17" s="52">
        <f t="shared" si="4"/>
        <v>56.931768795750244</v>
      </c>
      <c r="H17" s="52">
        <f t="shared" si="4"/>
        <v>56.401529733310689</v>
      </c>
      <c r="I17" s="52">
        <f t="shared" si="4"/>
        <v>55.493862421975678</v>
      </c>
      <c r="J17" s="52">
        <f t="shared" si="4"/>
        <v>53.941021234238704</v>
      </c>
      <c r="K17" s="52">
        <f t="shared" si="4"/>
        <v>52.746279825742633</v>
      </c>
      <c r="L17" s="52">
        <f t="shared" si="4"/>
        <v>51.399454217200365</v>
      </c>
      <c r="M17" s="52">
        <f t="shared" si="4"/>
        <v>50.388188402230348</v>
      </c>
      <c r="N17" s="52">
        <f t="shared" si="4"/>
        <v>49.293554350812947</v>
      </c>
      <c r="O17" s="52">
        <f t="shared" si="4"/>
        <v>47.817763659085536</v>
      </c>
      <c r="P17" s="52">
        <f t="shared" si="4"/>
        <v>46.491635309602152</v>
      </c>
      <c r="Q17" s="52">
        <f t="shared" si="4"/>
        <v>44.781970349101478</v>
      </c>
      <c r="R17" s="52">
        <f t="shared" ref="R17:V17" si="5">R13*R16</f>
        <v>43.139848489681114</v>
      </c>
      <c r="S17" s="52">
        <f t="shared" si="5"/>
        <v>41.558381083196124</v>
      </c>
      <c r="T17" s="52">
        <f t="shared" si="5"/>
        <v>40.042315753975899</v>
      </c>
      <c r="U17" s="52">
        <f t="shared" si="5"/>
        <v>39.070148703392071</v>
      </c>
      <c r="V17" s="52">
        <f t="shared" si="5"/>
        <v>38.262438648440153</v>
      </c>
      <c r="W17" s="52">
        <f t="shared" ref="W17:Y17" si="6">W13*W16</f>
        <v>37.052206199702844</v>
      </c>
      <c r="X17" s="52">
        <f t="shared" si="6"/>
        <v>36.056756343038955</v>
      </c>
      <c r="Y17" s="52">
        <f t="shared" si="6"/>
        <v>35.133172111713307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523.81023966976852</v>
      </c>
      <c r="C18" s="36">
        <f>C3*11630*1000/RES_summary!C$6</f>
        <v>519.04013766974163</v>
      </c>
      <c r="D18" s="36">
        <f>D3*11630*1000/RES_summary!D$6</f>
        <v>514.20753983910845</v>
      </c>
      <c r="E18" s="36">
        <f>E3*11630*1000/RES_summary!E$6</f>
        <v>508.77463610415361</v>
      </c>
      <c r="F18" s="36">
        <f>F3*11630*1000/RES_summary!F$6</f>
        <v>503.51615259168199</v>
      </c>
      <c r="G18" s="36">
        <f>G3*11630*1000/RES_summary!G$6</f>
        <v>498.72229465077226</v>
      </c>
      <c r="H18" s="36">
        <f>H3*11630*1000/RES_summary!H$6</f>
        <v>494.0774004638011</v>
      </c>
      <c r="I18" s="36">
        <f>I3*11630*1000/RES_summary!I$6</f>
        <v>486.1262348165065</v>
      </c>
      <c r="J18" s="36">
        <f>J3*11630*1000/RES_summary!J$6</f>
        <v>472.52334601193081</v>
      </c>
      <c r="K18" s="36">
        <f>K3*11630*1000/RES_summary!K$6</f>
        <v>462.0574112735049</v>
      </c>
      <c r="L18" s="36">
        <f>L3*11630*1000/RES_summary!L$6</f>
        <v>450.25921894267486</v>
      </c>
      <c r="M18" s="36">
        <f>M3*11630*1000/RES_summary!M$6</f>
        <v>441.40053040353735</v>
      </c>
      <c r="N18" s="36">
        <f>N3*11630*1000/RES_summary!N$6</f>
        <v>431.81153611312112</v>
      </c>
      <c r="O18" s="36">
        <f>O3*11630*1000/RES_summary!O$6</f>
        <v>418.88360965358919</v>
      </c>
      <c r="P18" s="36">
        <f>P3*11630*1000/RES_summary!P$6</f>
        <v>407.26672531211472</v>
      </c>
      <c r="Q18" s="36">
        <f>Q3*11630*1000/RES_summary!Q$6</f>
        <v>392.29006025812862</v>
      </c>
      <c r="R18" s="36">
        <f>R3*11630*1000/RES_summary!R$6</f>
        <v>377.90507276960625</v>
      </c>
      <c r="S18" s="36">
        <f>S3*11630*1000/RES_summary!S$6</f>
        <v>364.05141828879789</v>
      </c>
      <c r="T18" s="36">
        <f>T3*11630*1000/RES_summary!T$6</f>
        <v>350.77068600482863</v>
      </c>
      <c r="U18" s="36">
        <f>U3*11630*1000/RES_summary!U$6</f>
        <v>342.25450264171434</v>
      </c>
      <c r="V18" s="36">
        <f>V3*11630*1000/RES_summary!V$6</f>
        <v>335.17896256033566</v>
      </c>
      <c r="W18" s="36">
        <f>W3*11630*1000/RES_summary!W$6</f>
        <v>324.57732630939671</v>
      </c>
      <c r="X18" s="36">
        <f>X3*11630*1000/RES_summary!X$6</f>
        <v>315.85718556502104</v>
      </c>
      <c r="Y18" s="36">
        <f>Y3*11630*1000/RES_summary!Y$6</f>
        <v>307.7665876986083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26.826915951656417</v>
      </c>
      <c r="C3" s="49">
        <f t="shared" ref="C3:W3" si="0">C5*C11/11630</f>
        <v>27.230324298611151</v>
      </c>
      <c r="D3" s="49">
        <f t="shared" si="0"/>
        <v>27.282133390949486</v>
      </c>
      <c r="E3" s="49">
        <f t="shared" si="0"/>
        <v>28.277219880341526</v>
      </c>
      <c r="F3" s="49">
        <f t="shared" si="0"/>
        <v>27.762839781935764</v>
      </c>
      <c r="G3" s="49">
        <f t="shared" si="0"/>
        <v>26.858039102592027</v>
      </c>
      <c r="H3" s="49">
        <f t="shared" si="0"/>
        <v>27.515934647698781</v>
      </c>
      <c r="I3" s="49">
        <f t="shared" si="0"/>
        <v>27.083710949662095</v>
      </c>
      <c r="J3" s="49">
        <f t="shared" si="0"/>
        <v>27.841439702722468</v>
      </c>
      <c r="K3" s="49">
        <f t="shared" si="0"/>
        <v>27.297316905454139</v>
      </c>
      <c r="L3" s="49">
        <f t="shared" si="0"/>
        <v>26.720883350082119</v>
      </c>
      <c r="M3" s="49">
        <f t="shared" si="0"/>
        <v>25.787419909161514</v>
      </c>
      <c r="N3" s="49">
        <f t="shared" si="0"/>
        <v>24.910023073753798</v>
      </c>
      <c r="O3" s="49">
        <f t="shared" si="0"/>
        <v>24.160429548900847</v>
      </c>
      <c r="P3" s="49">
        <f t="shared" si="0"/>
        <v>23.001922146590012</v>
      </c>
      <c r="Q3" s="49">
        <f t="shared" si="0"/>
        <v>22.125383622135185</v>
      </c>
      <c r="R3" s="49">
        <f t="shared" si="0"/>
        <v>21.728794109544708</v>
      </c>
      <c r="S3" s="49">
        <f t="shared" si="0"/>
        <v>21.434701889753118</v>
      </c>
      <c r="T3" s="49">
        <f t="shared" si="0"/>
        <v>21.405034618132987</v>
      </c>
      <c r="U3" s="49">
        <f t="shared" si="0"/>
        <v>19.937082857112618</v>
      </c>
      <c r="V3" s="49">
        <f t="shared" si="0"/>
        <v>19.713343079419026</v>
      </c>
      <c r="W3" s="49">
        <f t="shared" si="0"/>
        <v>19.771722006227918</v>
      </c>
      <c r="X3" s="49">
        <f t="shared" ref="X3:Y3" si="1">X5*X11/11630</f>
        <v>19.83200410496903</v>
      </c>
      <c r="Y3" s="49">
        <f t="shared" si="1"/>
        <v>19.507133347719844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839.86352125770304</v>
      </c>
      <c r="C5" s="49">
        <f t="shared" ref="C5:W5" si="2">C7*C13/1000000</f>
        <v>840.09391893912118</v>
      </c>
      <c r="D5" s="49">
        <f t="shared" si="2"/>
        <v>827.2248323822962</v>
      </c>
      <c r="E5" s="49">
        <f t="shared" si="2"/>
        <v>847.60069518219518</v>
      </c>
      <c r="F5" s="49">
        <f t="shared" si="2"/>
        <v>822.78298526729111</v>
      </c>
      <c r="G5" s="49">
        <f t="shared" si="2"/>
        <v>787.08617842308558</v>
      </c>
      <c r="H5" s="49">
        <f t="shared" si="2"/>
        <v>797.51108931135013</v>
      </c>
      <c r="I5" s="49">
        <f t="shared" si="2"/>
        <v>777.89907414273637</v>
      </c>
      <c r="J5" s="49">
        <f t="shared" si="2"/>
        <v>793.24409397157069</v>
      </c>
      <c r="K5" s="49">
        <f t="shared" si="2"/>
        <v>769.38683406757639</v>
      </c>
      <c r="L5" s="49">
        <f t="shared" si="2"/>
        <v>755.53906790992608</v>
      </c>
      <c r="M5" s="49">
        <f t="shared" si="2"/>
        <v>726.38887184324199</v>
      </c>
      <c r="N5" s="49">
        <f t="shared" si="2"/>
        <v>697.7136272209591</v>
      </c>
      <c r="O5" s="49">
        <f t="shared" si="2"/>
        <v>675.7560181680492</v>
      </c>
      <c r="P5" s="49">
        <f t="shared" si="2"/>
        <v>645.35792993886855</v>
      </c>
      <c r="Q5" s="49">
        <f t="shared" si="2"/>
        <v>619.60824343658032</v>
      </c>
      <c r="R5" s="49">
        <f t="shared" si="2"/>
        <v>603.21081998497948</v>
      </c>
      <c r="S5" s="49">
        <f t="shared" si="2"/>
        <v>588.82373846294081</v>
      </c>
      <c r="T5" s="49">
        <f t="shared" si="2"/>
        <v>557.19138787998406</v>
      </c>
      <c r="U5" s="49">
        <f t="shared" si="2"/>
        <v>548.67117558801999</v>
      </c>
      <c r="V5" s="49">
        <f t="shared" si="2"/>
        <v>540.92148663194678</v>
      </c>
      <c r="W5" s="49">
        <f t="shared" si="2"/>
        <v>536.51866972355344</v>
      </c>
      <c r="X5" s="49">
        <f t="shared" ref="X5:Y5" si="3">X7*X13/1000000</f>
        <v>537.49430679831448</v>
      </c>
      <c r="Y5" s="49">
        <f t="shared" si="3"/>
        <v>528.3654649035027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1054878</v>
      </c>
      <c r="C7" s="35">
        <v>1064820</v>
      </c>
      <c r="D7" s="35">
        <v>1058802</v>
      </c>
      <c r="E7" s="35">
        <v>1109709</v>
      </c>
      <c r="F7" s="35">
        <v>1089779</v>
      </c>
      <c r="G7" s="35">
        <v>1053088</v>
      </c>
      <c r="H7" s="35">
        <v>1099631</v>
      </c>
      <c r="I7" s="35">
        <v>1096073</v>
      </c>
      <c r="J7" s="35">
        <v>1166076</v>
      </c>
      <c r="K7" s="35">
        <v>1162616</v>
      </c>
      <c r="L7" s="35">
        <v>1185620</v>
      </c>
      <c r="M7" s="35">
        <v>1178056</v>
      </c>
      <c r="N7" s="35">
        <v>1174424</v>
      </c>
      <c r="O7" s="35">
        <v>1189943</v>
      </c>
      <c r="P7" s="35">
        <v>1186728</v>
      </c>
      <c r="Q7" s="35">
        <v>1197243</v>
      </c>
      <c r="R7" s="35">
        <v>1210332</v>
      </c>
      <c r="S7" s="35">
        <v>1213450</v>
      </c>
      <c r="T7" s="35">
        <v>1202855</v>
      </c>
      <c r="U7" s="35">
        <v>1207956</v>
      </c>
      <c r="V7" s="35">
        <v>1204712</v>
      </c>
      <c r="W7" s="35">
        <v>1252941</v>
      </c>
      <c r="X7" s="35">
        <v>1286782</v>
      </c>
      <c r="Y7" s="35">
        <v>1317570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74128.906338372151</v>
      </c>
      <c r="D8" s="52">
        <v>58997.59593755845</v>
      </c>
      <c r="E8" s="52">
        <v>116761.98439249222</v>
      </c>
      <c r="F8" s="52">
        <v>46775.209831508342</v>
      </c>
      <c r="G8" s="52">
        <v>30875.412166257156</v>
      </c>
      <c r="H8" s="52">
        <v>114981.73311472812</v>
      </c>
      <c r="I8" s="52">
        <v>65764.316224571085</v>
      </c>
      <c r="J8" s="52">
        <v>140220.30689671787</v>
      </c>
      <c r="K8" s="52">
        <v>67663.852409309475</v>
      </c>
      <c r="L8" s="52">
        <v>95046.101941931294</v>
      </c>
      <c r="M8" s="52">
        <v>65408.206600162666</v>
      </c>
      <c r="N8" s="52">
        <v>70282.319440442603</v>
      </c>
      <c r="O8" s="52">
        <v>90387.595495255431</v>
      </c>
      <c r="P8" s="52">
        <v>72620.191798643908</v>
      </c>
      <c r="Q8" s="52">
        <v>87329.267412048997</v>
      </c>
      <c r="R8" s="52">
        <v>87217.906338372268</v>
      </c>
      <c r="S8" s="52">
        <v>62115.59593755845</v>
      </c>
      <c r="T8" s="52">
        <v>106166.9843924921</v>
      </c>
      <c r="U8" s="52">
        <v>51876.209831508342</v>
      </c>
      <c r="V8" s="52">
        <v>27631.412166257156</v>
      </c>
      <c r="W8" s="52">
        <v>163210.73311472824</v>
      </c>
      <c r="X8" s="52">
        <v>99605.316224571085</v>
      </c>
      <c r="Y8" s="52">
        <v>171008.30689671775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64186.906338372268</v>
      </c>
      <c r="D9" s="36">
        <v>65015.59593755845</v>
      </c>
      <c r="E9" s="36">
        <v>65854.984392492101</v>
      </c>
      <c r="F9" s="36">
        <v>66705.209831508342</v>
      </c>
      <c r="G9" s="36">
        <v>67566.412166257156</v>
      </c>
      <c r="H9" s="36">
        <v>68438.733114728238</v>
      </c>
      <c r="I9" s="36">
        <v>69322.316224571085</v>
      </c>
      <c r="J9" s="36">
        <v>70217.306896717753</v>
      </c>
      <c r="K9" s="36">
        <v>71123.852409309475</v>
      </c>
      <c r="L9" s="36">
        <v>72042.101941931294</v>
      </c>
      <c r="M9" s="36">
        <v>72972.206600162666</v>
      </c>
      <c r="N9" s="36">
        <v>73914.319440442603</v>
      </c>
      <c r="O9" s="36">
        <v>74868.595495255431</v>
      </c>
      <c r="P9" s="36">
        <v>75835.191798643908</v>
      </c>
      <c r="Q9" s="36">
        <v>76814.267412048997</v>
      </c>
      <c r="R9" s="36">
        <v>74128.906338372268</v>
      </c>
      <c r="S9" s="36">
        <v>58997.59593755845</v>
      </c>
      <c r="T9" s="36">
        <v>116761.9843924921</v>
      </c>
      <c r="U9" s="36">
        <v>46775.209831508342</v>
      </c>
      <c r="V9" s="36">
        <v>30875.412166257156</v>
      </c>
      <c r="W9" s="36">
        <v>114981.73311472824</v>
      </c>
      <c r="X9" s="36">
        <v>65764.316224571085</v>
      </c>
      <c r="Y9" s="36">
        <v>140220.30689671775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371.48539568732048</v>
      </c>
      <c r="C11" s="54">
        <v>376.96817516875404</v>
      </c>
      <c r="D11" s="54">
        <v>383.5610331268544</v>
      </c>
      <c r="E11" s="54">
        <v>387.99409802003674</v>
      </c>
      <c r="F11" s="54">
        <v>392.4264750795993</v>
      </c>
      <c r="G11" s="54">
        <v>396.85488492372139</v>
      </c>
      <c r="H11" s="54">
        <v>401.26127929965884</v>
      </c>
      <c r="I11" s="54">
        <v>404.91571312344047</v>
      </c>
      <c r="J11" s="54">
        <v>408.1920637082826</v>
      </c>
      <c r="K11" s="54">
        <v>412.62441928210586</v>
      </c>
      <c r="L11" s="54">
        <v>411.31410215640062</v>
      </c>
      <c r="M11" s="54">
        <v>412.87484592449789</v>
      </c>
      <c r="N11" s="54">
        <v>415.21844643004283</v>
      </c>
      <c r="O11" s="54">
        <v>415.80953494940297</v>
      </c>
      <c r="P11" s="54">
        <v>414.51780811027129</v>
      </c>
      <c r="Q11" s="54">
        <v>415.2917819463612</v>
      </c>
      <c r="R11" s="54">
        <v>418.93458658499787</v>
      </c>
      <c r="S11" s="54">
        <v>423.36197862633935</v>
      </c>
      <c r="T11" s="54">
        <v>446.77745927851106</v>
      </c>
      <c r="U11" s="54">
        <v>422.59969895397307</v>
      </c>
      <c r="V11" s="54">
        <v>423.84372904313989</v>
      </c>
      <c r="W11" s="54">
        <v>428.58737245977329</v>
      </c>
      <c r="X11" s="54">
        <v>429.11376887818062</v>
      </c>
      <c r="Y11" s="54">
        <v>429.37696708738429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796.17123615972946</v>
      </c>
      <c r="C13" s="35">
        <v>788.9539254889288</v>
      </c>
      <c r="D13" s="35">
        <v>781.28378335354125</v>
      </c>
      <c r="E13" s="35">
        <v>763.80447052533157</v>
      </c>
      <c r="F13" s="35">
        <v>754.99985342651223</v>
      </c>
      <c r="G13" s="35">
        <v>747.40779348267722</v>
      </c>
      <c r="H13" s="35">
        <v>725.25337073195476</v>
      </c>
      <c r="I13" s="35">
        <v>709.71465782182054</v>
      </c>
      <c r="J13" s="35">
        <v>680.26791904778997</v>
      </c>
      <c r="K13" s="35">
        <v>661.77210193871099</v>
      </c>
      <c r="L13" s="35">
        <v>637.25229661268031</v>
      </c>
      <c r="M13" s="35">
        <v>616.59961143039209</v>
      </c>
      <c r="N13" s="35">
        <v>594.09006221003574</v>
      </c>
      <c r="O13" s="35">
        <v>567.88940156633487</v>
      </c>
      <c r="P13" s="35">
        <v>543.81284501492212</v>
      </c>
      <c r="Q13" s="35">
        <v>517.52922626115196</v>
      </c>
      <c r="R13" s="35">
        <v>498.38459198383543</v>
      </c>
      <c r="S13" s="35">
        <v>485.24763151587689</v>
      </c>
      <c r="T13" s="35">
        <v>463.22406930177289</v>
      </c>
      <c r="U13" s="35">
        <v>454.21453727455304</v>
      </c>
      <c r="V13" s="35">
        <v>449.00481329309144</v>
      </c>
      <c r="W13" s="35">
        <v>428.20744929214817</v>
      </c>
      <c r="X13" s="35">
        <v>417.70424733817731</v>
      </c>
      <c r="Y13" s="35">
        <v>401.01509969375644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692.49863220410066</v>
      </c>
      <c r="D14" s="36">
        <v>659.25501221452043</v>
      </c>
      <c r="E14" s="36">
        <v>623.55660971132681</v>
      </c>
      <c r="F14" s="36">
        <v>604.83019866401355</v>
      </c>
      <c r="G14" s="36">
        <v>586.1501364137124</v>
      </c>
      <c r="H14" s="36">
        <v>564.5580378289543</v>
      </c>
      <c r="I14" s="36">
        <v>541.02925531619883</v>
      </c>
      <c r="J14" s="36">
        <v>508.12911080762461</v>
      </c>
      <c r="K14" s="36">
        <v>484.29854970331525</v>
      </c>
      <c r="L14" s="36">
        <v>457.77872329351106</v>
      </c>
      <c r="M14" s="36">
        <v>442.57712253799326</v>
      </c>
      <c r="N14" s="36">
        <v>429.31438086769998</v>
      </c>
      <c r="O14" s="36">
        <v>416.54624139290053</v>
      </c>
      <c r="P14" s="36">
        <v>412.82884865797956</v>
      </c>
      <c r="Q14" s="36">
        <v>405.44968241633944</v>
      </c>
      <c r="R14" s="36">
        <v>400.56846422071345</v>
      </c>
      <c r="S14" s="36">
        <v>394.54470231662458</v>
      </c>
      <c r="T14" s="36">
        <v>387.83579267703425</v>
      </c>
      <c r="U14" s="36">
        <v>381.1158761827993</v>
      </c>
      <c r="V14" s="36">
        <v>374.49906775465922</v>
      </c>
      <c r="W14" s="36">
        <v>370.75407707711264</v>
      </c>
      <c r="X14" s="36">
        <v>367.00908639956606</v>
      </c>
      <c r="Y14" s="36">
        <v>363.26409572201942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0.77000024088101138</v>
      </c>
      <c r="C16" s="44">
        <f>C7/RES_summary!C$6</f>
        <v>0.77999991209782926</v>
      </c>
      <c r="D16" s="44">
        <f>D7/RES_summary!D$6</f>
        <v>0.77999969059383145</v>
      </c>
      <c r="E16" s="44">
        <f>E7/RES_summary!E$6</f>
        <v>0.81999979309896376</v>
      </c>
      <c r="F16" s="44">
        <f>F7/RES_summary!F$6</f>
        <v>0.81000010405780853</v>
      </c>
      <c r="G16" s="44">
        <f>G7/RES_summary!G$6</f>
        <v>0.78999987247031744</v>
      </c>
      <c r="H16" s="44">
        <f>H7/RES_summary!H$6</f>
        <v>0.85000034784410095</v>
      </c>
      <c r="I16" s="44">
        <f>I7/RES_summary!I$6</f>
        <v>0.86000032954022076</v>
      </c>
      <c r="J16" s="44">
        <f>J7/RES_summary!J$6</f>
        <v>0.88999983208644795</v>
      </c>
      <c r="K16" s="44">
        <f>K7/RES_summary!K$6</f>
        <v>0.89610186409128922</v>
      </c>
      <c r="L16" s="44">
        <f>L7/RES_summary!L$6</f>
        <v>0.90110850589214397</v>
      </c>
      <c r="M16" s="44">
        <f>M7/RES_summary!M$6</f>
        <v>0.90459717776025317</v>
      </c>
      <c r="N16" s="44">
        <f>N7/RES_summary!N$6</f>
        <v>0.90672937877490578</v>
      </c>
      <c r="O16" s="44">
        <f>O7/RES_summary!O$6</f>
        <v>0.90926756135748688</v>
      </c>
      <c r="P16" s="44">
        <f>P7/RES_summary!P$6</f>
        <v>0.91142413669426658</v>
      </c>
      <c r="Q16" s="44">
        <f>Q7/RES_summary!Q$6</f>
        <v>0.91389316566504863</v>
      </c>
      <c r="R16" s="44">
        <f>R7/RES_summary!R$6</f>
        <v>0.91749648263147676</v>
      </c>
      <c r="S16" s="44">
        <f>S7/RES_summary!S$6</f>
        <v>0.92099181281578568</v>
      </c>
      <c r="T16" s="44">
        <f>T7/RES_summary!T$6</f>
        <v>0.92442189768344074</v>
      </c>
      <c r="U16" s="44">
        <f>U7/RES_summary!U$6</f>
        <v>0.92780949103801702</v>
      </c>
      <c r="V16" s="44">
        <f>V7/RES_summary!V$6</f>
        <v>0.93119419228771427</v>
      </c>
      <c r="W16" s="44">
        <f>W7/RES_summary!W$6</f>
        <v>0.93477109339795217</v>
      </c>
      <c r="X16" s="44">
        <f>X7/RES_summary!X$6</f>
        <v>0.9384897018495828</v>
      </c>
      <c r="Y16" s="44">
        <f>Y7/RES_summary!Y$6</f>
        <v>0.94208369977906004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613.05204362552433</v>
      </c>
      <c r="C17" s="52">
        <f t="shared" si="4"/>
        <v>615.38399253060186</v>
      </c>
      <c r="D17" s="52">
        <f t="shared" si="4"/>
        <v>609.40110928174022</v>
      </c>
      <c r="E17" s="52">
        <f t="shared" si="4"/>
        <v>626.3195077988355</v>
      </c>
      <c r="F17" s="52">
        <f t="shared" si="4"/>
        <v>611.5499598391051</v>
      </c>
      <c r="G17" s="52">
        <f t="shared" si="4"/>
        <v>590.45206153463641</v>
      </c>
      <c r="H17" s="52">
        <f t="shared" si="4"/>
        <v>616.46561739726826</v>
      </c>
      <c r="I17" s="52">
        <f t="shared" si="4"/>
        <v>610.35483960629062</v>
      </c>
      <c r="J17" s="52">
        <f t="shared" si="4"/>
        <v>605.43833372633048</v>
      </c>
      <c r="K17" s="52">
        <f t="shared" si="4"/>
        <v>593.01521415088962</v>
      </c>
      <c r="L17" s="52">
        <f t="shared" si="4"/>
        <v>574.23346487698973</v>
      </c>
      <c r="M17" s="52">
        <f t="shared" si="4"/>
        <v>557.77426830800141</v>
      </c>
      <c r="N17" s="52">
        <f t="shared" si="4"/>
        <v>538.67891304405089</v>
      </c>
      <c r="O17" s="52">
        <f t="shared" si="4"/>
        <v>516.36341128298386</v>
      </c>
      <c r="P17" s="52">
        <f t="shared" si="4"/>
        <v>495.64415279097841</v>
      </c>
      <c r="Q17" s="52">
        <f t="shared" si="4"/>
        <v>472.96642291198737</v>
      </c>
      <c r="R17" s="52">
        <f t="shared" ref="R17:V17" si="5">R13*R16</f>
        <v>457.26611014289273</v>
      </c>
      <c r="S17" s="52">
        <f t="shared" si="5"/>
        <v>446.90909581437381</v>
      </c>
      <c r="T17" s="52">
        <f t="shared" si="5"/>
        <v>428.21447319659057</v>
      </c>
      <c r="U17" s="52">
        <f t="shared" si="5"/>
        <v>421.42455865077147</v>
      </c>
      <c r="V17" s="52">
        <f t="shared" si="5"/>
        <v>418.11067444775625</v>
      </c>
      <c r="W17" s="52">
        <f t="shared" ref="W17:Y17" si="6">W13*W16</f>
        <v>400.2759455759695</v>
      </c>
      <c r="X17" s="52">
        <f t="shared" si="6"/>
        <v>392.01113454571043</v>
      </c>
      <c r="Y17" s="52">
        <f t="shared" si="6"/>
        <v>377.7897887867627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227.73988100314835</v>
      </c>
      <c r="C18" s="36">
        <f>C3*11630*1000/RES_summary!C$6</f>
        <v>231.98018069232313</v>
      </c>
      <c r="D18" s="36">
        <f>D3*11630*1000/RES_summary!D$6</f>
        <v>233.74251906475541</v>
      </c>
      <c r="E18" s="36">
        <f>E3*11630*1000/RES_summary!E$6</f>
        <v>243.00827250076253</v>
      </c>
      <c r="F18" s="36">
        <f>F3*11630*1000/RES_summary!F$6</f>
        <v>239.98839507473053</v>
      </c>
      <c r="G18" s="36">
        <f>G3*11630*1000/RES_summary!G$6</f>
        <v>234.32378493330216</v>
      </c>
      <c r="H18" s="36">
        <f>H3*11630*1000/RES_summary!H$6</f>
        <v>247.36378228108188</v>
      </c>
      <c r="I18" s="36">
        <f>I3*11630*1000/RES_summary!I$6</f>
        <v>247.14226513752433</v>
      </c>
      <c r="J18" s="36">
        <f>J3*11630*1000/RES_summary!J$6</f>
        <v>247.13512289185476</v>
      </c>
      <c r="K18" s="36">
        <f>K3*11630*1000/RES_summary!K$6</f>
        <v>244.69255836446442</v>
      </c>
      <c r="L18" s="36">
        <f>L3*11630*1000/RES_summary!L$6</f>
        <v>236.19032203403802</v>
      </c>
      <c r="M18" s="36">
        <f>M3*11630*1000/RES_summary!M$6</f>
        <v>230.29096508831566</v>
      </c>
      <c r="N18" s="36">
        <f>N3*11630*1000/RES_summary!N$6</f>
        <v>223.66942139877494</v>
      </c>
      <c r="O18" s="36">
        <f>O3*11630*1000/RES_summary!O$6</f>
        <v>214.70882991046486</v>
      </c>
      <c r="P18" s="36">
        <f>P3*11630*1000/RES_summary!P$6</f>
        <v>205.45332781758879</v>
      </c>
      <c r="Q18" s="36">
        <f>Q3*11630*1000/RES_summary!Q$6</f>
        <v>196.41906857191552</v>
      </c>
      <c r="R18" s="36">
        <f>R3*11630*1000/RES_summary!R$6</f>
        <v>191.56458881204287</v>
      </c>
      <c r="S18" s="36">
        <f>S3*11630*1000/RES_summary!S$6</f>
        <v>189.20431907008157</v>
      </c>
      <c r="T18" s="36">
        <f>T3*11630*1000/RES_summary!T$6</f>
        <v>191.31657436105883</v>
      </c>
      <c r="U18" s="36">
        <f>U3*11630*1000/RES_summary!U$6</f>
        <v>178.09389161762698</v>
      </c>
      <c r="V18" s="36">
        <f>V3*11630*1000/RES_summary!V$6</f>
        <v>177.21358741067928</v>
      </c>
      <c r="W18" s="36">
        <f>W3*11630*1000/RES_summary!W$6</f>
        <v>171.553215773256</v>
      </c>
      <c r="X18" s="36">
        <f>X3*11630*1000/RES_summary!X$6</f>
        <v>168.21737538712136</v>
      </c>
      <c r="Y18" s="36">
        <f>Y3*11630*1000/RES_summary!Y$6</f>
        <v>162.21423370584367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0.51170871264881135</v>
      </c>
      <c r="C3" s="49">
        <f t="shared" ref="C3:W3" si="0">C5*C11/11630</f>
        <v>0.54291436427406425</v>
      </c>
      <c r="D3" s="49">
        <f t="shared" si="0"/>
        <v>0.57487379086583212</v>
      </c>
      <c r="E3" s="49">
        <f t="shared" si="0"/>
        <v>0.62010344766825254</v>
      </c>
      <c r="F3" s="49">
        <f t="shared" si="0"/>
        <v>0.6682580455210555</v>
      </c>
      <c r="G3" s="49">
        <f t="shared" si="0"/>
        <v>0.70633925309827528</v>
      </c>
      <c r="H3" s="49">
        <f t="shared" si="0"/>
        <v>0.7395755398393673</v>
      </c>
      <c r="I3" s="49">
        <f t="shared" si="0"/>
        <v>0.78181734031939665</v>
      </c>
      <c r="J3" s="49">
        <f t="shared" si="0"/>
        <v>0.84184269982810045</v>
      </c>
      <c r="K3" s="49">
        <f t="shared" si="0"/>
        <v>0.89293809717904826</v>
      </c>
      <c r="L3" s="49">
        <f t="shared" si="0"/>
        <v>0.93924143446147068</v>
      </c>
      <c r="M3" s="49">
        <f t="shared" si="0"/>
        <v>0.99545620971262394</v>
      </c>
      <c r="N3" s="49">
        <f t="shared" si="0"/>
        <v>1.1042010331517627</v>
      </c>
      <c r="O3" s="49">
        <f t="shared" si="0"/>
        <v>1.2169964707926757</v>
      </c>
      <c r="P3" s="49">
        <f t="shared" si="0"/>
        <v>1.3275788417382679</v>
      </c>
      <c r="Q3" s="49">
        <f t="shared" si="0"/>
        <v>1.386087116969996</v>
      </c>
      <c r="R3" s="49">
        <f t="shared" si="0"/>
        <v>1.4766582433591753</v>
      </c>
      <c r="S3" s="49">
        <f t="shared" si="0"/>
        <v>1.5458427532072307</v>
      </c>
      <c r="T3" s="49">
        <f t="shared" si="0"/>
        <v>1.6752222835551049</v>
      </c>
      <c r="U3" s="49">
        <f t="shared" si="0"/>
        <v>1.6465594776493848</v>
      </c>
      <c r="V3" s="49">
        <f t="shared" si="0"/>
        <v>1.6904259022489758</v>
      </c>
      <c r="W3" s="49">
        <f t="shared" si="0"/>
        <v>1.8546934017168537</v>
      </c>
      <c r="X3" s="49">
        <f t="shared" ref="X3:Y3" si="1">X5*X11/11630</f>
        <v>1.9612870613752182</v>
      </c>
      <c r="Y3" s="49">
        <f t="shared" si="1"/>
        <v>2.0784299588505641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20.241616920928873</v>
      </c>
      <c r="C5" s="49">
        <f t="shared" ref="C5:W5" si="2">C7*C13/1000000</f>
        <v>21.566870224483932</v>
      </c>
      <c r="D5" s="49">
        <f t="shared" si="2"/>
        <v>23.022787142231262</v>
      </c>
      <c r="E5" s="49">
        <f t="shared" si="2"/>
        <v>24.81958222099335</v>
      </c>
      <c r="F5" s="49">
        <f t="shared" si="2"/>
        <v>27.021572688384687</v>
      </c>
      <c r="G5" s="49">
        <f t="shared" si="2"/>
        <v>28.872834367698989</v>
      </c>
      <c r="H5" s="49">
        <f t="shared" si="2"/>
        <v>30.556660231694025</v>
      </c>
      <c r="I5" s="49">
        <f t="shared" si="2"/>
        <v>32.689495749374174</v>
      </c>
      <c r="J5" s="49">
        <f t="shared" si="2"/>
        <v>35.7600350058704</v>
      </c>
      <c r="K5" s="49">
        <f t="shared" si="2"/>
        <v>38.659979528301342</v>
      </c>
      <c r="L5" s="49">
        <f t="shared" si="2"/>
        <v>41.487640917244008</v>
      </c>
      <c r="M5" s="49">
        <f t="shared" si="2"/>
        <v>44.546095114742116</v>
      </c>
      <c r="N5" s="49">
        <f t="shared" si="2"/>
        <v>49.658935302586642</v>
      </c>
      <c r="O5" s="49">
        <f t="shared" si="2"/>
        <v>54.63754120548947</v>
      </c>
      <c r="P5" s="49">
        <f t="shared" si="2"/>
        <v>59.642814420487902</v>
      </c>
      <c r="Q5" s="49">
        <f t="shared" si="2"/>
        <v>62.214728178756985</v>
      </c>
      <c r="R5" s="49">
        <f t="shared" si="2"/>
        <v>65.077130170445784</v>
      </c>
      <c r="S5" s="49">
        <f t="shared" si="2"/>
        <v>67.141458465724838</v>
      </c>
      <c r="T5" s="49">
        <f t="shared" si="2"/>
        <v>68.723660346809382</v>
      </c>
      <c r="U5" s="49">
        <f t="shared" si="2"/>
        <v>71.018800545464401</v>
      </c>
      <c r="V5" s="49">
        <f t="shared" si="2"/>
        <v>73.171424837126764</v>
      </c>
      <c r="W5" s="49">
        <f t="shared" si="2"/>
        <v>79.185783908106472</v>
      </c>
      <c r="X5" s="49">
        <f t="shared" ref="X5:Y5" si="3">X7*X13/1000000</f>
        <v>85.302097622991312</v>
      </c>
      <c r="Y5" s="49">
        <f t="shared" si="3"/>
        <v>91.249865078722223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12371</v>
      </c>
      <c r="C7" s="35">
        <v>13234</v>
      </c>
      <c r="D7" s="35">
        <v>14198</v>
      </c>
      <c r="E7" s="35">
        <v>15402</v>
      </c>
      <c r="F7" s="35">
        <v>16905</v>
      </c>
      <c r="G7" s="35">
        <v>18206</v>
      </c>
      <c r="H7" s="35">
        <v>19419</v>
      </c>
      <c r="I7" s="35">
        <v>20959</v>
      </c>
      <c r="J7" s="35">
        <v>23170</v>
      </c>
      <c r="K7" s="35">
        <v>25296</v>
      </c>
      <c r="L7" s="35">
        <v>27414</v>
      </c>
      <c r="M7" s="35">
        <v>29803</v>
      </c>
      <c r="N7" s="35">
        <v>33949</v>
      </c>
      <c r="O7" s="35">
        <v>38491</v>
      </c>
      <c r="P7" s="35">
        <v>43744</v>
      </c>
      <c r="Q7" s="35">
        <v>47450</v>
      </c>
      <c r="R7" s="35">
        <v>51959</v>
      </c>
      <c r="S7" s="35">
        <v>55652</v>
      </c>
      <c r="T7" s="35">
        <v>58851</v>
      </c>
      <c r="U7" s="35">
        <v>63204</v>
      </c>
      <c r="V7" s="35">
        <v>67917</v>
      </c>
      <c r="W7" s="35">
        <v>77105</v>
      </c>
      <c r="X7" s="35">
        <v>86510</v>
      </c>
      <c r="Y7" s="35">
        <v>95899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1660.041570163321</v>
      </c>
      <c r="D8" s="52">
        <v>1797.4181908222217</v>
      </c>
      <c r="E8" s="52">
        <v>2075.4550241727757</v>
      </c>
      <c r="F8" s="52">
        <v>2414.227841579439</v>
      </c>
      <c r="G8" s="52">
        <v>2253.8158725778358</v>
      </c>
      <c r="H8" s="52">
        <v>2209.3019627041504</v>
      </c>
      <c r="I8" s="52">
        <v>2581.7727385277758</v>
      </c>
      <c r="J8" s="52">
        <v>3300.31878021597</v>
      </c>
      <c r="K8" s="52">
        <v>3265.0348019742996</v>
      </c>
      <c r="L8" s="52">
        <v>3309.0198407222961</v>
      </c>
      <c r="M8" s="52">
        <v>3634.3774533801916</v>
      </c>
      <c r="N8" s="52">
        <v>5448.2159231597216</v>
      </c>
      <c r="O8" s="52">
        <v>6202.041570163321</v>
      </c>
      <c r="P8" s="52">
        <v>7050.4181908222236</v>
      </c>
      <c r="Q8" s="52">
        <v>5781.4550241727775</v>
      </c>
      <c r="R8" s="52">
        <v>6923.2278415794426</v>
      </c>
      <c r="S8" s="52">
        <v>5946.8158725778339</v>
      </c>
      <c r="T8" s="52">
        <v>5408.3019627041504</v>
      </c>
      <c r="U8" s="52">
        <v>6934.7727385277758</v>
      </c>
      <c r="V8" s="52">
        <v>8013.3187802159664</v>
      </c>
      <c r="W8" s="52">
        <v>12453.034801974296</v>
      </c>
      <c r="X8" s="52">
        <v>12714.019840722292</v>
      </c>
      <c r="Y8" s="52">
        <v>13023.377453380192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797.04157016332101</v>
      </c>
      <c r="D9" s="36">
        <v>833.41819082222173</v>
      </c>
      <c r="E9" s="36">
        <v>871.45502417277567</v>
      </c>
      <c r="F9" s="36">
        <v>911.22784157943897</v>
      </c>
      <c r="G9" s="36">
        <v>952.81587257783394</v>
      </c>
      <c r="H9" s="36">
        <v>996.30196270415036</v>
      </c>
      <c r="I9" s="36">
        <v>1041.7727385277758</v>
      </c>
      <c r="J9" s="36">
        <v>1089.31878021597</v>
      </c>
      <c r="K9" s="36">
        <v>1139.0348019742996</v>
      </c>
      <c r="L9" s="36">
        <v>1191.0198407222961</v>
      </c>
      <c r="M9" s="36">
        <v>1245.3774533801916</v>
      </c>
      <c r="N9" s="36">
        <v>1302.2159231597179</v>
      </c>
      <c r="O9" s="36">
        <v>1660.0415701633174</v>
      </c>
      <c r="P9" s="36">
        <v>1797.4181908222236</v>
      </c>
      <c r="Q9" s="36">
        <v>2075.4550241727775</v>
      </c>
      <c r="R9" s="36">
        <v>2414.2278415794426</v>
      </c>
      <c r="S9" s="36">
        <v>2253.8158725778339</v>
      </c>
      <c r="T9" s="36">
        <v>2209.3019627041504</v>
      </c>
      <c r="U9" s="36">
        <v>2581.7727385277685</v>
      </c>
      <c r="V9" s="36">
        <v>3300.3187802159664</v>
      </c>
      <c r="W9" s="36">
        <v>3265.034801974296</v>
      </c>
      <c r="X9" s="36">
        <v>3309.0198407222924</v>
      </c>
      <c r="Y9" s="36">
        <v>3634.3774533801916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294.00676592947696</v>
      </c>
      <c r="C11" s="54">
        <v>292.76821304090987</v>
      </c>
      <c r="D11" s="54">
        <v>290.39847115233647</v>
      </c>
      <c r="E11" s="54">
        <v>290.56907695576592</v>
      </c>
      <c r="F11" s="54">
        <v>287.61616353849854</v>
      </c>
      <c r="G11" s="54">
        <v>284.5139970990528</v>
      </c>
      <c r="H11" s="54">
        <v>281.48572072711096</v>
      </c>
      <c r="I11" s="54">
        <v>278.1485446464452</v>
      </c>
      <c r="J11" s="54">
        <v>273.78694113116973</v>
      </c>
      <c r="K11" s="54">
        <v>268.62068208261741</v>
      </c>
      <c r="L11" s="54">
        <v>263.29233577237915</v>
      </c>
      <c r="M11" s="54">
        <v>259.89159519229025</v>
      </c>
      <c r="N11" s="54">
        <v>258.60115480337515</v>
      </c>
      <c r="O11" s="54">
        <v>259.0465940274924</v>
      </c>
      <c r="P11" s="54">
        <v>258.87010999454697</v>
      </c>
      <c r="Q11" s="54">
        <v>259.10573978631061</v>
      </c>
      <c r="R11" s="54">
        <v>263.89509379543017</v>
      </c>
      <c r="S11" s="54">
        <v>267.76527693359225</v>
      </c>
      <c r="T11" s="54">
        <v>283.49530655711641</v>
      </c>
      <c r="U11" s="54">
        <v>269.63968101380902</v>
      </c>
      <c r="V11" s="54">
        <v>268.67938251737303</v>
      </c>
      <c r="W11" s="54">
        <v>272.39844322307476</v>
      </c>
      <c r="X11" s="54">
        <v>267.39985486178614</v>
      </c>
      <c r="Y11" s="54">
        <v>264.90056068114183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1636.2150934385961</v>
      </c>
      <c r="C13" s="35">
        <v>1629.656205567775</v>
      </c>
      <c r="D13" s="35">
        <v>1621.5514257100481</v>
      </c>
      <c r="E13" s="35">
        <v>1611.4519037133716</v>
      </c>
      <c r="F13" s="35">
        <v>1598.4367162605552</v>
      </c>
      <c r="G13" s="35">
        <v>1585.8966476820274</v>
      </c>
      <c r="H13" s="35">
        <v>1573.5444786906651</v>
      </c>
      <c r="I13" s="35">
        <v>1559.687759405228</v>
      </c>
      <c r="J13" s="35">
        <v>1543.3765647764524</v>
      </c>
      <c r="K13" s="35">
        <v>1528.3040610492308</v>
      </c>
      <c r="L13" s="35">
        <v>1513.3742218298682</v>
      </c>
      <c r="M13" s="35">
        <v>1494.6849348972289</v>
      </c>
      <c r="N13" s="35">
        <v>1462.7510472351657</v>
      </c>
      <c r="O13" s="35">
        <v>1419.4887429656146</v>
      </c>
      <c r="P13" s="35">
        <v>1363.4513172203708</v>
      </c>
      <c r="Q13" s="35">
        <v>1311.1639236829712</v>
      </c>
      <c r="R13" s="35">
        <v>1252.4707975604954</v>
      </c>
      <c r="S13" s="35">
        <v>1206.4518519680307</v>
      </c>
      <c r="T13" s="35">
        <v>1167.7568834311971</v>
      </c>
      <c r="U13" s="35">
        <v>1123.6440817901462</v>
      </c>
      <c r="V13" s="35">
        <v>1077.3653847656221</v>
      </c>
      <c r="W13" s="35">
        <v>1026.9863680449578</v>
      </c>
      <c r="X13" s="35">
        <v>986.03742484095835</v>
      </c>
      <c r="Y13" s="35">
        <v>951.52050676985391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1583.9270521976123</v>
      </c>
      <c r="D14" s="36">
        <v>1568.6768694752875</v>
      </c>
      <c r="E14" s="36">
        <v>1552.7597105367106</v>
      </c>
      <c r="F14" s="36">
        <v>1529.6630880244829</v>
      </c>
      <c r="G14" s="36">
        <v>1513.1109123805541</v>
      </c>
      <c r="H14" s="36">
        <v>1500.0168509956845</v>
      </c>
      <c r="I14" s="36">
        <v>1486.3429840770527</v>
      </c>
      <c r="J14" s="36">
        <v>1470.4334367161191</v>
      </c>
      <c r="K14" s="36">
        <v>1458.9891827470394</v>
      </c>
      <c r="L14" s="36">
        <v>1443.4564489872369</v>
      </c>
      <c r="M14" s="36">
        <v>1402.2097729577208</v>
      </c>
      <c r="N14" s="36">
        <v>1329.5261491827239</v>
      </c>
      <c r="O14" s="36">
        <v>1226.691335036757</v>
      </c>
      <c r="P14" s="36">
        <v>1109.8407702824259</v>
      </c>
      <c r="Q14" s="36">
        <v>1002.2730742707221</v>
      </c>
      <c r="R14" s="36">
        <v>946.86428888903492</v>
      </c>
      <c r="S14" s="36">
        <v>920.59377722080853</v>
      </c>
      <c r="T14" s="36">
        <v>905.31040756284244</v>
      </c>
      <c r="U14" s="36">
        <v>884.31737077357866</v>
      </c>
      <c r="V14" s="36">
        <v>874.23495433751805</v>
      </c>
      <c r="W14" s="36">
        <v>865.49260479414284</v>
      </c>
      <c r="X14" s="36">
        <v>856.75025525076762</v>
      </c>
      <c r="Y14" s="36">
        <v>848.00790570739252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9.0301181557857785E-3</v>
      </c>
      <c r="C16" s="44">
        <f>C7/RES_summary!C$6</f>
        <v>9.6941443968958808E-3</v>
      </c>
      <c r="D16" s="44">
        <f>D7/RES_summary!D$6</f>
        <v>1.0459401858941729E-2</v>
      </c>
      <c r="E16" s="44">
        <f>E7/RES_summary!E$6</f>
        <v>1.1381034859868884E-2</v>
      </c>
      <c r="F16" s="44">
        <f>F7/RES_summary!F$6</f>
        <v>1.2564980385103085E-2</v>
      </c>
      <c r="G16" s="44">
        <f>G7/RES_summary!G$6</f>
        <v>1.365767882474646E-2</v>
      </c>
      <c r="H16" s="44">
        <f>H7/RES_summary!H$6</f>
        <v>1.501063243468454E-2</v>
      </c>
      <c r="I16" s="44">
        <f>I7/RES_summary!I$6</f>
        <v>1.6444841636308428E-2</v>
      </c>
      <c r="J16" s="44">
        <f>J7/RES_summary!J$6</f>
        <v>1.7684349999007785E-2</v>
      </c>
      <c r="K16" s="44">
        <f>K7/RES_summary!K$6</f>
        <v>1.9497231032476116E-2</v>
      </c>
      <c r="L16" s="44">
        <f>L7/RES_summary!L$6</f>
        <v>2.0835502589807219E-2</v>
      </c>
      <c r="M16" s="44">
        <f>M7/RES_summary!M$6</f>
        <v>2.2884913526002863E-2</v>
      </c>
      <c r="N16" s="44">
        <f>N7/RES_summary!N$6</f>
        <v>2.6210768581048476E-2</v>
      </c>
      <c r="O16" s="44">
        <f>O7/RES_summary!O$6</f>
        <v>2.9412011923437533E-2</v>
      </c>
      <c r="P16" s="44">
        <f>P7/RES_summary!P$6</f>
        <v>3.3596019842418813E-2</v>
      </c>
      <c r="Q16" s="44">
        <f>Q7/RES_summary!Q$6</f>
        <v>3.6220074546943738E-2</v>
      </c>
      <c r="R16" s="44">
        <f>R7/RES_summary!R$6</f>
        <v>3.9387704977682902E-2</v>
      </c>
      <c r="S16" s="44">
        <f>S7/RES_summary!S$6</f>
        <v>4.2239100388828631E-2</v>
      </c>
      <c r="T16" s="44">
        <f>T7/RES_summary!T$6</f>
        <v>4.5228355122245135E-2</v>
      </c>
      <c r="U16" s="44">
        <f>U7/RES_summary!U$6</f>
        <v>4.8545866796114119E-2</v>
      </c>
      <c r="V16" s="44">
        <f>V7/RES_summary!V$6</f>
        <v>5.2497124588785277E-2</v>
      </c>
      <c r="W16" s="44">
        <f>W7/RES_summary!W$6</f>
        <v>5.7525075128397191E-2</v>
      </c>
      <c r="X16" s="44">
        <f>X7/RES_summary!X$6</f>
        <v>6.3094404574362564E-2</v>
      </c>
      <c r="Y16" s="44">
        <f>Y7/RES_summary!Y$6</f>
        <v>6.8569324381332356E-2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14.775215622030592</v>
      </c>
      <c r="C17" s="52">
        <f t="shared" si="4"/>
        <v>15.798122574071447</v>
      </c>
      <c r="D17" s="52">
        <f t="shared" si="4"/>
        <v>16.960457996441288</v>
      </c>
      <c r="E17" s="52">
        <f t="shared" si="4"/>
        <v>18.339990291163961</v>
      </c>
      <c r="F17" s="52">
        <f t="shared" si="4"/>
        <v>20.084325986642462</v>
      </c>
      <c r="G17" s="52">
        <f t="shared" si="4"/>
        <v>21.659667063283223</v>
      </c>
      <c r="H17" s="52">
        <f t="shared" si="4"/>
        <v>23.619897789252871</v>
      </c>
      <c r="I17" s="52">
        <f t="shared" si="4"/>
        <v>25.648818205507695</v>
      </c>
      <c r="J17" s="52">
        <f t="shared" si="4"/>
        <v>27.293611351773094</v>
      </c>
      <c r="K17" s="52">
        <f t="shared" si="4"/>
        <v>29.797697366148334</v>
      </c>
      <c r="L17" s="52">
        <f t="shared" si="4"/>
        <v>31.531912518283704</v>
      </c>
      <c r="M17" s="52">
        <f t="shared" si="4"/>
        <v>34.205735483742302</v>
      </c>
      <c r="N17" s="52">
        <f t="shared" si="4"/>
        <v>38.33982919076724</v>
      </c>
      <c r="O17" s="52">
        <f t="shared" si="4"/>
        <v>41.750019833290011</v>
      </c>
      <c r="P17" s="52">
        <f t="shared" si="4"/>
        <v>45.806537507507642</v>
      </c>
      <c r="Q17" s="52">
        <f t="shared" si="4"/>
        <v>47.490455059060466</v>
      </c>
      <c r="R17" s="52">
        <f t="shared" ref="R17:V17" si="5">R13*R16</f>
        <v>49.331950267475996</v>
      </c>
      <c r="S17" s="52">
        <f t="shared" si="5"/>
        <v>50.959440889565869</v>
      </c>
      <c r="T17" s="52">
        <f t="shared" si="5"/>
        <v>52.815723020272401</v>
      </c>
      <c r="U17" s="52">
        <f t="shared" si="5"/>
        <v>54.548275920826391</v>
      </c>
      <c r="V17" s="52">
        <f t="shared" si="5"/>
        <v>56.558584831685451</v>
      </c>
      <c r="W17" s="52">
        <f t="shared" ref="W17:Y17" si="6">W13*W16</f>
        <v>59.077467977625965</v>
      </c>
      <c r="X17" s="52">
        <f t="shared" si="6"/>
        <v>62.213444208378043</v>
      </c>
      <c r="Y17" s="52">
        <f t="shared" si="6"/>
        <v>65.245118284191861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4.3440133609439</v>
      </c>
      <c r="C18" s="36">
        <f>C3*11630*1000/RES_summary!C$6</f>
        <v>4.6251881154121559</v>
      </c>
      <c r="D18" s="36">
        <f>D3*11630*1000/RES_summary!D$6</f>
        <v>4.9252910722099692</v>
      </c>
      <c r="E18" s="36">
        <f>E3*11630*1000/RES_summary!E$6</f>
        <v>5.329034050281221</v>
      </c>
      <c r="F18" s="36">
        <f>F3*11630*1000/RES_summary!F$6</f>
        <v>5.7765767875346743</v>
      </c>
      <c r="G18" s="36">
        <f>G3*11630*1000/RES_summary!G$6</f>
        <v>6.1624784520094114</v>
      </c>
      <c r="H18" s="36">
        <f>H3*11630*1000/RES_summary!H$6</f>
        <v>6.6486639527085405</v>
      </c>
      <c r="I18" s="36">
        <f>I3*11630*1000/RES_summary!I$6</f>
        <v>7.1341814557632128</v>
      </c>
      <c r="J18" s="36">
        <f>J3*11630*1000/RES_summary!J$6</f>
        <v>7.4726343644249251</v>
      </c>
      <c r="K18" s="36">
        <f>K3*11630*1000/RES_summary!K$6</f>
        <v>8.004277790986178</v>
      </c>
      <c r="L18" s="36">
        <f>L3*11630*1000/RES_summary!L$6</f>
        <v>8.3021108983092375</v>
      </c>
      <c r="M18" s="36">
        <f>M3*11630*1000/RES_summary!M$6</f>
        <v>8.8897831595953125</v>
      </c>
      <c r="N18" s="36">
        <f>N3*11630*1000/RES_summary!N$6</f>
        <v>9.9147241036965585</v>
      </c>
      <c r="O18" s="36">
        <f>O3*11630*1000/RES_summary!O$6</f>
        <v>10.815200438394035</v>
      </c>
      <c r="P18" s="36">
        <f>P3*11630*1000/RES_summary!P$6</f>
        <v>11.857943403037845</v>
      </c>
      <c r="Q18" s="36">
        <f>Q3*11630*1000/RES_summary!Q$6</f>
        <v>12.305049490866399</v>
      </c>
      <c r="R18" s="36">
        <f>R3*11630*1000/RES_summary!R$6</f>
        <v>13.018459642947077</v>
      </c>
      <c r="S18" s="36">
        <f>S3*11630*1000/RES_summary!S$6</f>
        <v>13.645168802175627</v>
      </c>
      <c r="T18" s="36">
        <f>T3*11630*1000/RES_summary!T$6</f>
        <v>14.973009588667875</v>
      </c>
      <c r="U18" s="36">
        <f>U3*11630*1000/RES_summary!U$6</f>
        <v>14.708379719144869</v>
      </c>
      <c r="V18" s="36">
        <f>V3*11630*1000/RES_summary!V$6</f>
        <v>15.196125648633709</v>
      </c>
      <c r="W18" s="36">
        <f>W3*11630*1000/RES_summary!W$6</f>
        <v>16.092610306666362</v>
      </c>
      <c r="X18" s="36">
        <f>X3*11630*1000/RES_summary!X$6</f>
        <v>16.635865951772118</v>
      </c>
      <c r="Y18" s="36">
        <f>Y3*11630*1000/RES_summary!Y$6</f>
        <v>17.283468415189844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1.2197597603323287</v>
      </c>
      <c r="C3" s="49">
        <f t="shared" ref="C3:W3" si="0">C5*C11/11630</f>
        <v>1.2439765345898686</v>
      </c>
      <c r="D3" s="49">
        <f t="shared" si="0"/>
        <v>1.2624782298739183</v>
      </c>
      <c r="E3" s="49">
        <f t="shared" si="0"/>
        <v>1.3021470184558566</v>
      </c>
      <c r="F3" s="49">
        <f t="shared" si="0"/>
        <v>1.3560889466229</v>
      </c>
      <c r="G3" s="49">
        <f t="shared" si="0"/>
        <v>1.3920401731780345</v>
      </c>
      <c r="H3" s="49">
        <f t="shared" si="0"/>
        <v>1.3759559221952118</v>
      </c>
      <c r="I3" s="49">
        <f t="shared" si="0"/>
        <v>1.3829445971177543</v>
      </c>
      <c r="J3" s="49">
        <f t="shared" si="0"/>
        <v>1.4330164801620175</v>
      </c>
      <c r="K3" s="49">
        <f t="shared" si="0"/>
        <v>1.4668584984028472</v>
      </c>
      <c r="L3" s="49">
        <f t="shared" si="0"/>
        <v>1.4842340219633521</v>
      </c>
      <c r="M3" s="49">
        <f t="shared" si="0"/>
        <v>1.5950914241561143</v>
      </c>
      <c r="N3" s="49">
        <f t="shared" si="0"/>
        <v>1.7384125444197613</v>
      </c>
      <c r="O3" s="49">
        <f t="shared" si="0"/>
        <v>1.9098705932166629</v>
      </c>
      <c r="P3" s="49">
        <f t="shared" si="0"/>
        <v>2.043943485771833</v>
      </c>
      <c r="Q3" s="49">
        <f t="shared" si="0"/>
        <v>2.1785467278219692</v>
      </c>
      <c r="R3" s="49">
        <f t="shared" si="0"/>
        <v>2.3801510772363041</v>
      </c>
      <c r="S3" s="49">
        <f t="shared" si="0"/>
        <v>2.6092935148906649</v>
      </c>
      <c r="T3" s="49">
        <f t="shared" si="0"/>
        <v>2.9566524637664826</v>
      </c>
      <c r="U3" s="49">
        <f t="shared" si="0"/>
        <v>2.8947012910867307</v>
      </c>
      <c r="V3" s="49">
        <f t="shared" si="0"/>
        <v>3.0889932354714285</v>
      </c>
      <c r="W3" s="49">
        <f t="shared" si="0"/>
        <v>3.3817898231893984</v>
      </c>
      <c r="X3" s="49">
        <f t="shared" ref="X3:Y3" si="1">X5*X11/11630</f>
        <v>3.3637075897826949</v>
      </c>
      <c r="Y3" s="49">
        <f t="shared" si="1"/>
        <v>3.3016164037815123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32.597975703016303</v>
      </c>
      <c r="C5" s="49">
        <f t="shared" ref="C5:W5" si="2">C7*C13/1000000</f>
        <v>33.21301526849328</v>
      </c>
      <c r="D5" s="49">
        <f t="shared" si="2"/>
        <v>33.718234059056101</v>
      </c>
      <c r="E5" s="49">
        <f t="shared" si="2"/>
        <v>34.749178907912004</v>
      </c>
      <c r="F5" s="49">
        <f t="shared" si="2"/>
        <v>36.158276711329705</v>
      </c>
      <c r="G5" s="49">
        <f t="shared" si="2"/>
        <v>37.058338775217067</v>
      </c>
      <c r="H5" s="49">
        <f t="shared" si="2"/>
        <v>36.562513468019695</v>
      </c>
      <c r="I5" s="49">
        <f t="shared" si="2"/>
        <v>36.735139296928196</v>
      </c>
      <c r="J5" s="49">
        <f t="shared" si="2"/>
        <v>38.212443295841432</v>
      </c>
      <c r="K5" s="49">
        <f t="shared" si="2"/>
        <v>39.330306858906773</v>
      </c>
      <c r="L5" s="49">
        <f t="shared" si="2"/>
        <v>39.90868682393014</v>
      </c>
      <c r="M5" s="49">
        <f t="shared" si="2"/>
        <v>42.724185831324029</v>
      </c>
      <c r="N5" s="49">
        <f t="shared" si="2"/>
        <v>46.342217309138547</v>
      </c>
      <c r="O5" s="49">
        <f t="shared" si="2"/>
        <v>50.63770484729028</v>
      </c>
      <c r="P5" s="49">
        <f t="shared" si="2"/>
        <v>53.92118770466714</v>
      </c>
      <c r="Q5" s="49">
        <f t="shared" si="2"/>
        <v>57.146724450773206</v>
      </c>
      <c r="R5" s="49">
        <f t="shared" si="2"/>
        <v>62.039849330693166</v>
      </c>
      <c r="S5" s="49">
        <f t="shared" si="2"/>
        <v>66.481942980687336</v>
      </c>
      <c r="T5" s="49">
        <f t="shared" si="2"/>
        <v>70.330031984249317</v>
      </c>
      <c r="U5" s="49">
        <f t="shared" si="2"/>
        <v>71.642392026537109</v>
      </c>
      <c r="V5" s="49">
        <f t="shared" si="2"/>
        <v>73.132182488486009</v>
      </c>
      <c r="W5" s="49">
        <f t="shared" si="2"/>
        <v>74.570694991248388</v>
      </c>
      <c r="X5" s="49">
        <f t="shared" ref="X5:Y5" si="3">X7*X13/1000000</f>
        <v>79.194162680979716</v>
      </c>
      <c r="Y5" s="49">
        <f t="shared" si="3"/>
        <v>83.377828305491974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43516</v>
      </c>
      <c r="C7" s="35">
        <v>44699</v>
      </c>
      <c r="D7" s="35">
        <v>45871</v>
      </c>
      <c r="E7" s="35">
        <v>48060</v>
      </c>
      <c r="F7" s="35">
        <v>51061</v>
      </c>
      <c r="G7" s="35">
        <v>53368</v>
      </c>
      <c r="H7" s="35">
        <v>53343</v>
      </c>
      <c r="I7" s="35">
        <v>54667</v>
      </c>
      <c r="J7" s="35">
        <v>58651</v>
      </c>
      <c r="K7" s="35">
        <v>62276</v>
      </c>
      <c r="L7" s="35">
        <v>65043</v>
      </c>
      <c r="M7" s="35">
        <v>72642.900000000009</v>
      </c>
      <c r="N7" s="35">
        <v>82124.400000000009</v>
      </c>
      <c r="O7" s="35">
        <v>93284.10000000002</v>
      </c>
      <c r="P7" s="35">
        <v>102524.80000000003</v>
      </c>
      <c r="Q7" s="35">
        <v>111795.00000000003</v>
      </c>
      <c r="R7" s="35">
        <v>123667.20000000004</v>
      </c>
      <c r="S7" s="35">
        <v>134583.90000000005</v>
      </c>
      <c r="T7" s="35">
        <v>144628.20000000007</v>
      </c>
      <c r="U7" s="35">
        <v>149317.20000000001</v>
      </c>
      <c r="V7" s="35">
        <v>154184.4</v>
      </c>
      <c r="W7" s="35">
        <v>158212.19999999998</v>
      </c>
      <c r="X7" s="35">
        <v>169921.8</v>
      </c>
      <c r="Y7" s="35">
        <v>181179.19999999998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3171.8952271668968</v>
      </c>
      <c r="D8" s="52">
        <v>3263.9955301808659</v>
      </c>
      <c r="E8" s="52">
        <v>4389.4403442260809</v>
      </c>
      <c r="F8" s="52">
        <v>5315.5067179369944</v>
      </c>
      <c r="G8" s="52">
        <v>4741.4860615885409</v>
      </c>
      <c r="H8" s="52">
        <v>2535.6848915744777</v>
      </c>
      <c r="I8" s="52">
        <v>4017.4256134780153</v>
      </c>
      <c r="J8" s="52">
        <v>6817.0473457352418</v>
      </c>
      <c r="K8" s="52">
        <v>6604.9067859955976</v>
      </c>
      <c r="L8" s="52">
        <v>5901.379122392711</v>
      </c>
      <c r="M8" s="52">
        <v>10896.75899205367</v>
      </c>
      <c r="N8" s="52">
        <v>12949.26148929543</v>
      </c>
      <c r="O8" s="52">
        <v>14807.223226084287</v>
      </c>
      <c r="P8" s="52">
        <v>13077.303447467013</v>
      </c>
      <c r="Q8" s="52">
        <v>13305.6852048242</v>
      </c>
      <c r="R8" s="52">
        <v>15044.095227166908</v>
      </c>
      <c r="S8" s="52">
        <v>14180.695530180878</v>
      </c>
      <c r="T8" s="52">
        <v>14433.740344226098</v>
      </c>
      <c r="U8" s="52">
        <v>10004.506717936951</v>
      </c>
      <c r="V8" s="52">
        <v>9608.6860615885234</v>
      </c>
      <c r="W8" s="52">
        <v>6563.4848915744515</v>
      </c>
      <c r="X8" s="52">
        <v>15727.025613478036</v>
      </c>
      <c r="Y8" s="52">
        <v>18074.447345735243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1988.8952271668968</v>
      </c>
      <c r="D9" s="36">
        <v>2091.9955301808659</v>
      </c>
      <c r="E9" s="36">
        <v>2200.4403442260809</v>
      </c>
      <c r="F9" s="36">
        <v>2314.5067179369944</v>
      </c>
      <c r="G9" s="36">
        <v>2434.4860615885409</v>
      </c>
      <c r="H9" s="36">
        <v>2560.6848915744777</v>
      </c>
      <c r="I9" s="36">
        <v>2693.4256134780153</v>
      </c>
      <c r="J9" s="36">
        <v>2833.0473457352418</v>
      </c>
      <c r="K9" s="36">
        <v>2979.9067859955976</v>
      </c>
      <c r="L9" s="36">
        <v>3134.379122392711</v>
      </c>
      <c r="M9" s="36">
        <v>3296.8589920536615</v>
      </c>
      <c r="N9" s="36">
        <v>3467.7614892954298</v>
      </c>
      <c r="O9" s="36">
        <v>3647.5232260842749</v>
      </c>
      <c r="P9" s="36">
        <v>3836.6034474670014</v>
      </c>
      <c r="Q9" s="36">
        <v>4035.4852048242028</v>
      </c>
      <c r="R9" s="36">
        <v>3171.8952271668968</v>
      </c>
      <c r="S9" s="36">
        <v>3263.9955301808659</v>
      </c>
      <c r="T9" s="36">
        <v>4389.4403442260809</v>
      </c>
      <c r="U9" s="36">
        <v>5315.5067179370089</v>
      </c>
      <c r="V9" s="36">
        <v>4741.4860615885409</v>
      </c>
      <c r="W9" s="36">
        <v>2535.6848915744631</v>
      </c>
      <c r="X9" s="36">
        <v>4017.4256134780298</v>
      </c>
      <c r="Y9" s="36">
        <v>6817.0473457352491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435.17444585837779</v>
      </c>
      <c r="C11" s="54">
        <v>435.59571391894565</v>
      </c>
      <c r="D11" s="54">
        <v>435.45049802186145</v>
      </c>
      <c r="E11" s="54">
        <v>435.80799030602412</v>
      </c>
      <c r="F11" s="54">
        <v>436.17439445842285</v>
      </c>
      <c r="G11" s="54">
        <v>436.86327420826797</v>
      </c>
      <c r="H11" s="54">
        <v>437.67142510941375</v>
      </c>
      <c r="I11" s="54">
        <v>437.82726763266697</v>
      </c>
      <c r="J11" s="54">
        <v>436.14017390241003</v>
      </c>
      <c r="K11" s="54">
        <v>433.75111202728363</v>
      </c>
      <c r="L11" s="54">
        <v>432.52843050409064</v>
      </c>
      <c r="M11" s="54">
        <v>434.20167996120512</v>
      </c>
      <c r="N11" s="54">
        <v>436.27040451547293</v>
      </c>
      <c r="O11" s="54">
        <v>438.64142472678407</v>
      </c>
      <c r="P11" s="54">
        <v>440.84827785551391</v>
      </c>
      <c r="Q11" s="54">
        <v>443.35871719812445</v>
      </c>
      <c r="R11" s="54">
        <v>446.18349862051377</v>
      </c>
      <c r="S11" s="54">
        <v>456.45602727034935</v>
      </c>
      <c r="T11" s="54">
        <v>488.92154863949213</v>
      </c>
      <c r="U11" s="54">
        <v>469.90859829008303</v>
      </c>
      <c r="V11" s="54">
        <v>491.23368271128481</v>
      </c>
      <c r="W11" s="54">
        <v>527.42187327486351</v>
      </c>
      <c r="X11" s="54">
        <v>493.97478229248691</v>
      </c>
      <c r="Y11" s="54">
        <v>460.52769131011036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749.10321957478402</v>
      </c>
      <c r="C13" s="35">
        <v>743.03709855910154</v>
      </c>
      <c r="D13" s="35">
        <v>735.06647029836074</v>
      </c>
      <c r="E13" s="35">
        <v>723.03743046009163</v>
      </c>
      <c r="F13" s="35">
        <v>708.13882829027455</v>
      </c>
      <c r="G13" s="35">
        <v>694.39249691232692</v>
      </c>
      <c r="H13" s="35">
        <v>685.4228946257183</v>
      </c>
      <c r="I13" s="35">
        <v>671.98015799162556</v>
      </c>
      <c r="J13" s="35">
        <v>651.52245137919954</v>
      </c>
      <c r="K13" s="35">
        <v>631.54837913332221</v>
      </c>
      <c r="L13" s="35">
        <v>613.57389456098485</v>
      </c>
      <c r="M13" s="35">
        <v>588.13987094848937</v>
      </c>
      <c r="N13" s="35">
        <v>564.29291792863683</v>
      </c>
      <c r="O13" s="35">
        <v>542.83318215312431</v>
      </c>
      <c r="P13" s="35">
        <v>525.93311769120373</v>
      </c>
      <c r="Q13" s="35">
        <v>511.17424259379396</v>
      </c>
      <c r="R13" s="35">
        <v>501.66777715265766</v>
      </c>
      <c r="S13" s="35">
        <v>493.98139733420794</v>
      </c>
      <c r="T13" s="35">
        <v>486.28159642621074</v>
      </c>
      <c r="U13" s="35">
        <v>479.79999642731781</v>
      </c>
      <c r="V13" s="35">
        <v>474.31635423872979</v>
      </c>
      <c r="W13" s="35">
        <v>471.33340533314367</v>
      </c>
      <c r="X13" s="35">
        <v>466.06240447652812</v>
      </c>
      <c r="Y13" s="35">
        <v>460.19536627544431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663.61819442085346</v>
      </c>
      <c r="D14" s="36">
        <v>634.90876699899786</v>
      </c>
      <c r="E14" s="36">
        <v>610.3971315437243</v>
      </c>
      <c r="F14" s="36">
        <v>591.2704854545957</v>
      </c>
      <c r="G14" s="36">
        <v>574.44931299043697</v>
      </c>
      <c r="H14" s="36">
        <v>560.94982232369307</v>
      </c>
      <c r="I14" s="36">
        <v>545.19481836873842</v>
      </c>
      <c r="J14" s="36">
        <v>528.02169388821801</v>
      </c>
      <c r="K14" s="36">
        <v>507.21704923840304</v>
      </c>
      <c r="L14" s="36">
        <v>495.87620050908396</v>
      </c>
      <c r="M14" s="36">
        <v>485.02373014577245</v>
      </c>
      <c r="N14" s="36">
        <v>480.00751079908798</v>
      </c>
      <c r="O14" s="36">
        <v>474.62369027469163</v>
      </c>
      <c r="P14" s="36">
        <v>470.85355760394003</v>
      </c>
      <c r="Q14" s="36">
        <v>469.61367335827089</v>
      </c>
      <c r="R14" s="36">
        <v>465.16936763517413</v>
      </c>
      <c r="S14" s="36">
        <v>459.38741253465525</v>
      </c>
      <c r="T14" s="36">
        <v>452.2314135553242</v>
      </c>
      <c r="U14" s="36">
        <v>445.32553232752366</v>
      </c>
      <c r="V14" s="36">
        <v>438.51301266112807</v>
      </c>
      <c r="W14" s="36">
        <v>435.88193458516128</v>
      </c>
      <c r="X14" s="36">
        <v>433.25085650919453</v>
      </c>
      <c r="Y14" s="36">
        <v>430.61977843322774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3.1764176030003553E-2</v>
      </c>
      <c r="C16" s="44">
        <f>C7/RES_summary!C$6</f>
        <v>3.2742826084090147E-2</v>
      </c>
      <c r="D16" s="44">
        <f>D7/RES_summary!D$6</f>
        <v>3.3792310372694465E-2</v>
      </c>
      <c r="E16" s="44">
        <f>E7/RES_summary!E$6</f>
        <v>3.5513085012680079E-2</v>
      </c>
      <c r="F16" s="44">
        <f>F7/RES_summary!F$6</f>
        <v>3.7952112596495037E-2</v>
      </c>
      <c r="G16" s="44">
        <f>G7/RES_summary!G$6</f>
        <v>4.003531822031578E-2</v>
      </c>
      <c r="H16" s="44">
        <f>H7/RES_summary!H$6</f>
        <v>4.1233439722095755E-2</v>
      </c>
      <c r="I16" s="44">
        <f>I7/RES_summary!I$6</f>
        <v>4.2892798212322766E-2</v>
      </c>
      <c r="J16" s="44">
        <f>J7/RES_summary!J$6</f>
        <v>4.4764989719111158E-2</v>
      </c>
      <c r="K16" s="44">
        <f>K7/RES_summary!K$6</f>
        <v>4.8000061661072208E-2</v>
      </c>
      <c r="L16" s="44">
        <f>L7/RES_summary!L$6</f>
        <v>4.9434726597681146E-2</v>
      </c>
      <c r="M16" s="44">
        <f>M7/RES_summary!M$6</f>
        <v>5.5780508162871972E-2</v>
      </c>
      <c r="N16" s="44">
        <f>N7/RES_summary!N$6</f>
        <v>6.3405214977096752E-2</v>
      </c>
      <c r="O16" s="44">
        <f>O7/RES_summary!O$6</f>
        <v>7.1280898429948295E-2</v>
      </c>
      <c r="P16" s="44">
        <f>P7/RES_summary!P$6</f>
        <v>7.8740517902798596E-2</v>
      </c>
      <c r="Q16" s="44">
        <f>Q7/RES_summary!Q$6</f>
        <v>8.5336632960496858E-2</v>
      </c>
      <c r="R16" s="44">
        <f>R7/RES_summary!R$6</f>
        <v>9.3746361342907078E-2</v>
      </c>
      <c r="S16" s="44">
        <f>S7/RES_summary!S$6</f>
        <v>0.10214732377668505</v>
      </c>
      <c r="T16" s="44">
        <f>T7/RES_summary!T$6</f>
        <v>0.11115011792987539</v>
      </c>
      <c r="U16" s="44">
        <f>U7/RES_summary!U$6</f>
        <v>0.11468788212089</v>
      </c>
      <c r="V16" s="44">
        <f>V7/RES_summary!V$6</f>
        <v>0.11917837443419327</v>
      </c>
      <c r="W16" s="44">
        <f>W7/RES_summary!W$6</f>
        <v>0.11803603775668246</v>
      </c>
      <c r="X16" s="44">
        <f>X7/RES_summary!X$6</f>
        <v>0.12392919656922807</v>
      </c>
      <c r="Y16" s="44">
        <f>Y7/RES_summary!Y$6</f>
        <v>0.12954603630851511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23.794646531215843</v>
      </c>
      <c r="C17" s="52">
        <f t="shared" si="4"/>
        <v>24.32913449214761</v>
      </c>
      <c r="D17" s="52">
        <f t="shared" si="4"/>
        <v>24.839594308883203</v>
      </c>
      <c r="E17" s="52">
        <f t="shared" si="4"/>
        <v>25.677289735278993</v>
      </c>
      <c r="F17" s="52">
        <f t="shared" si="4"/>
        <v>26.875364545222563</v>
      </c>
      <c r="G17" s="52">
        <f t="shared" si="4"/>
        <v>27.800224583684649</v>
      </c>
      <c r="H17" s="52">
        <f t="shared" si="4"/>
        <v>28.262343609693946</v>
      </c>
      <c r="I17" s="52">
        <f t="shared" si="4"/>
        <v>28.823109319419569</v>
      </c>
      <c r="J17" s="52">
        <f t="shared" si="4"/>
        <v>29.165395837759966</v>
      </c>
      <c r="K17" s="52">
        <f t="shared" si="4"/>
        <v>30.314361140349675</v>
      </c>
      <c r="L17" s="52">
        <f t="shared" si="4"/>
        <v>30.331857725096725</v>
      </c>
      <c r="M17" s="52">
        <f t="shared" si="4"/>
        <v>32.806740872352677</v>
      </c>
      <c r="N17" s="52">
        <f t="shared" si="4"/>
        <v>35.779113771318436</v>
      </c>
      <c r="O17" s="52">
        <f t="shared" si="4"/>
        <v>38.693636921462478</v>
      </c>
      <c r="P17" s="52">
        <f t="shared" si="4"/>
        <v>41.412246069238911</v>
      </c>
      <c r="Q17" s="52">
        <f t="shared" si="4"/>
        <v>43.621888719086577</v>
      </c>
      <c r="R17" s="52">
        <f t="shared" ref="R17:V17" si="5">R13*R16</f>
        <v>47.029528711046027</v>
      </c>
      <c r="S17" s="52">
        <f t="shared" si="5"/>
        <v>50.45887773315664</v>
      </c>
      <c r="T17" s="52">
        <f t="shared" si="5"/>
        <v>54.050256789901397</v>
      </c>
      <c r="U17" s="52">
        <f t="shared" si="5"/>
        <v>55.027245431859669</v>
      </c>
      <c r="V17" s="52">
        <f t="shared" si="5"/>
        <v>56.528252065724793</v>
      </c>
      <c r="W17" s="52">
        <f t="shared" ref="W17:Y17" si="6">W13*W16</f>
        <v>55.634327627888666</v>
      </c>
      <c r="X17" s="52">
        <f t="shared" si="6"/>
        <v>57.758739337898731</v>
      </c>
      <c r="Y17" s="52">
        <f t="shared" si="6"/>
        <v>59.616485628529119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10.354822118617827</v>
      </c>
      <c r="C18" s="36">
        <f>C3*11630*1000/RES_summary!C$6</f>
        <v>10.597666708137083</v>
      </c>
      <c r="D18" s="36">
        <f>D3*11630*1000/RES_summary!D$6</f>
        <v>10.816413712464186</v>
      </c>
      <c r="E18" s="36">
        <f>E3*11630*1000/RES_summary!E$6</f>
        <v>11.190368036037439</v>
      </c>
      <c r="F18" s="36">
        <f>F3*11630*1000/RES_summary!F$6</f>
        <v>11.722345856361818</v>
      </c>
      <c r="G18" s="36">
        <f>G3*11630*1000/RES_summary!G$6</f>
        <v>12.144897135353659</v>
      </c>
      <c r="H18" s="36">
        <f>H3*11630*1000/RES_summary!H$6</f>
        <v>12.369620204586681</v>
      </c>
      <c r="I18" s="36">
        <f>I3*11630*1000/RES_summary!I$6</f>
        <v>12.619543197999128</v>
      </c>
      <c r="J18" s="36">
        <f>J3*11630*1000/RES_summary!J$6</f>
        <v>12.720200812613257</v>
      </c>
      <c r="K18" s="36">
        <f>K3*11630*1000/RES_summary!K$6</f>
        <v>13.148887855023343</v>
      </c>
      <c r="L18" s="36">
        <f>L3*11630*1000/RES_summary!L$6</f>
        <v>13.119390816109464</v>
      </c>
      <c r="M18" s="36">
        <f>M3*11630*1000/RES_summary!M$6</f>
        <v>14.244742000827467</v>
      </c>
      <c r="N18" s="36">
        <f>N3*11630*1000/RES_summary!N$6</f>
        <v>15.609368438218221</v>
      </c>
      <c r="O18" s="36">
        <f>O3*11630*1000/RES_summary!O$6</f>
        <v>16.972632027091198</v>
      </c>
      <c r="P18" s="36">
        <f>P3*11630*1000/RES_summary!P$6</f>
        <v>18.256517361752749</v>
      </c>
      <c r="Q18" s="36">
        <f>Q3*11630*1000/RES_summary!Q$6</f>
        <v>19.340144624253558</v>
      </c>
      <c r="R18" s="36">
        <f>R3*11630*1000/RES_summary!R$6</f>
        <v>20.983799658768419</v>
      </c>
      <c r="S18" s="36">
        <f>S3*11630*1000/RES_summary!S$6</f>
        <v>23.032258870596973</v>
      </c>
      <c r="T18" s="36">
        <f>T3*11630*1000/RES_summary!T$6</f>
        <v>26.426335254080815</v>
      </c>
      <c r="U18" s="36">
        <f>U3*11630*1000/RES_summary!U$6</f>
        <v>25.857775768649553</v>
      </c>
      <c r="V18" s="36">
        <f>V3*11630*1000/RES_summary!V$6</f>
        <v>27.768581439477781</v>
      </c>
      <c r="W18" s="36">
        <f>W3*11630*1000/RES_summary!W$6</f>
        <v>29.342761295888533</v>
      </c>
      <c r="X18" s="36">
        <f>X3*11630*1000/RES_summary!X$6</f>
        <v>28.531360689927027</v>
      </c>
      <c r="Y18" s="36">
        <f>Y3*11630*1000/RES_summary!Y$6</f>
        <v>27.455042490528889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12.274792215448164</v>
      </c>
      <c r="C3" s="49">
        <f t="shared" ref="C3:W3" si="0">C5*C11/11630</f>
        <v>13.282150675246815</v>
      </c>
      <c r="D3" s="49">
        <f t="shared" si="0"/>
        <v>14.445772320355484</v>
      </c>
      <c r="E3" s="49">
        <f t="shared" si="0"/>
        <v>16.283992568785507</v>
      </c>
      <c r="F3" s="49">
        <f t="shared" si="0"/>
        <v>17.957720525529439</v>
      </c>
      <c r="G3" s="49">
        <f t="shared" si="0"/>
        <v>19.55242181934042</v>
      </c>
      <c r="H3" s="49">
        <f t="shared" si="0"/>
        <v>20.709559713021434</v>
      </c>
      <c r="I3" s="49">
        <f t="shared" si="0"/>
        <v>21.9893077180479</v>
      </c>
      <c r="J3" s="49">
        <f t="shared" si="0"/>
        <v>24.020258845583111</v>
      </c>
      <c r="K3" s="49">
        <f t="shared" si="0"/>
        <v>26.341909616516254</v>
      </c>
      <c r="L3" s="49">
        <f t="shared" si="0"/>
        <v>28.235855090578511</v>
      </c>
      <c r="M3" s="49">
        <f t="shared" si="0"/>
        <v>28.950382636586738</v>
      </c>
      <c r="N3" s="49">
        <f t="shared" si="0"/>
        <v>29.105489331775335</v>
      </c>
      <c r="O3" s="49">
        <f t="shared" si="0"/>
        <v>31.949968178477338</v>
      </c>
      <c r="P3" s="49">
        <f t="shared" si="0"/>
        <v>34.424542171373304</v>
      </c>
      <c r="Q3" s="49">
        <f t="shared" si="0"/>
        <v>37.669329734368524</v>
      </c>
      <c r="R3" s="49">
        <f t="shared" si="0"/>
        <v>43.262770358902891</v>
      </c>
      <c r="S3" s="49">
        <f t="shared" si="0"/>
        <v>47.578185794412086</v>
      </c>
      <c r="T3" s="49">
        <f t="shared" si="0"/>
        <v>54.098500332065548</v>
      </c>
      <c r="U3" s="49">
        <f t="shared" si="0"/>
        <v>55.234167946145234</v>
      </c>
      <c r="V3" s="49">
        <f t="shared" si="0"/>
        <v>58.982262355133635</v>
      </c>
      <c r="W3" s="49">
        <f t="shared" si="0"/>
        <v>63.883928414515445</v>
      </c>
      <c r="X3" s="49">
        <f t="shared" ref="X3:Y3" si="1">X5*X11/11630</f>
        <v>61.210083170508128</v>
      </c>
      <c r="Y3" s="49">
        <f t="shared" si="1"/>
        <v>58.451224669837593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115.89556328393694</v>
      </c>
      <c r="C5" s="49">
        <f t="shared" ref="C5:W5" si="2">C7*C13/1000000</f>
        <v>122.85978154803287</v>
      </c>
      <c r="D5" s="49">
        <f t="shared" si="2"/>
        <v>131.24956193181416</v>
      </c>
      <c r="E5" s="49">
        <f t="shared" si="2"/>
        <v>145.59818364332779</v>
      </c>
      <c r="F5" s="49">
        <f t="shared" si="2"/>
        <v>158.22942666712197</v>
      </c>
      <c r="G5" s="49">
        <f t="shared" si="2"/>
        <v>170.03369624250416</v>
      </c>
      <c r="H5" s="49">
        <f t="shared" si="2"/>
        <v>177.75563047140636</v>
      </c>
      <c r="I5" s="49">
        <f t="shared" si="2"/>
        <v>186.65985314150205</v>
      </c>
      <c r="J5" s="49">
        <f t="shared" si="2"/>
        <v>202.6083216302969</v>
      </c>
      <c r="K5" s="49">
        <f t="shared" si="2"/>
        <v>221.32418017667092</v>
      </c>
      <c r="L5" s="49">
        <f t="shared" si="2"/>
        <v>236.09851219817949</v>
      </c>
      <c r="M5" s="49">
        <f t="shared" si="2"/>
        <v>240.11057138578229</v>
      </c>
      <c r="N5" s="49">
        <f t="shared" si="2"/>
        <v>239.75247779122219</v>
      </c>
      <c r="O5" s="49">
        <f t="shared" si="2"/>
        <v>261.56110095104748</v>
      </c>
      <c r="P5" s="49">
        <f t="shared" si="2"/>
        <v>279.72490886939011</v>
      </c>
      <c r="Q5" s="49">
        <f t="shared" si="2"/>
        <v>303.90885303550795</v>
      </c>
      <c r="R5" s="49">
        <f t="shared" si="2"/>
        <v>338.57924212498614</v>
      </c>
      <c r="S5" s="49">
        <f t="shared" si="2"/>
        <v>363.18506034234133</v>
      </c>
      <c r="T5" s="49">
        <f t="shared" si="2"/>
        <v>385.90412920696753</v>
      </c>
      <c r="U5" s="49">
        <f t="shared" si="2"/>
        <v>410.22194651100028</v>
      </c>
      <c r="V5" s="49">
        <f t="shared" si="2"/>
        <v>431.18011273769736</v>
      </c>
      <c r="W5" s="49">
        <f t="shared" si="2"/>
        <v>438.53713937916734</v>
      </c>
      <c r="X5" s="49">
        <f t="shared" ref="X5:Y5" si="3">X7*X13/1000000</f>
        <v>445.80186924132823</v>
      </c>
      <c r="Y5" s="49">
        <f t="shared" si="3"/>
        <v>453.35065309321413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279915.01117481303</v>
      </c>
      <c r="C7" s="35">
        <v>300068.37924690364</v>
      </c>
      <c r="D7" s="35">
        <v>325687.08122547041</v>
      </c>
      <c r="E7" s="35">
        <v>369248.94116833049</v>
      </c>
      <c r="F7" s="35">
        <v>409605.30161225592</v>
      </c>
      <c r="G7" s="35">
        <v>449206.87653792894</v>
      </c>
      <c r="H7" s="35">
        <v>479531.4294835414</v>
      </c>
      <c r="I7" s="35">
        <v>516815.82663815428</v>
      </c>
      <c r="J7" s="35">
        <v>579941.75793914043</v>
      </c>
      <c r="K7" s="35">
        <v>652437.43616227387</v>
      </c>
      <c r="L7" s="35">
        <v>720635.82689158304</v>
      </c>
      <c r="M7" s="35">
        <v>764476.24260239454</v>
      </c>
      <c r="N7" s="35">
        <v>795753.85739644757</v>
      </c>
      <c r="O7" s="35">
        <v>928766.88742760906</v>
      </c>
      <c r="P7" s="35">
        <v>1059385.3062554267</v>
      </c>
      <c r="Q7" s="35">
        <v>1270946.002375236</v>
      </c>
      <c r="R7" s="35">
        <v>1608282.5783301112</v>
      </c>
      <c r="S7" s="35">
        <v>1912849.5834496988</v>
      </c>
      <c r="T7" s="35">
        <v>2200220.95985401</v>
      </c>
      <c r="U7" s="35">
        <v>2485912.6820069728</v>
      </c>
      <c r="V7" s="35">
        <v>2745166.4894029154</v>
      </c>
      <c r="W7" s="35">
        <v>2977894.8549776487</v>
      </c>
      <c r="X7" s="35">
        <v>3174840.7749226061</v>
      </c>
      <c r="Y7" s="35">
        <v>3361219.8205026798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46735.27114951727</v>
      </c>
      <c r="D8" s="52">
        <v>54253.189037103381</v>
      </c>
      <c r="E8" s="52">
        <v>74407.426067950262</v>
      </c>
      <c r="F8" s="52">
        <v>73583.739290708734</v>
      </c>
      <c r="G8" s="52">
        <v>75394.683748843847</v>
      </c>
      <c r="H8" s="52">
        <v>68881.510601975198</v>
      </c>
      <c r="I8" s="52">
        <v>78818.620713092037</v>
      </c>
      <c r="J8" s="52">
        <v>107867.31732994964</v>
      </c>
      <c r="K8" s="52">
        <v>119230.94937265071</v>
      </c>
      <c r="L8" s="52">
        <v>122451.57976641261</v>
      </c>
      <c r="M8" s="52">
        <v>118247.84177876182</v>
      </c>
      <c r="N8" s="52">
        <v>104861.35408476181</v>
      </c>
      <c r="O8" s="52">
        <v>208407.71378000535</v>
      </c>
      <c r="P8" s="52">
        <v>199499.9294297928</v>
      </c>
      <c r="Q8" s="52">
        <v>290379.31683290133</v>
      </c>
      <c r="R8" s="52">
        <v>445203.89328482491</v>
      </c>
      <c r="S8" s="52">
        <v>423797.95449223812</v>
      </c>
      <c r="T8" s="52">
        <v>409822.95617072377</v>
      </c>
      <c r="U8" s="52">
        <v>403939.56393172452</v>
      </c>
      <c r="V8" s="52">
        <v>364115.16148070432</v>
      </c>
      <c r="W8" s="52">
        <v>441136.07935473882</v>
      </c>
      <c r="X8" s="52">
        <v>396445.84937475016</v>
      </c>
      <c r="Y8" s="52">
        <v>476758.36241297517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26581.903077426658</v>
      </c>
      <c r="D9" s="36">
        <v>28634.487058536615</v>
      </c>
      <c r="E9" s="36">
        <v>30845.566125090176</v>
      </c>
      <c r="F9" s="36">
        <v>33227.378846783307</v>
      </c>
      <c r="G9" s="36">
        <v>35793.108823170827</v>
      </c>
      <c r="H9" s="36">
        <v>38556.957656362734</v>
      </c>
      <c r="I9" s="36">
        <v>41534.223558479163</v>
      </c>
      <c r="J9" s="36">
        <v>44741.38602896349</v>
      </c>
      <c r="K9" s="36">
        <v>46735.27114951727</v>
      </c>
      <c r="L9" s="36">
        <v>54253.189037103439</v>
      </c>
      <c r="M9" s="36">
        <v>74407.42606795032</v>
      </c>
      <c r="N9" s="36">
        <v>73583.739290708792</v>
      </c>
      <c r="O9" s="36">
        <v>75394.683748843847</v>
      </c>
      <c r="P9" s="36">
        <v>68881.510601975024</v>
      </c>
      <c r="Q9" s="36">
        <v>78818.620713092154</v>
      </c>
      <c r="R9" s="36">
        <v>107867.3173299497</v>
      </c>
      <c r="S9" s="36">
        <v>119230.94937265059</v>
      </c>
      <c r="T9" s="36">
        <v>122451.57976641273</v>
      </c>
      <c r="U9" s="36">
        <v>118247.84177876171</v>
      </c>
      <c r="V9" s="36">
        <v>104861.35408476181</v>
      </c>
      <c r="W9" s="36">
        <v>208407.71378000546</v>
      </c>
      <c r="X9" s="36">
        <v>199499.9294297928</v>
      </c>
      <c r="Y9" s="36">
        <v>290379.31683290144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1231.7627130895357</v>
      </c>
      <c r="C11" s="54">
        <v>1257.2984454862376</v>
      </c>
      <c r="D11" s="54">
        <v>1280.0372786997546</v>
      </c>
      <c r="E11" s="54">
        <v>1300.7225010368743</v>
      </c>
      <c r="F11" s="54">
        <v>1319.9080228690693</v>
      </c>
      <c r="G11" s="54">
        <v>1337.3506004046162</v>
      </c>
      <c r="H11" s="54">
        <v>1354.9623087814514</v>
      </c>
      <c r="I11" s="54">
        <v>1370.0624127622689</v>
      </c>
      <c r="J11" s="54">
        <v>1378.7963304087621</v>
      </c>
      <c r="K11" s="54">
        <v>1384.1976443583189</v>
      </c>
      <c r="L11" s="54">
        <v>1390.8727829160805</v>
      </c>
      <c r="M11" s="54">
        <v>1402.2412596009524</v>
      </c>
      <c r="N11" s="54">
        <v>1411.8596147453045</v>
      </c>
      <c r="O11" s="54">
        <v>1420.6169364046002</v>
      </c>
      <c r="P11" s="54">
        <v>1431.254109872666</v>
      </c>
      <c r="Q11" s="54">
        <v>1441.5318949577297</v>
      </c>
      <c r="R11" s="54">
        <v>1486.0509939008748</v>
      </c>
      <c r="S11" s="54">
        <v>1523.5601934381193</v>
      </c>
      <c r="T11" s="54">
        <v>1630.3675219927206</v>
      </c>
      <c r="U11" s="54">
        <v>1565.916642630049</v>
      </c>
      <c r="V11" s="54">
        <v>1590.8983065911971</v>
      </c>
      <c r="W11" s="54">
        <v>1694.2010624519282</v>
      </c>
      <c r="X11" s="54">
        <v>1596.8377801656266</v>
      </c>
      <c r="Y11" s="54">
        <v>1499.4744978793249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414.0383997182546</v>
      </c>
      <c r="C13" s="35">
        <v>409.439281327743</v>
      </c>
      <c r="D13" s="35">
        <v>402.99284036062573</v>
      </c>
      <c r="E13" s="35">
        <v>394.30900785427991</v>
      </c>
      <c r="F13" s="35">
        <v>386.29731120254513</v>
      </c>
      <c r="G13" s="35">
        <v>378.51979816730898</v>
      </c>
      <c r="H13" s="35">
        <v>370.68608967476939</v>
      </c>
      <c r="I13" s="35">
        <v>361.17286569126475</v>
      </c>
      <c r="J13" s="35">
        <v>349.35977424746636</v>
      </c>
      <c r="K13" s="35">
        <v>339.22667202932126</v>
      </c>
      <c r="L13" s="35">
        <v>327.62527671788877</v>
      </c>
      <c r="M13" s="35">
        <v>314.08506635655419</v>
      </c>
      <c r="N13" s="35">
        <v>301.28974627361009</v>
      </c>
      <c r="O13" s="35">
        <v>281.62190587509974</v>
      </c>
      <c r="P13" s="35">
        <v>264.04454282844858</v>
      </c>
      <c r="Q13" s="35">
        <v>239.12019272851956</v>
      </c>
      <c r="R13" s="35">
        <v>210.52223451710509</v>
      </c>
      <c r="S13" s="35">
        <v>189.86597978465241</v>
      </c>
      <c r="T13" s="35">
        <v>175.39335196251071</v>
      </c>
      <c r="U13" s="35">
        <v>165.01864666453704</v>
      </c>
      <c r="V13" s="35">
        <v>157.06883877614314</v>
      </c>
      <c r="W13" s="35">
        <v>147.26414488615612</v>
      </c>
      <c r="X13" s="35">
        <v>140.41707942099731</v>
      </c>
      <c r="Y13" s="35">
        <v>134.87682368403216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384.50931028619959</v>
      </c>
      <c r="D14" s="36">
        <v>373.16806516949754</v>
      </c>
      <c r="E14" s="36">
        <v>364.4780095414564</v>
      </c>
      <c r="F14" s="36">
        <v>358.62072303901783</v>
      </c>
      <c r="G14" s="36">
        <v>353.12822800821721</v>
      </c>
      <c r="H14" s="36">
        <v>343.86579312719027</v>
      </c>
      <c r="I14" s="36">
        <v>331.15253590644448</v>
      </c>
      <c r="J14" s="36">
        <v>319.58818680875828</v>
      </c>
      <c r="K14" s="36">
        <v>307.68861285716213</v>
      </c>
      <c r="L14" s="36">
        <v>285.98969217516856</v>
      </c>
      <c r="M14" s="36">
        <v>263.27693823113765</v>
      </c>
      <c r="N14" s="36">
        <v>248.23787963626111</v>
      </c>
      <c r="O14" s="36">
        <v>232.39357773685737</v>
      </c>
      <c r="P14" s="36">
        <v>209.77352379474132</v>
      </c>
      <c r="Q14" s="36">
        <v>173.16980713486163</v>
      </c>
      <c r="R14" s="36">
        <v>155.30751301549455</v>
      </c>
      <c r="S14" s="36">
        <v>144.62510493450523</v>
      </c>
      <c r="T14" s="36">
        <v>140.88756522544057</v>
      </c>
      <c r="U14" s="36">
        <v>137.27238426527964</v>
      </c>
      <c r="V14" s="36">
        <v>129.04907949837082</v>
      </c>
      <c r="W14" s="36">
        <v>126.46809790840339</v>
      </c>
      <c r="X14" s="36">
        <v>123.88711631843597</v>
      </c>
      <c r="Y14" s="36">
        <v>121.30613472846856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0.20432185146606244</v>
      </c>
      <c r="C16" s="44">
        <f>C7/RES_summary!C$6</f>
        <v>0.21980551589557196</v>
      </c>
      <c r="D16" s="44">
        <f>D7/RES_summary!D$6</f>
        <v>0.23992759985934572</v>
      </c>
      <c r="E16" s="44">
        <f>E7/RES_summary!E$6</f>
        <v>0.27284995918753696</v>
      </c>
      <c r="F16" s="44">
        <f>F7/RES_summary!F$6</f>
        <v>0.30444735760971475</v>
      </c>
      <c r="G16" s="44">
        <f>G7/RES_summary!G$6</f>
        <v>0.33698359033409697</v>
      </c>
      <c r="H16" s="44">
        <f>H7/RES_summary!H$6</f>
        <v>0.37067150877266025</v>
      </c>
      <c r="I16" s="44">
        <f>I7/RES_summary!I$6</f>
        <v>0.40550381335952468</v>
      </c>
      <c r="J16" s="44">
        <f>J7/RES_summary!J$6</f>
        <v>0.44263672966921064</v>
      </c>
      <c r="K16" s="44">
        <f>K7/RES_summary!K$6</f>
        <v>0.50287489828796017</v>
      </c>
      <c r="L16" s="44">
        <f>L7/RES_summary!L$6</f>
        <v>0.54770590346200643</v>
      </c>
      <c r="M16" s="44">
        <f>M7/RES_summary!M$6</f>
        <v>0.58702052493505297</v>
      </c>
      <c r="N16" s="44">
        <f>N7/RES_summary!N$6</f>
        <v>0.61437215245500421</v>
      </c>
      <c r="O16" s="44">
        <f>O7/RES_summary!O$6</f>
        <v>0.70969584492777016</v>
      </c>
      <c r="P16" s="44">
        <f>P7/RES_summary!P$6</f>
        <v>0.81362312019303784</v>
      </c>
      <c r="Q16" s="44">
        <f>Q7/RES_summary!Q$6</f>
        <v>0.97015298105734837</v>
      </c>
      <c r="R16" s="44">
        <f>R7/RES_summary!R$6</f>
        <v>1.2191643356495239</v>
      </c>
      <c r="S16" s="44">
        <f>S7/RES_summary!S$6</f>
        <v>1.4518264497962492</v>
      </c>
      <c r="T16" s="44">
        <f>T7/RES_summary!T$6</f>
        <v>1.6909207136613518</v>
      </c>
      <c r="U16" s="44">
        <f>U7/RES_summary!U$6</f>
        <v>1.90938525927918</v>
      </c>
      <c r="V16" s="44">
        <f>V7/RES_summary!V$6</f>
        <v>2.1219039005130256</v>
      </c>
      <c r="W16" s="44">
        <f>W7/RES_summary!W$6</f>
        <v>2.221692824811059</v>
      </c>
      <c r="X16" s="44">
        <f>X7/RES_summary!X$6</f>
        <v>2.3155090545850152</v>
      </c>
      <c r="Y16" s="44">
        <f>Y7/RES_summary!Y$6</f>
        <v>2.4033261263309522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84.597092408479398</v>
      </c>
      <c r="C17" s="52">
        <f t="shared" si="4"/>
        <v>89.997012460156768</v>
      </c>
      <c r="D17" s="52">
        <f t="shared" si="4"/>
        <v>96.689104948225406</v>
      </c>
      <c r="E17" s="52">
        <f t="shared" si="4"/>
        <v>107.58719670031847</v>
      </c>
      <c r="F17" s="52">
        <f t="shared" si="4"/>
        <v>117.60719564735253</v>
      </c>
      <c r="G17" s="52">
        <f t="shared" si="4"/>
        <v>127.55496059895752</v>
      </c>
      <c r="H17" s="52">
        <f t="shared" si="4"/>
        <v>137.40277214078441</v>
      </c>
      <c r="I17" s="52">
        <f t="shared" si="4"/>
        <v>146.45697431979531</v>
      </c>
      <c r="J17" s="52">
        <f t="shared" si="4"/>
        <v>154.63946795087222</v>
      </c>
      <c r="K17" s="52">
        <f t="shared" si="4"/>
        <v>170.58857819330817</v>
      </c>
      <c r="L17" s="52">
        <f t="shared" si="4"/>
        <v>179.44229818176112</v>
      </c>
      <c r="M17" s="52">
        <f t="shared" si="4"/>
        <v>184.37438052688537</v>
      </c>
      <c r="N17" s="52">
        <f t="shared" si="4"/>
        <v>185.10402993073993</v>
      </c>
      <c r="O17" s="52">
        <f t="shared" si="4"/>
        <v>199.86589644019787</v>
      </c>
      <c r="P17" s="52">
        <f t="shared" si="4"/>
        <v>214.83274480602654</v>
      </c>
      <c r="Q17" s="52">
        <f t="shared" si="4"/>
        <v>231.98316780658092</v>
      </c>
      <c r="R17" s="52">
        <f t="shared" ref="R17:V17" si="5">R13*R16</f>
        <v>256.66120018449971</v>
      </c>
      <c r="S17" s="52">
        <f t="shared" si="5"/>
        <v>275.65245136783835</v>
      </c>
      <c r="T17" s="52">
        <f t="shared" si="5"/>
        <v>296.57625187190524</v>
      </c>
      <c r="U17" s="52">
        <f t="shared" si="5"/>
        <v>315.08417144746647</v>
      </c>
      <c r="V17" s="52">
        <f t="shared" si="5"/>
        <v>333.28498164814971</v>
      </c>
      <c r="W17" s="52">
        <f t="shared" ref="W17:Y17" si="6">W13*W16</f>
        <v>327.17569404550926</v>
      </c>
      <c r="X17" s="52">
        <f t="shared" si="6"/>
        <v>325.13701881770248</v>
      </c>
      <c r="Y17" s="52">
        <f t="shared" si="6"/>
        <v>324.15299419636784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104.20354406455476</v>
      </c>
      <c r="C18" s="36">
        <f>C3*11630*1000/RES_summary!C$6</f>
        <v>113.15310386456066</v>
      </c>
      <c r="D18" s="36">
        <f>D3*11630*1000/RES_summary!D$6</f>
        <v>123.76565877784142</v>
      </c>
      <c r="E18" s="36">
        <f>E3*11630*1000/RES_summary!E$6</f>
        <v>139.9410875715844</v>
      </c>
      <c r="F18" s="36">
        <f>F3*11630*1000/RES_summary!F$6</f>
        <v>155.23068108207289</v>
      </c>
      <c r="G18" s="36">
        <f>G3*11630*1000/RES_summary!G$6</f>
        <v>170.58570314160303</v>
      </c>
      <c r="H18" s="36">
        <f>H3*11630*1000/RES_summary!H$6</f>
        <v>186.17557737284892</v>
      </c>
      <c r="I18" s="36">
        <f>I3*11630*1000/RES_summary!I$6</f>
        <v>200.65519560244039</v>
      </c>
      <c r="J18" s="36">
        <f>J3*11630*1000/RES_summary!J$6</f>
        <v>213.21633094702599</v>
      </c>
      <c r="K18" s="36">
        <f>K3*11630*1000/RES_summary!K$6</f>
        <v>236.12830808961206</v>
      </c>
      <c r="L18" s="36">
        <f>L3*11630*1000/RES_summary!L$6</f>
        <v>249.58140864492324</v>
      </c>
      <c r="M18" s="36">
        <f>M3*11630*1000/RES_summary!M$6</f>
        <v>258.53736358816502</v>
      </c>
      <c r="N18" s="36">
        <f>N3*11630*1000/RES_summary!N$6</f>
        <v>261.34090438581779</v>
      </c>
      <c r="O18" s="36">
        <f>O3*11630*1000/RES_summary!O$6</f>
        <v>283.932877492633</v>
      </c>
      <c r="P18" s="36">
        <f>P3*11630*1000/RES_summary!P$6</f>
        <v>307.4802489388511</v>
      </c>
      <c r="Q18" s="36">
        <f>Q3*11630*1000/RES_summary!Q$6</f>
        <v>334.41113548651765</v>
      </c>
      <c r="R18" s="36">
        <f>R3*11630*1000/RES_summary!R$6</f>
        <v>381.41163162996725</v>
      </c>
      <c r="S18" s="36">
        <f>S3*11630*1000/RES_summary!S$6</f>
        <v>419.97310212767559</v>
      </c>
      <c r="T18" s="36">
        <f>T3*11630*1000/RES_summary!T$6</f>
        <v>483.52828884628724</v>
      </c>
      <c r="U18" s="36">
        <f>U3*11630*1000/RES_summary!U$6</f>
        <v>493.3955478988874</v>
      </c>
      <c r="V18" s="36">
        <f>V3*11630*1000/RES_summary!V$6</f>
        <v>530.22251291631949</v>
      </c>
      <c r="W18" s="36">
        <f>W3*11630*1000/RES_summary!W$6</f>
        <v>554.30140846034874</v>
      </c>
      <c r="X18" s="36">
        <f>X3*11630*1000/RES_summary!X$6</f>
        <v>519.1910753785296</v>
      </c>
      <c r="Y18" s="36">
        <f>Y3*11630*1000/RES_summary!Y$6</f>
        <v>486.05914820867832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1.7441761569677796</v>
      </c>
      <c r="C3" s="49">
        <f t="shared" ref="C3:W3" si="0">C5*C11/11630</f>
        <v>2.4700415458174092</v>
      </c>
      <c r="D3" s="49">
        <f t="shared" si="0"/>
        <v>3.2240773478081621</v>
      </c>
      <c r="E3" s="49">
        <f t="shared" si="0"/>
        <v>3.9712457943116202</v>
      </c>
      <c r="F3" s="49">
        <f t="shared" si="0"/>
        <v>4.7653603712192227</v>
      </c>
      <c r="G3" s="49">
        <f t="shared" si="0"/>
        <v>5.7160770505042189</v>
      </c>
      <c r="H3" s="49">
        <f t="shared" si="0"/>
        <v>6.3870221131845639</v>
      </c>
      <c r="I3" s="49">
        <f t="shared" si="0"/>
        <v>7.5042429880285999</v>
      </c>
      <c r="J3" s="49">
        <f t="shared" si="0"/>
        <v>8.6684769213526618</v>
      </c>
      <c r="K3" s="49">
        <f t="shared" si="0"/>
        <v>9.9776948483490795</v>
      </c>
      <c r="L3" s="49">
        <f t="shared" si="0"/>
        <v>10.773557480783158</v>
      </c>
      <c r="M3" s="49">
        <f t="shared" si="0"/>
        <v>11.190302336856689</v>
      </c>
      <c r="N3" s="49">
        <f t="shared" si="0"/>
        <v>11.611749810617184</v>
      </c>
      <c r="O3" s="49">
        <f t="shared" si="0"/>
        <v>12.169287565173612</v>
      </c>
      <c r="P3" s="49">
        <f t="shared" si="0"/>
        <v>13.256268207751791</v>
      </c>
      <c r="Q3" s="49">
        <f t="shared" si="0"/>
        <v>14.884919751861025</v>
      </c>
      <c r="R3" s="49">
        <f t="shared" si="0"/>
        <v>17.116419840666623</v>
      </c>
      <c r="S3" s="49">
        <f t="shared" si="0"/>
        <v>19.276322527906419</v>
      </c>
      <c r="T3" s="49">
        <f t="shared" si="0"/>
        <v>22.532116430677927</v>
      </c>
      <c r="U3" s="49">
        <f t="shared" si="0"/>
        <v>23.50887574659243</v>
      </c>
      <c r="V3" s="49">
        <f t="shared" si="0"/>
        <v>25.743082588411863</v>
      </c>
      <c r="W3" s="49">
        <f t="shared" si="0"/>
        <v>28.737023316806305</v>
      </c>
      <c r="X3" s="49">
        <f t="shared" ref="X3:Y3" si="1">X5*X11/11630</f>
        <v>28.148988813417997</v>
      </c>
      <c r="Y3" s="49">
        <f t="shared" si="1"/>
        <v>27.320366195688202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39.491347777922797</v>
      </c>
      <c r="C5" s="49">
        <f t="shared" ref="C5:W5" si="2">C7*C13/1000000</f>
        <v>54.608178313237651</v>
      </c>
      <c r="D5" s="49">
        <f t="shared" si="2"/>
        <v>69.759909839872421</v>
      </c>
      <c r="E5" s="49">
        <f t="shared" si="2"/>
        <v>84.225256913997498</v>
      </c>
      <c r="F5" s="49">
        <f t="shared" si="2"/>
        <v>99.188598053551047</v>
      </c>
      <c r="G5" s="49">
        <f t="shared" si="2"/>
        <v>116.91768608831694</v>
      </c>
      <c r="H5" s="49">
        <f t="shared" si="2"/>
        <v>128.35620788189468</v>
      </c>
      <c r="I5" s="49">
        <f t="shared" si="2"/>
        <v>148.41678835822847</v>
      </c>
      <c r="J5" s="49">
        <f t="shared" si="2"/>
        <v>169.55107305708771</v>
      </c>
      <c r="K5" s="49">
        <f t="shared" si="2"/>
        <v>193.4141336101753</v>
      </c>
      <c r="L5" s="49">
        <f t="shared" si="2"/>
        <v>206.78964143265412</v>
      </c>
      <c r="M5" s="49">
        <f t="shared" si="2"/>
        <v>211.89201202989474</v>
      </c>
      <c r="N5" s="49">
        <f t="shared" si="2"/>
        <v>217.14232537421537</v>
      </c>
      <c r="O5" s="49">
        <f t="shared" si="2"/>
        <v>223.18157597189841</v>
      </c>
      <c r="P5" s="49">
        <f t="shared" si="2"/>
        <v>234.69940259184699</v>
      </c>
      <c r="Q5" s="49">
        <f t="shared" si="2"/>
        <v>258.30147062954404</v>
      </c>
      <c r="R5" s="49">
        <f t="shared" si="2"/>
        <v>285.54119386202643</v>
      </c>
      <c r="S5" s="49">
        <f t="shared" si="2"/>
        <v>310.78896985092422</v>
      </c>
      <c r="T5" s="49">
        <f t="shared" si="2"/>
        <v>337.47472199947299</v>
      </c>
      <c r="U5" s="49">
        <f t="shared" si="2"/>
        <v>364.38376389050524</v>
      </c>
      <c r="V5" s="49">
        <f t="shared" si="2"/>
        <v>390.20808652513915</v>
      </c>
      <c r="W5" s="49">
        <f t="shared" si="2"/>
        <v>408.55232243232012</v>
      </c>
      <c r="X5" s="49">
        <f t="shared" ref="X5:Y5" si="3">X7*X13/1000000</f>
        <v>419.74590658268164</v>
      </c>
      <c r="Y5" s="49">
        <f t="shared" si="3"/>
        <v>428.31768925150897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101669.50729590814</v>
      </c>
      <c r="C7" s="35">
        <v>144643.22235439232</v>
      </c>
      <c r="D7" s="35">
        <v>190284.38607254389</v>
      </c>
      <c r="E7" s="35">
        <v>236510.19664329971</v>
      </c>
      <c r="F7" s="35">
        <v>286846.29298705165</v>
      </c>
      <c r="G7" s="35">
        <v>348711.30626471667</v>
      </c>
      <c r="H7" s="35">
        <v>400697.28653762519</v>
      </c>
      <c r="I7" s="35">
        <v>486539.5806947141</v>
      </c>
      <c r="J7" s="35">
        <v>582732.21982862719</v>
      </c>
      <c r="K7" s="35">
        <v>697994.03708271345</v>
      </c>
      <c r="L7" s="35">
        <v>782592.17546371918</v>
      </c>
      <c r="M7" s="35">
        <v>839812.33574985666</v>
      </c>
      <c r="N7" s="35">
        <v>913611.33922745753</v>
      </c>
      <c r="O7" s="35">
        <v>1000131.2682696419</v>
      </c>
      <c r="P7" s="35">
        <v>1137827.9934820828</v>
      </c>
      <c r="Q7" s="35">
        <v>1336156.0175526112</v>
      </c>
      <c r="R7" s="35">
        <v>1554559.1185664001</v>
      </c>
      <c r="S7" s="35">
        <v>1763503.0688003297</v>
      </c>
      <c r="T7" s="35">
        <v>1969989.6676982269</v>
      </c>
      <c r="U7" s="35">
        <v>2167669.6935135601</v>
      </c>
      <c r="V7" s="35">
        <v>2351213.2851095069</v>
      </c>
      <c r="W7" s="35">
        <v>2490017.4463069947</v>
      </c>
      <c r="X7" s="35">
        <v>2589396.1864665784</v>
      </c>
      <c r="Y7" s="35">
        <v>2674032.8790972363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61941.261153221378</v>
      </c>
      <c r="D8" s="52">
        <v>65268.532291365409</v>
      </c>
      <c r="E8" s="52">
        <v>66535.954813171586</v>
      </c>
      <c r="F8" s="52">
        <v>71352.767916867975</v>
      </c>
      <c r="G8" s="52">
        <v>83612.790090090304</v>
      </c>
      <c r="H8" s="52">
        <v>113927.24142612988</v>
      </c>
      <c r="I8" s="52">
        <v>151110.82644845429</v>
      </c>
      <c r="J8" s="52">
        <v>162728.59394708468</v>
      </c>
      <c r="K8" s="52">
        <v>186614.58517095423</v>
      </c>
      <c r="L8" s="52">
        <v>168210.92847109598</v>
      </c>
      <c r="M8" s="52">
        <v>171147.40171226743</v>
      </c>
      <c r="N8" s="52">
        <v>224909.82992605516</v>
      </c>
      <c r="O8" s="52">
        <v>249248.522989269</v>
      </c>
      <c r="P8" s="52">
        <v>324311.31038339518</v>
      </c>
      <c r="Q8" s="52">
        <v>366538.95254162431</v>
      </c>
      <c r="R8" s="52">
        <v>389550.50272605638</v>
      </c>
      <c r="S8" s="52">
        <v>433853.78015998472</v>
      </c>
      <c r="T8" s="52">
        <v>455735.12188716605</v>
      </c>
      <c r="U8" s="52">
        <v>521991.33619872853</v>
      </c>
      <c r="V8" s="52">
        <v>550082.54413757101</v>
      </c>
      <c r="W8" s="52">
        <v>528354.66392354411</v>
      </c>
      <c r="X8" s="52">
        <v>533232.52031956846</v>
      </c>
      <c r="Y8" s="52">
        <v>540371.81451782398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18967.546094737219</v>
      </c>
      <c r="D9" s="36">
        <v>19627.36857321384</v>
      </c>
      <c r="E9" s="36">
        <v>20310.144242415758</v>
      </c>
      <c r="F9" s="36">
        <v>21016.671573116037</v>
      </c>
      <c r="G9" s="36">
        <v>21747.776812425291</v>
      </c>
      <c r="H9" s="36">
        <v>61941.261153221363</v>
      </c>
      <c r="I9" s="36">
        <v>65268.532291365322</v>
      </c>
      <c r="J9" s="36">
        <v>66535.954813171527</v>
      </c>
      <c r="K9" s="36">
        <v>71352.767916867975</v>
      </c>
      <c r="L9" s="36">
        <v>83612.790090090246</v>
      </c>
      <c r="M9" s="36">
        <v>113927.24142612994</v>
      </c>
      <c r="N9" s="36">
        <v>151110.82644845429</v>
      </c>
      <c r="O9" s="36">
        <v>162728.5939470845</v>
      </c>
      <c r="P9" s="36">
        <v>186614.58517095423</v>
      </c>
      <c r="Q9" s="36">
        <v>168210.92847109609</v>
      </c>
      <c r="R9" s="36">
        <v>171147.40171226743</v>
      </c>
      <c r="S9" s="36">
        <v>224909.82992605516</v>
      </c>
      <c r="T9" s="36">
        <v>249248.52298926888</v>
      </c>
      <c r="U9" s="36">
        <v>324311.31038339529</v>
      </c>
      <c r="V9" s="36">
        <v>366538.9525416242</v>
      </c>
      <c r="W9" s="36">
        <v>389550.50272605615</v>
      </c>
      <c r="X9" s="36">
        <v>433853.78015998472</v>
      </c>
      <c r="Y9" s="36">
        <v>455735.12188716605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513.6509601952672</v>
      </c>
      <c r="C11" s="54">
        <v>526.04910226226707</v>
      </c>
      <c r="D11" s="54">
        <v>537.50097500237109</v>
      </c>
      <c r="E11" s="54">
        <v>548.35794249941318</v>
      </c>
      <c r="F11" s="54">
        <v>558.74507962455698</v>
      </c>
      <c r="G11" s="54">
        <v>568.58785288607339</v>
      </c>
      <c r="H11" s="54">
        <v>578.71035925808326</v>
      </c>
      <c r="I11" s="54">
        <v>588.03553773257477</v>
      </c>
      <c r="J11" s="54">
        <v>594.59598089000201</v>
      </c>
      <c r="K11" s="54">
        <v>599.95921146165415</v>
      </c>
      <c r="L11" s="54">
        <v>605.91271706573298</v>
      </c>
      <c r="M11" s="54">
        <v>614.19595260288554</v>
      </c>
      <c r="N11" s="54">
        <v>621.91767572142692</v>
      </c>
      <c r="O11" s="54">
        <v>634.14201538208295</v>
      </c>
      <c r="P11" s="54">
        <v>656.88449801579895</v>
      </c>
      <c r="Q11" s="54">
        <v>670.19214521786591</v>
      </c>
      <c r="R11" s="54">
        <v>697.14621576857508</v>
      </c>
      <c r="S11" s="54">
        <v>721.33715397649269</v>
      </c>
      <c r="T11" s="54">
        <v>776.49819973536728</v>
      </c>
      <c r="U11" s="54">
        <v>750.33042639909502</v>
      </c>
      <c r="V11" s="54">
        <v>767.26254745092683</v>
      </c>
      <c r="W11" s="54">
        <v>818.03862767129931</v>
      </c>
      <c r="X11" s="54">
        <v>779.9307504040313</v>
      </c>
      <c r="Y11" s="54">
        <v>741.82287313676341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388.42863340513293</v>
      </c>
      <c r="C13" s="35">
        <v>377.53706965571752</v>
      </c>
      <c r="D13" s="35">
        <v>366.60869175717443</v>
      </c>
      <c r="E13" s="35">
        <v>356.11681064653828</v>
      </c>
      <c r="F13" s="35">
        <v>345.79006415128555</v>
      </c>
      <c r="G13" s="35">
        <v>335.28504521606021</v>
      </c>
      <c r="H13" s="35">
        <v>320.33211153238523</v>
      </c>
      <c r="I13" s="35">
        <v>305.04566174515332</v>
      </c>
      <c r="J13" s="35">
        <v>290.95880970328045</v>
      </c>
      <c r="K13" s="35">
        <v>277.09997984876111</v>
      </c>
      <c r="L13" s="35">
        <v>264.23678630587182</v>
      </c>
      <c r="M13" s="35">
        <v>252.30876352953226</v>
      </c>
      <c r="N13" s="35">
        <v>237.67472671456682</v>
      </c>
      <c r="O13" s="35">
        <v>223.15228315782164</v>
      </c>
      <c r="P13" s="35">
        <v>206.2696681188155</v>
      </c>
      <c r="Q13" s="35">
        <v>193.3168486586361</v>
      </c>
      <c r="R13" s="35">
        <v>183.67985524111162</v>
      </c>
      <c r="S13" s="35">
        <v>176.23386959136212</v>
      </c>
      <c r="T13" s="35">
        <v>171.30786396143122</v>
      </c>
      <c r="U13" s="35">
        <v>168.09930266630164</v>
      </c>
      <c r="V13" s="35">
        <v>165.96031036247115</v>
      </c>
      <c r="W13" s="35">
        <v>164.07608831747504</v>
      </c>
      <c r="X13" s="35">
        <v>162.10184782710127</v>
      </c>
      <c r="Y13" s="35">
        <v>160.17667269525521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362.9950072912448</v>
      </c>
      <c r="D14" s="36">
        <v>348.95167210432476</v>
      </c>
      <c r="E14" s="36">
        <v>335.9745675738381</v>
      </c>
      <c r="F14" s="36">
        <v>324.11942567341202</v>
      </c>
      <c r="G14" s="36">
        <v>313.06869718629957</v>
      </c>
      <c r="H14" s="36">
        <v>297.75925329953458</v>
      </c>
      <c r="I14" s="36">
        <v>283.47501606585934</v>
      </c>
      <c r="J14" s="36">
        <v>267.24666077719849</v>
      </c>
      <c r="K14" s="36">
        <v>251.80174779728242</v>
      </c>
      <c r="L14" s="36">
        <v>235.13368271367233</v>
      </c>
      <c r="M14" s="36">
        <v>228.02134618654645</v>
      </c>
      <c r="N14" s="36">
        <v>213.8032709167542</v>
      </c>
      <c r="O14" s="36">
        <v>198.70899674355303</v>
      </c>
      <c r="P14" s="36">
        <v>180.40599713063625</v>
      </c>
      <c r="Q14" s="36">
        <v>172.29853112165517</v>
      </c>
      <c r="R14" s="36">
        <v>170.10627300831092</v>
      </c>
      <c r="S14" s="36">
        <v>169.02983595389449</v>
      </c>
      <c r="T14" s="36">
        <v>167.23239537906039</v>
      </c>
      <c r="U14" s="36">
        <v>163.63633129146939</v>
      </c>
      <c r="V14" s="36">
        <v>161.7547160961594</v>
      </c>
      <c r="W14" s="36">
        <v>160.13716893519779</v>
      </c>
      <c r="X14" s="36">
        <v>158.51962177423621</v>
      </c>
      <c r="Y14" s="36">
        <v>156.90207461327461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7.4212890123884476E-2</v>
      </c>
      <c r="C16" s="44">
        <f>C7/RES_summary!C$6</f>
        <v>0.105953776903113</v>
      </c>
      <c r="D16" s="44">
        <f>D7/RES_summary!D$6</f>
        <v>0.14017895910795541</v>
      </c>
      <c r="E16" s="44">
        <f>E7/RES_summary!E$6</f>
        <v>0.17476501705699513</v>
      </c>
      <c r="F16" s="44">
        <f>F7/RES_summary!F$6</f>
        <v>0.21320426175225296</v>
      </c>
      <c r="G16" s="44">
        <f>G7/RES_summary!G$6</f>
        <v>0.26159436578717449</v>
      </c>
      <c r="H16" s="44">
        <f>H7/RES_summary!H$6</f>
        <v>0.30973374971892281</v>
      </c>
      <c r="I16" s="44">
        <f>I7/RES_summary!I$6</f>
        <v>0.38174847818695923</v>
      </c>
      <c r="J16" s="44">
        <f>J7/RES_summary!J$6</f>
        <v>0.4447665313400167</v>
      </c>
      <c r="K16" s="44">
        <f>K7/RES_summary!K$6</f>
        <v>0.53798825902484049</v>
      </c>
      <c r="L16" s="44">
        <f>L7/RES_summary!L$6</f>
        <v>0.59479467785208961</v>
      </c>
      <c r="M16" s="44">
        <f>M7/RES_summary!M$6</f>
        <v>0.64486906290326307</v>
      </c>
      <c r="N16" s="44">
        <f>N7/RES_summary!N$6</f>
        <v>0.70536555967812498</v>
      </c>
      <c r="O16" s="44">
        <f>O7/RES_summary!O$6</f>
        <v>0.76422729436360215</v>
      </c>
      <c r="P16" s="44">
        <f>P7/RES_summary!P$6</f>
        <v>0.87386822984371892</v>
      </c>
      <c r="Q16" s="44">
        <f>Q7/RES_summary!Q$6</f>
        <v>1.0199298327102853</v>
      </c>
      <c r="R16" s="44">
        <f>R7/RES_summary!R$6</f>
        <v>1.1784390756646614</v>
      </c>
      <c r="S16" s="44">
        <f>S7/RES_summary!S$6</f>
        <v>1.3384745051222686</v>
      </c>
      <c r="T16" s="44">
        <f>T7/RES_summary!T$6</f>
        <v>1.5139826388304207</v>
      </c>
      <c r="U16" s="44">
        <f>U7/RES_summary!U$6</f>
        <v>1.6649484874261566</v>
      </c>
      <c r="V16" s="44">
        <f>V7/RES_summary!V$6</f>
        <v>1.8173938301633008</v>
      </c>
      <c r="W16" s="44">
        <f>W7/RES_summary!W$6</f>
        <v>1.8577062534184501</v>
      </c>
      <c r="X16" s="44">
        <f>X7/RES_summary!X$6</f>
        <v>1.8885263043836997</v>
      </c>
      <c r="Y16" s="44">
        <f>Y7/RES_summary!Y$6</f>
        <v>1.911976432425432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28.826411491865734</v>
      </c>
      <c r="C17" s="52">
        <f t="shared" si="4"/>
        <v>40.001478450956924</v>
      </c>
      <c r="D17" s="52">
        <f t="shared" si="4"/>
        <v>51.390824810449985</v>
      </c>
      <c r="E17" s="52">
        <f t="shared" si="4"/>
        <v>62.236760486924965</v>
      </c>
      <c r="F17" s="52">
        <f t="shared" si="4"/>
        <v>73.723915348639025</v>
      </c>
      <c r="G17" s="52">
        <f t="shared" si="4"/>
        <v>87.708678761219389</v>
      </c>
      <c r="H17" s="52">
        <f t="shared" si="4"/>
        <v>99.217666060305874</v>
      </c>
      <c r="I17" s="52">
        <f t="shared" si="4"/>
        <v>116.45071714874621</v>
      </c>
      <c r="J17" s="52">
        <f t="shared" si="4"/>
        <v>129.40874055454805</v>
      </c>
      <c r="K17" s="52">
        <f t="shared" si="4"/>
        <v>149.07653573465336</v>
      </c>
      <c r="L17" s="52">
        <f t="shared" si="4"/>
        <v>157.16663418747248</v>
      </c>
      <c r="M17" s="52">
        <f t="shared" si="4"/>
        <v>162.70611589957048</v>
      </c>
      <c r="N17" s="52">
        <f t="shared" si="4"/>
        <v>167.64756663036582</v>
      </c>
      <c r="O17" s="52">
        <f t="shared" si="4"/>
        <v>170.53906558876247</v>
      </c>
      <c r="P17" s="52">
        <f t="shared" si="4"/>
        <v>180.25250974944069</v>
      </c>
      <c r="Q17" s="52">
        <f t="shared" si="4"/>
        <v>197.16962111248225</v>
      </c>
      <c r="R17" s="52">
        <f t="shared" ref="R17:V17" si="5">R13*R16</f>
        <v>216.4555188285544</v>
      </c>
      <c r="S17" s="52">
        <f t="shared" si="5"/>
        <v>235.88454138708084</v>
      </c>
      <c r="T17" s="52">
        <f t="shared" si="5"/>
        <v>259.3571319327304</v>
      </c>
      <c r="U17" s="52">
        <f t="shared" si="5"/>
        <v>279.87667971165064</v>
      </c>
      <c r="V17" s="52">
        <f t="shared" si="5"/>
        <v>301.61524410474158</v>
      </c>
      <c r="W17" s="52">
        <f t="shared" ref="W17:Y17" si="6">W13*W16</f>
        <v>304.80517530381127</v>
      </c>
      <c r="X17" s="52">
        <f t="shared" si="6"/>
        <v>306.13360361068442</v>
      </c>
      <c r="Y17" s="52">
        <f t="shared" si="6"/>
        <v>306.25402321765017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14.806713941780723</v>
      </c>
      <c r="C18" s="36">
        <f>C3*11630*1000/RES_summary!C$6</f>
        <v>21.042741828289312</v>
      </c>
      <c r="D18" s="36">
        <f>D3*11630*1000/RES_summary!D$6</f>
        <v>27.622618441792909</v>
      </c>
      <c r="E18" s="36">
        <f>E3*11630*1000/RES_summary!E$6</f>
        <v>34.128021928438947</v>
      </c>
      <c r="F18" s="36">
        <f>F3*11630*1000/RES_summary!F$6</f>
        <v>41.19287495170942</v>
      </c>
      <c r="G18" s="36">
        <f>G3*11630*1000/RES_summary!G$6</f>
        <v>49.870089336316077</v>
      </c>
      <c r="H18" s="36">
        <f>H3*11630*1000/RES_summary!H$6</f>
        <v>57.418291170508141</v>
      </c>
      <c r="I18" s="36">
        <f>I3*11630*1000/RES_summary!I$6</f>
        <v>68.477160077906944</v>
      </c>
      <c r="J18" s="36">
        <f>J3*11630*1000/RES_summary!J$6</f>
        <v>76.945917025771251</v>
      </c>
      <c r="K18" s="36">
        <f>K3*11630*1000/RES_summary!K$6</f>
        <v>89.439840826797735</v>
      </c>
      <c r="L18" s="36">
        <f>L3*11630*1000/RES_summary!L$6</f>
        <v>95.229262352607563</v>
      </c>
      <c r="M18" s="36">
        <f>M3*11630*1000/RES_summary!M$6</f>
        <v>99.933437849252201</v>
      </c>
      <c r="N18" s="36">
        <f>N3*11630*1000/RES_summary!N$6</f>
        <v>104.26298497911017</v>
      </c>
      <c r="O18" s="36">
        <f>O3*11630*1000/RES_summary!O$6</f>
        <v>108.14598675383505</v>
      </c>
      <c r="P18" s="36">
        <f>P3*11630*1000/RES_summary!P$6</f>
        <v>118.40507938284925</v>
      </c>
      <c r="Q18" s="36">
        <f>Q3*11630*1000/RES_summary!Q$6</f>
        <v>132.14153134516832</v>
      </c>
      <c r="R18" s="36">
        <f>R3*11630*1000/RES_summary!R$6</f>
        <v>150.90114583355026</v>
      </c>
      <c r="S18" s="36">
        <f>S3*11630*1000/RES_summary!S$6</f>
        <v>170.15228375120711</v>
      </c>
      <c r="T18" s="36">
        <f>T3*11630*1000/RES_summary!T$6</f>
        <v>201.39034603429326</v>
      </c>
      <c r="U18" s="36">
        <f>U3*11630*1000/RES_summary!U$6</f>
        <v>209.99998842720575</v>
      </c>
      <c r="V18" s="36">
        <f>V3*11630*1000/RES_summary!V$6</f>
        <v>231.41808054183721</v>
      </c>
      <c r="W18" s="36">
        <f>W3*11630*1000/RES_summary!W$6</f>
        <v>249.34240731263955</v>
      </c>
      <c r="X18" s="36">
        <f>X3*11630*1000/RES_summary!X$6</f>
        <v>238.76301118797136</v>
      </c>
      <c r="Y18" s="36">
        <f>Y3*11630*1000/RES_summary!Y$6</f>
        <v>227.1862394130103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24.77120564266864</v>
      </c>
      <c r="C3" s="49">
        <f t="shared" ref="C3:W3" si="0">C5*C11/11630</f>
        <v>25.615087958071548</v>
      </c>
      <c r="D3" s="49">
        <f t="shared" si="0"/>
        <v>26.721326709315498</v>
      </c>
      <c r="E3" s="49">
        <f t="shared" si="0"/>
        <v>28.015169775334247</v>
      </c>
      <c r="F3" s="49">
        <f t="shared" si="0"/>
        <v>29.353035832809155</v>
      </c>
      <c r="G3" s="49">
        <f t="shared" si="0"/>
        <v>30.417791817040612</v>
      </c>
      <c r="H3" s="49">
        <f t="shared" si="0"/>
        <v>30.5577596436679</v>
      </c>
      <c r="I3" s="49">
        <f t="shared" si="0"/>
        <v>30.906875991300645</v>
      </c>
      <c r="J3" s="49">
        <f t="shared" si="0"/>
        <v>31.801712499906294</v>
      </c>
      <c r="K3" s="49">
        <f t="shared" si="0"/>
        <v>32.414695881596259</v>
      </c>
      <c r="L3" s="49">
        <f t="shared" si="0"/>
        <v>33.001157672600392</v>
      </c>
      <c r="M3" s="49">
        <f t="shared" si="0"/>
        <v>32.512176995629893</v>
      </c>
      <c r="N3" s="49">
        <f t="shared" si="0"/>
        <v>32.198730720504422</v>
      </c>
      <c r="O3" s="49">
        <f t="shared" si="0"/>
        <v>32.197076720701084</v>
      </c>
      <c r="P3" s="49">
        <f t="shared" si="0"/>
        <v>31.24327375694547</v>
      </c>
      <c r="Q3" s="49">
        <f t="shared" si="0"/>
        <v>30.399682633001284</v>
      </c>
      <c r="R3" s="49">
        <f t="shared" si="0"/>
        <v>29.310038496601294</v>
      </c>
      <c r="S3" s="49">
        <f t="shared" si="0"/>
        <v>28.246996469433164</v>
      </c>
      <c r="T3" s="49">
        <f t="shared" si="0"/>
        <v>27.940449725624209</v>
      </c>
      <c r="U3" s="49">
        <f t="shared" si="0"/>
        <v>24.855277361660097</v>
      </c>
      <c r="V3" s="49">
        <f t="shared" si="0"/>
        <v>23.550136845749226</v>
      </c>
      <c r="W3" s="49">
        <f t="shared" si="0"/>
        <v>24.039974613524727</v>
      </c>
      <c r="X3" s="49">
        <f t="shared" ref="X3:Y3" si="1">X5*X11/11630</f>
        <v>21.819167351775526</v>
      </c>
      <c r="Y3" s="49">
        <f t="shared" si="1"/>
        <v>19.634712824549389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634.15651308908684</v>
      </c>
      <c r="C5" s="49">
        <f t="shared" ref="C5:W5" si="2">C7*C13/1000000</f>
        <v>646.01260892080631</v>
      </c>
      <c r="D5" s="49">
        <f t="shared" si="2"/>
        <v>664.54871563068139</v>
      </c>
      <c r="E5" s="49">
        <f t="shared" si="2"/>
        <v>687.33621584151592</v>
      </c>
      <c r="F5" s="49">
        <f t="shared" si="2"/>
        <v>710.29025769297505</v>
      </c>
      <c r="G5" s="49">
        <f t="shared" si="2"/>
        <v>726.1244809795146</v>
      </c>
      <c r="H5" s="49">
        <f t="shared" si="2"/>
        <v>718.6526488840816</v>
      </c>
      <c r="I5" s="49">
        <f t="shared" si="2"/>
        <v>716.83844096681833</v>
      </c>
      <c r="J5" s="49">
        <f t="shared" si="2"/>
        <v>730.84303546388242</v>
      </c>
      <c r="K5" s="49">
        <f t="shared" si="2"/>
        <v>739.23538606446948</v>
      </c>
      <c r="L5" s="49">
        <f t="shared" si="2"/>
        <v>745.94319419212297</v>
      </c>
      <c r="M5" s="49">
        <f t="shared" si="2"/>
        <v>733.39483358667326</v>
      </c>
      <c r="N5" s="49">
        <f t="shared" si="2"/>
        <v>725.13857329184191</v>
      </c>
      <c r="O5" s="49">
        <f t="shared" si="2"/>
        <v>724.19317521037067</v>
      </c>
      <c r="P5" s="49">
        <f t="shared" si="2"/>
        <v>700.1447641580653</v>
      </c>
      <c r="Q5" s="49">
        <f t="shared" si="2"/>
        <v>678.70318585637801</v>
      </c>
      <c r="R5" s="49">
        <f t="shared" si="2"/>
        <v>649.37589167530086</v>
      </c>
      <c r="S5" s="49">
        <f t="shared" si="2"/>
        <v>617.61024784433175</v>
      </c>
      <c r="T5" s="49">
        <f t="shared" si="2"/>
        <v>575.90539989726494</v>
      </c>
      <c r="U5" s="49">
        <f t="shared" si="2"/>
        <v>536.61066632796462</v>
      </c>
      <c r="V5" s="49">
        <f t="shared" si="2"/>
        <v>502.24853352727882</v>
      </c>
      <c r="W5" s="49">
        <f t="shared" si="2"/>
        <v>484.26083839594077</v>
      </c>
      <c r="X5" s="49">
        <f t="shared" ref="X5:Y5" si="3">X7*X13/1000000</f>
        <v>465.6192553632427</v>
      </c>
      <c r="Y5" s="49">
        <f t="shared" si="3"/>
        <v>445.44921490821667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8450758.2245074138</v>
      </c>
      <c r="C7" s="35">
        <v>8683393.2795635331</v>
      </c>
      <c r="D7" s="35">
        <v>9082930.6026460417</v>
      </c>
      <c r="E7" s="35">
        <v>9615115.3898413107</v>
      </c>
      <c r="F7" s="35">
        <v>10215523.09309732</v>
      </c>
      <c r="G7" s="35">
        <v>10740758.061460512</v>
      </c>
      <c r="H7" s="35">
        <v>10921980.261846894</v>
      </c>
      <c r="I7" s="35">
        <v>11223320.12235707</v>
      </c>
      <c r="J7" s="35">
        <v>11866656.65611293</v>
      </c>
      <c r="K7" s="35">
        <v>12396346.658554172</v>
      </c>
      <c r="L7" s="35">
        <v>12957536.775273398</v>
      </c>
      <c r="M7" s="35">
        <v>13241081.622735623</v>
      </c>
      <c r="N7" s="35">
        <v>13639850.914907936</v>
      </c>
      <c r="O7" s="35">
        <v>14153159.768763995</v>
      </c>
      <c r="P7" s="35">
        <v>14200232.140486913</v>
      </c>
      <c r="Q7" s="35">
        <v>14667681.768953422</v>
      </c>
      <c r="R7" s="35">
        <v>15090532.546350339</v>
      </c>
      <c r="S7" s="35">
        <v>15462348.801403947</v>
      </c>
      <c r="T7" s="35">
        <v>15670363.46241349</v>
      </c>
      <c r="U7" s="35">
        <v>15990262.805298839</v>
      </c>
      <c r="V7" s="35">
        <v>16279408.399447102</v>
      </c>
      <c r="W7" s="35">
        <v>17358521.494699825</v>
      </c>
      <c r="X7" s="35">
        <v>18181697.677050129</v>
      </c>
      <c r="Y7" s="35">
        <v>18930250.228179168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2266847.1510987757</v>
      </c>
      <c r="D8" s="52">
        <v>2453136.4550404409</v>
      </c>
      <c r="E8" s="52">
        <v>2629643.3395882528</v>
      </c>
      <c r="F8" s="52">
        <v>2707207.3941728044</v>
      </c>
      <c r="G8" s="52">
        <v>2718615.2937982017</v>
      </c>
      <c r="H8" s="52">
        <v>2498344.1981200092</v>
      </c>
      <c r="I8" s="52">
        <v>2872622.7353607416</v>
      </c>
      <c r="J8" s="52">
        <v>3309569.4366210401</v>
      </c>
      <c r="K8" s="52">
        <v>3205762.5380003266</v>
      </c>
      <c r="L8" s="52">
        <v>3230293.8180193547</v>
      </c>
      <c r="M8" s="52">
        <v>3052033.1271815784</v>
      </c>
      <c r="N8" s="52">
        <v>3070311.5297721755</v>
      </c>
      <c r="O8" s="52">
        <v>2586946.6701707169</v>
      </c>
      <c r="P8" s="52">
        <v>2081996.0546963979</v>
      </c>
      <c r="Q8" s="52">
        <v>2843860.1007398274</v>
      </c>
      <c r="R8" s="52">
        <v>2374870.825855663</v>
      </c>
      <c r="S8" s="52">
        <v>1935390.8968616594</v>
      </c>
      <c r="T8" s="52">
        <v>1711148.2504501864</v>
      </c>
      <c r="U8" s="52">
        <v>1649265.8690015208</v>
      </c>
      <c r="V8" s="52">
        <v>1423872.1496881861</v>
      </c>
      <c r="W8" s="52">
        <v>2038568.6935403254</v>
      </c>
      <c r="X8" s="52">
        <v>1703252.4794575255</v>
      </c>
      <c r="Y8" s="52">
        <v>1641351.8464120664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2034212.0960426573</v>
      </c>
      <c r="D9" s="36">
        <v>2053599.1319579333</v>
      </c>
      <c r="E9" s="36">
        <v>2097458.5523929838</v>
      </c>
      <c r="F9" s="36">
        <v>2106799.6909167953</v>
      </c>
      <c r="G9" s="36">
        <v>2193380.3254350107</v>
      </c>
      <c r="H9" s="36">
        <v>2317121.9977336265</v>
      </c>
      <c r="I9" s="36">
        <v>2571282.8748505656</v>
      </c>
      <c r="J9" s="36">
        <v>2666232.9028651807</v>
      </c>
      <c r="K9" s="36">
        <v>2676072.5355590843</v>
      </c>
      <c r="L9" s="36">
        <v>2669103.7013001293</v>
      </c>
      <c r="M9" s="36">
        <v>2768488.2797193527</v>
      </c>
      <c r="N9" s="36">
        <v>2671542.2375998627</v>
      </c>
      <c r="O9" s="36">
        <v>2073637.8163146582</v>
      </c>
      <c r="P9" s="36">
        <v>2034923.6829734799</v>
      </c>
      <c r="Q9" s="36">
        <v>2376410.4722733181</v>
      </c>
      <c r="R9" s="36">
        <v>1952020.0484587457</v>
      </c>
      <c r="S9" s="36">
        <v>1563574.6418080516</v>
      </c>
      <c r="T9" s="36">
        <v>1503133.5894406438</v>
      </c>
      <c r="U9" s="36">
        <v>1329366.5261161737</v>
      </c>
      <c r="V9" s="36">
        <v>1134726.5555399247</v>
      </c>
      <c r="W9" s="36">
        <v>959455.59828760102</v>
      </c>
      <c r="X9" s="36">
        <v>880076.2971072197</v>
      </c>
      <c r="Y9" s="36">
        <v>892799.29528302699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454.2870973932034</v>
      </c>
      <c r="C11" s="54">
        <v>461.14188614682536</v>
      </c>
      <c r="D11" s="54">
        <v>467.63919983564767</v>
      </c>
      <c r="E11" s="54">
        <v>474.02772759214412</v>
      </c>
      <c r="F11" s="54">
        <v>480.61451362765433</v>
      </c>
      <c r="G11" s="54">
        <v>487.18770417294678</v>
      </c>
      <c r="H11" s="54">
        <v>494.51810301916998</v>
      </c>
      <c r="I11" s="54">
        <v>501.43372235176338</v>
      </c>
      <c r="J11" s="54">
        <v>506.06477509791915</v>
      </c>
      <c r="K11" s="54">
        <v>509.96329479022995</v>
      </c>
      <c r="L11" s="54">
        <v>514.52103420289563</v>
      </c>
      <c r="M11" s="54">
        <v>515.57033284512431</v>
      </c>
      <c r="N11" s="54">
        <v>516.41334783711113</v>
      </c>
      <c r="O11" s="54">
        <v>517.06093771593351</v>
      </c>
      <c r="P11" s="54">
        <v>518.97734924893837</v>
      </c>
      <c r="Q11" s="54">
        <v>520.91741484269403</v>
      </c>
      <c r="R11" s="54">
        <v>524.92824585165965</v>
      </c>
      <c r="S11" s="54">
        <v>531.90919368020116</v>
      </c>
      <c r="T11" s="54">
        <v>564.23751256191827</v>
      </c>
      <c r="U11" s="54">
        <v>538.69014139095702</v>
      </c>
      <c r="V11" s="54">
        <v>545.32382522364833</v>
      </c>
      <c r="W11" s="54">
        <v>577.34361853703876</v>
      </c>
      <c r="X11" s="54">
        <v>544.98802053017857</v>
      </c>
      <c r="Y11" s="54">
        <v>512.63242252331838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75.041374541992795</v>
      </c>
      <c r="C13" s="35">
        <v>74.396331954836654</v>
      </c>
      <c r="D13" s="35">
        <v>73.164570412668894</v>
      </c>
      <c r="E13" s="35">
        <v>71.484967987769494</v>
      </c>
      <c r="F13" s="35">
        <v>69.53048328704007</v>
      </c>
      <c r="G13" s="35">
        <v>67.604584036294483</v>
      </c>
      <c r="H13" s="35">
        <v>65.798750011891912</v>
      </c>
      <c r="I13" s="35">
        <v>63.870444142358757</v>
      </c>
      <c r="J13" s="35">
        <v>61.587948201686586</v>
      </c>
      <c r="K13" s="35">
        <v>59.633326368326081</v>
      </c>
      <c r="L13" s="35">
        <v>57.568286868812216</v>
      </c>
      <c r="M13" s="35">
        <v>55.387834202864241</v>
      </c>
      <c r="N13" s="35">
        <v>53.163233074584987</v>
      </c>
      <c r="O13" s="35">
        <v>51.168303547923202</v>
      </c>
      <c r="P13" s="35">
        <v>49.305163269961724</v>
      </c>
      <c r="Q13" s="35">
        <v>46.272014661032912</v>
      </c>
      <c r="R13" s="35">
        <v>43.032006304665046</v>
      </c>
      <c r="S13" s="35">
        <v>39.942847996564019</v>
      </c>
      <c r="T13" s="35">
        <v>36.751247109144344</v>
      </c>
      <c r="U13" s="35">
        <v>33.558589553021172</v>
      </c>
      <c r="V13" s="35">
        <v>30.851768148057317</v>
      </c>
      <c r="W13" s="35">
        <v>27.897585548619613</v>
      </c>
      <c r="X13" s="35">
        <v>25.609228776857904</v>
      </c>
      <c r="Y13" s="35">
        <v>23.531079068629026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72.570471965421177</v>
      </c>
      <c r="D14" s="36">
        <v>70.37339515467437</v>
      </c>
      <c r="E14" s="36">
        <v>68.45248960379584</v>
      </c>
      <c r="F14" s="36">
        <v>66.371799264126722</v>
      </c>
      <c r="G14" s="36">
        <v>64.542165359813353</v>
      </c>
      <c r="H14" s="36">
        <v>62.416854442232932</v>
      </c>
      <c r="I14" s="36">
        <v>60.848865533791425</v>
      </c>
      <c r="J14" s="36">
        <v>58.007570525451158</v>
      </c>
      <c r="K14" s="36">
        <v>56.73924354862357</v>
      </c>
      <c r="L14" s="36">
        <v>53.992787784573913</v>
      </c>
      <c r="M14" s="36">
        <v>51.051163198913379</v>
      </c>
      <c r="N14" s="36">
        <v>48.679387808882481</v>
      </c>
      <c r="O14" s="36">
        <v>45.602964200717061</v>
      </c>
      <c r="P14" s="36">
        <v>42.886664915778312</v>
      </c>
      <c r="Q14" s="36">
        <v>38.094604886300715</v>
      </c>
      <c r="R14" s="36">
        <v>31.194468313071155</v>
      </c>
      <c r="S14" s="36">
        <v>24.734366498300179</v>
      </c>
      <c r="T14" s="36">
        <v>19.299950963308117</v>
      </c>
      <c r="U14" s="36">
        <v>15.365565476858562</v>
      </c>
      <c r="V14" s="36">
        <v>13.646379710279458</v>
      </c>
      <c r="W14" s="36">
        <v>12.82759692766269</v>
      </c>
      <c r="X14" s="36">
        <v>12.008814145045921</v>
      </c>
      <c r="Y14" s="36">
        <v>11.190031362429153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6.1685672357352193</v>
      </c>
      <c r="C16" s="44">
        <f>C7/RES_summary!C$6</f>
        <v>6.3607426558201734</v>
      </c>
      <c r="D16" s="44">
        <f>D7/RES_summary!D$6</f>
        <v>6.6912256113505224</v>
      </c>
      <c r="E16" s="44">
        <f>E7/RES_summary!E$6</f>
        <v>7.1049190646309404</v>
      </c>
      <c r="F16" s="44">
        <f>F7/RES_summary!F$6</f>
        <v>7.5928924749089273</v>
      </c>
      <c r="G16" s="44">
        <f>G7/RES_summary!G$6</f>
        <v>8.0574439161668714</v>
      </c>
      <c r="H16" s="44">
        <f>H7/RES_summary!H$6</f>
        <v>8.4425475652434905</v>
      </c>
      <c r="I16" s="44">
        <f>I7/RES_summary!I$6</f>
        <v>8.8060366451527141</v>
      </c>
      <c r="J16" s="44">
        <f>J7/RES_summary!J$6</f>
        <v>9.0571475884659645</v>
      </c>
      <c r="K16" s="44">
        <f>K7/RES_summary!K$6</f>
        <v>9.5546503305065631</v>
      </c>
      <c r="L16" s="44">
        <f>L7/RES_summary!L$6</f>
        <v>9.8481356620241893</v>
      </c>
      <c r="M16" s="44">
        <f>M7/RES_summary!M$6</f>
        <v>10.167466628428359</v>
      </c>
      <c r="N16" s="44">
        <f>N7/RES_summary!N$6</f>
        <v>10.53082493771994</v>
      </c>
      <c r="O16" s="44">
        <f>O7/RES_summary!O$6</f>
        <v>10.81481135520519</v>
      </c>
      <c r="P16" s="44">
        <f>P7/RES_summary!P$6</f>
        <v>10.905982094887339</v>
      </c>
      <c r="Q16" s="44">
        <f>Q7/RES_summary!Q$6</f>
        <v>11.196301941039842</v>
      </c>
      <c r="R16" s="44">
        <f>R7/RES_summary!R$6</f>
        <v>11.439431934636332</v>
      </c>
      <c r="S16" s="44">
        <f>S7/RES_summary!S$6</f>
        <v>11.735709467217449</v>
      </c>
      <c r="T16" s="44">
        <f>T7/RES_summary!T$6</f>
        <v>12.043036882511633</v>
      </c>
      <c r="U16" s="44">
        <f>U7/RES_summary!U$6</f>
        <v>12.28183608918574</v>
      </c>
      <c r="V16" s="44">
        <f>V7/RES_summary!V$6</f>
        <v>12.583331580863289</v>
      </c>
      <c r="W16" s="44">
        <f>W7/RES_summary!W$6</f>
        <v>12.950525297976849</v>
      </c>
      <c r="X16" s="44">
        <f>X7/RES_summary!X$6</f>
        <v>13.260471495602228</v>
      </c>
      <c r="Y16" s="44">
        <f>Y7/RES_summary!Y$6</f>
        <v>13.535432783614096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462.89776432427175</v>
      </c>
      <c r="C17" s="52">
        <f t="shared" si="4"/>
        <v>473.21592210168694</v>
      </c>
      <c r="D17" s="52">
        <f t="shared" si="4"/>
        <v>489.56064738870879</v>
      </c>
      <c r="E17" s="52">
        <f t="shared" si="4"/>
        <v>507.89491189083594</v>
      </c>
      <c r="F17" s="52">
        <f t="shared" si="4"/>
        <v>527.93748332694747</v>
      </c>
      <c r="G17" s="52">
        <f t="shared" si="4"/>
        <v>544.72014434823302</v>
      </c>
      <c r="H17" s="52">
        <f t="shared" si="4"/>
        <v>555.50907670896311</v>
      </c>
      <c r="I17" s="52">
        <f t="shared" si="4"/>
        <v>562.44547165979077</v>
      </c>
      <c r="J17" s="52">
        <f t="shared" si="4"/>
        <v>557.81113653347245</v>
      </c>
      <c r="K17" s="52">
        <f t="shared" si="4"/>
        <v>569.77558149433253</v>
      </c>
      <c r="L17" s="52">
        <f t="shared" si="4"/>
        <v>566.94029891438845</v>
      </c>
      <c r="M17" s="52">
        <f t="shared" si="4"/>
        <v>563.15395587854505</v>
      </c>
      <c r="N17" s="52">
        <f t="shared" si="4"/>
        <v>559.85270063165706</v>
      </c>
      <c r="O17" s="52">
        <f t="shared" si="4"/>
        <v>553.37555023666584</v>
      </c>
      <c r="P17" s="52">
        <f t="shared" si="4"/>
        <v>537.72122780769939</v>
      </c>
      <c r="Q17" s="52">
        <f t="shared" si="4"/>
        <v>518.07544756514676</v>
      </c>
      <c r="R17" s="52">
        <f t="shared" ref="R17:V17" si="5">R13*R16</f>
        <v>492.26170713305731</v>
      </c>
      <c r="S17" s="52">
        <f t="shared" si="5"/>
        <v>468.75765938090387</v>
      </c>
      <c r="T17" s="52">
        <f t="shared" si="5"/>
        <v>442.59662441372433</v>
      </c>
      <c r="U17" s="52">
        <f t="shared" si="5"/>
        <v>412.16109627446696</v>
      </c>
      <c r="V17" s="52">
        <f t="shared" si="5"/>
        <v>388.21802846292178</v>
      </c>
      <c r="W17" s="52">
        <f t="shared" ref="W17:Y17" si="6">W13*W16</f>
        <v>361.28838739987168</v>
      </c>
      <c r="X17" s="52">
        <f t="shared" si="6"/>
        <v>339.59044821988056</v>
      </c>
      <c r="Y17" s="52">
        <f t="shared" si="6"/>
        <v>318.50333905933678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210.28848174467655</v>
      </c>
      <c r="C18" s="52">
        <f>C3*11630*1000/RES_summary!C$6</f>
        <v>218.21968287268109</v>
      </c>
      <c r="D18" s="52">
        <f>D3*11630*1000/RES_summary!D$6</f>
        <v>228.93774941587742</v>
      </c>
      <c r="E18" s="52">
        <f>E3*11630*1000/RES_summary!E$6</f>
        <v>240.75627093922526</v>
      </c>
      <c r="F18" s="52">
        <f>F3*11630*1000/RES_summary!F$6</f>
        <v>253.73441677498874</v>
      </c>
      <c r="G18" s="52">
        <f>G3*11630*1000/RES_summary!G$6</f>
        <v>265.38095654177181</v>
      </c>
      <c r="H18" s="52">
        <f>H3*11630*1000/RES_summary!H$6</f>
        <v>274.70929482404705</v>
      </c>
      <c r="I18" s="52">
        <f>I3*11630*1000/RES_summary!I$6</f>
        <v>282.02912647426211</v>
      </c>
      <c r="J18" s="52">
        <f>J3*11630*1000/RES_summary!J$6</f>
        <v>282.28856735692636</v>
      </c>
      <c r="K18" s="52">
        <f>K3*11630*1000/RES_summary!K$6</f>
        <v>290.56463282986903</v>
      </c>
      <c r="L18" s="52">
        <f>L3*11630*1000/RES_summary!L$6</f>
        <v>291.70270892873003</v>
      </c>
      <c r="M18" s="52">
        <f>M3*11630*1000/RES_summary!M$6</f>
        <v>290.34547247534988</v>
      </c>
      <c r="N18" s="52">
        <f>N3*11630*1000/RES_summary!N$6</f>
        <v>289.11540742884193</v>
      </c>
      <c r="O18" s="52">
        <f>O3*11630*1000/RES_summary!O$6</f>
        <v>286.1288809144412</v>
      </c>
      <c r="P18" s="52">
        <f>P3*11630*1000/RES_summary!P$6</f>
        <v>279.06513744252436</v>
      </c>
      <c r="Q18" s="52">
        <f>Q3*11630*1000/RES_summary!Q$6</f>
        <v>269.87452283910801</v>
      </c>
      <c r="R18" s="52">
        <f>R3*11630*1000/RES_summary!R$6</f>
        <v>258.40207442529919</v>
      </c>
      <c r="S18" s="52">
        <f>S3*11630*1000/RES_summary!S$6</f>
        <v>249.33650863271498</v>
      </c>
      <c r="T18" s="52">
        <f>T3*11630*1000/RES_summary!T$6</f>
        <v>249.72961842750141</v>
      </c>
      <c r="U18" s="52">
        <f>U3*11630*1000/RES_summary!U$6</f>
        <v>222.02711922794444</v>
      </c>
      <c r="V18" s="52">
        <f>V3*11630*1000/RES_summary!V$6</f>
        <v>211.70454030218369</v>
      </c>
      <c r="W18" s="52">
        <f>W3*11630*1000/RES_summary!W$6</f>
        <v>208.58754491685337</v>
      </c>
      <c r="X18" s="52">
        <f>X3*11630*1000/RES_summary!X$6</f>
        <v>185.07272616630883</v>
      </c>
      <c r="Y18" s="52">
        <f>Y3*11630*1000/RES_summary!Y$6</f>
        <v>163.27513828375371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104.65507370072559</v>
      </c>
      <c r="D19" s="36">
        <v>109.85669791595311</v>
      </c>
      <c r="E19" s="36">
        <v>116.99617530676518</v>
      </c>
      <c r="F19" s="36">
        <v>124.50344681599314</v>
      </c>
      <c r="G19" s="36">
        <v>131.24309155900255</v>
      </c>
      <c r="H19" s="36">
        <v>133.59607385453521</v>
      </c>
      <c r="I19" s="36">
        <v>140.39242708486356</v>
      </c>
      <c r="J19" s="36">
        <v>150.03581728059336</v>
      </c>
      <c r="K19" s="36">
        <v>151.04209942799727</v>
      </c>
      <c r="L19" s="36">
        <v>158.75698948840375</v>
      </c>
      <c r="M19" s="36">
        <v>159.78385368140954</v>
      </c>
      <c r="N19" s="36">
        <v>165.98527302090866</v>
      </c>
      <c r="O19" s="36">
        <v>171.75542615298298</v>
      </c>
      <c r="P19" s="36">
        <v>167.5763525113598</v>
      </c>
      <c r="Q19" s="36">
        <v>171.91256949442885</v>
      </c>
      <c r="R19" s="36">
        <v>173.36065880524549</v>
      </c>
      <c r="S19" s="36">
        <v>173.96612688540361</v>
      </c>
      <c r="T19" s="36">
        <v>174.43230585366882</v>
      </c>
      <c r="U19" s="36">
        <v>178.35830085569805</v>
      </c>
      <c r="V19" s="36">
        <v>180.17181081613143</v>
      </c>
      <c r="W19" s="36">
        <v>192.50276676098255</v>
      </c>
      <c r="X19" s="36">
        <v>193.7809341314003</v>
      </c>
      <c r="Y19" s="36">
        <v>196.67256269480163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7.7551952089996812</v>
      </c>
      <c r="C3" s="49">
        <f t="shared" ref="C3:W3" si="0">C5*C11/11630</f>
        <v>8.1977361866580409</v>
      </c>
      <c r="D3" s="49">
        <f t="shared" si="0"/>
        <v>8.4566062285779608</v>
      </c>
      <c r="E3" s="49">
        <f t="shared" si="0"/>
        <v>9.2090289328639372</v>
      </c>
      <c r="F3" s="49">
        <f t="shared" si="0"/>
        <v>10.354892996375366</v>
      </c>
      <c r="G3" s="49">
        <f t="shared" si="0"/>
        <v>11.761120512213004</v>
      </c>
      <c r="H3" s="49">
        <f t="shared" si="0"/>
        <v>12.855039287690035</v>
      </c>
      <c r="I3" s="49">
        <f t="shared" si="0"/>
        <v>13.509044230852696</v>
      </c>
      <c r="J3" s="49">
        <f t="shared" si="0"/>
        <v>14.505476021805428</v>
      </c>
      <c r="K3" s="49">
        <f t="shared" si="0"/>
        <v>15.026756392862049</v>
      </c>
      <c r="L3" s="49">
        <f t="shared" si="0"/>
        <v>16.093673508733541</v>
      </c>
      <c r="M3" s="49">
        <f t="shared" si="0"/>
        <v>16.420056538532126</v>
      </c>
      <c r="N3" s="49">
        <f t="shared" si="0"/>
        <v>17.026493697815059</v>
      </c>
      <c r="O3" s="49">
        <f t="shared" si="0"/>
        <v>18.118314687428107</v>
      </c>
      <c r="P3" s="49">
        <f t="shared" si="0"/>
        <v>18.928058067226871</v>
      </c>
      <c r="Q3" s="49">
        <f t="shared" si="0"/>
        <v>19.962424204440424</v>
      </c>
      <c r="R3" s="49">
        <f t="shared" si="0"/>
        <v>21.275474662884108</v>
      </c>
      <c r="S3" s="49">
        <f t="shared" si="0"/>
        <v>22.456179470535712</v>
      </c>
      <c r="T3" s="49">
        <f t="shared" si="0"/>
        <v>22.789084403894254</v>
      </c>
      <c r="U3" s="49">
        <f t="shared" si="0"/>
        <v>23.08329274020014</v>
      </c>
      <c r="V3" s="49">
        <f t="shared" si="0"/>
        <v>24.346427366340105</v>
      </c>
      <c r="W3" s="49">
        <f t="shared" si="0"/>
        <v>26.679402023405522</v>
      </c>
      <c r="X3" s="49">
        <f t="shared" ref="X3:Y3" si="1">X5*X11/11630</f>
        <v>25.818873245599924</v>
      </c>
      <c r="Y3" s="49">
        <f t="shared" si="1"/>
        <v>24.849386048610967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2528.9967442439129</v>
      </c>
      <c r="C5" s="49">
        <f t="shared" ref="C5:W5" si="2">C7*C13/1000000</f>
        <v>2676.9878220355581</v>
      </c>
      <c r="D5" s="49">
        <f t="shared" si="2"/>
        <v>2769.6006784278393</v>
      </c>
      <c r="E5" s="49">
        <f t="shared" si="2"/>
        <v>3027.6349833068457</v>
      </c>
      <c r="F5" s="49">
        <f t="shared" si="2"/>
        <v>3418.2148290114792</v>
      </c>
      <c r="G5" s="49">
        <f t="shared" si="2"/>
        <v>3900.675631862061</v>
      </c>
      <c r="H5" s="49">
        <f t="shared" si="2"/>
        <v>4279.396915318709</v>
      </c>
      <c r="I5" s="49">
        <f t="shared" si="2"/>
        <v>4520.2609889520518</v>
      </c>
      <c r="J5" s="49">
        <f t="shared" si="2"/>
        <v>4903.303016799081</v>
      </c>
      <c r="K5" s="49">
        <f t="shared" si="2"/>
        <v>5140.9434440872374</v>
      </c>
      <c r="L5" s="49">
        <f t="shared" si="2"/>
        <v>5567.5046338125885</v>
      </c>
      <c r="M5" s="49">
        <f t="shared" si="2"/>
        <v>5698.8068569742454</v>
      </c>
      <c r="N5" s="49">
        <f t="shared" si="2"/>
        <v>5932.4261868206158</v>
      </c>
      <c r="O5" s="49">
        <f t="shared" si="2"/>
        <v>6341.6181852354048</v>
      </c>
      <c r="P5" s="49">
        <f t="shared" si="2"/>
        <v>6640.6029627073258</v>
      </c>
      <c r="Q5" s="49">
        <f t="shared" si="2"/>
        <v>7021.3661595702806</v>
      </c>
      <c r="R5" s="49">
        <f t="shared" si="2"/>
        <v>7274.5987919954014</v>
      </c>
      <c r="S5" s="49">
        <f t="shared" si="2"/>
        <v>7464.7404124645782</v>
      </c>
      <c r="T5" s="49">
        <f t="shared" si="2"/>
        <v>7612.4118090413249</v>
      </c>
      <c r="U5" s="49">
        <f t="shared" si="2"/>
        <v>7764.2802953123291</v>
      </c>
      <c r="V5" s="49">
        <f t="shared" si="2"/>
        <v>7855.0883845848812</v>
      </c>
      <c r="W5" s="49">
        <f t="shared" si="2"/>
        <v>8111.4791726821177</v>
      </c>
      <c r="X5" s="49">
        <f t="shared" ref="X5:Y5" si="3">X7*X13/1000000</f>
        <v>8318.5523864511288</v>
      </c>
      <c r="Y5" s="49">
        <f t="shared" si="3"/>
        <v>8514.5896207264705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229553.67974102509</v>
      </c>
      <c r="C7" s="35">
        <v>248751.82829696807</v>
      </c>
      <c r="D7" s="35">
        <v>263100.38106523745</v>
      </c>
      <c r="E7" s="35">
        <v>295992.76961375668</v>
      </c>
      <c r="F7" s="35">
        <v>344109.94852968201</v>
      </c>
      <c r="G7" s="35">
        <v>403589.13486173423</v>
      </c>
      <c r="H7" s="35">
        <v>453257.37489380687</v>
      </c>
      <c r="I7" s="35">
        <v>488533.91187687428</v>
      </c>
      <c r="J7" s="35">
        <v>541574.93582075788</v>
      </c>
      <c r="K7" s="35">
        <v>576559.32973229873</v>
      </c>
      <c r="L7" s="35">
        <v>633732.38411818841</v>
      </c>
      <c r="M7" s="35">
        <v>659636.77314053965</v>
      </c>
      <c r="N7" s="35">
        <v>703453.91113333765</v>
      </c>
      <c r="O7" s="35">
        <v>773547.97192738263</v>
      </c>
      <c r="P7" s="35">
        <v>829813.53248932038</v>
      </c>
      <c r="Q7" s="35">
        <v>896249.76161855471</v>
      </c>
      <c r="R7" s="35">
        <v>949330.66350474546</v>
      </c>
      <c r="S7" s="35">
        <v>993200.62173073483</v>
      </c>
      <c r="T7" s="35">
        <v>1035898.8087252339</v>
      </c>
      <c r="U7" s="35">
        <v>1075881.4419170308</v>
      </c>
      <c r="V7" s="35">
        <v>1112204.80234603</v>
      </c>
      <c r="W7" s="35">
        <v>1179469.3044254507</v>
      </c>
      <c r="X7" s="35">
        <v>1232095.3500433601</v>
      </c>
      <c r="Y7" s="35">
        <v>1280707.2324674907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46204.87407318945</v>
      </c>
      <c r="D8" s="52">
        <v>41821.003006661456</v>
      </c>
      <c r="E8" s="52">
        <v>60838.594822913932</v>
      </c>
      <c r="F8" s="52">
        <v>76545.311039342661</v>
      </c>
      <c r="G8" s="52">
        <v>88397.555004043854</v>
      </c>
      <c r="H8" s="52">
        <v>79085.299268277595</v>
      </c>
      <c r="I8" s="52">
        <v>65200.886586664594</v>
      </c>
      <c r="J8" s="52">
        <v>83481.412019664305</v>
      </c>
      <c r="K8" s="52">
        <v>81189.267984730308</v>
      </c>
      <c r="L8" s="52">
        <v>98994.057392551098</v>
      </c>
      <c r="M8" s="52">
        <v>86742.983845265117</v>
      </c>
      <c r="N8" s="52">
        <v>120362.44903214066</v>
      </c>
      <c r="O8" s="52">
        <v>158491.61579808884</v>
      </c>
      <c r="P8" s="52">
        <v>135350.85983021534</v>
      </c>
      <c r="Q8" s="52">
        <v>131637.11571589892</v>
      </c>
      <c r="R8" s="52">
        <v>136562.31390585506</v>
      </c>
      <c r="S8" s="52">
        <v>125059.22621071967</v>
      </c>
      <c r="T8" s="52">
        <v>141692.24438705016</v>
      </c>
      <c r="U8" s="52">
        <v>126725.61703706207</v>
      </c>
      <c r="V8" s="52">
        <v>156685.80946113984</v>
      </c>
      <c r="W8" s="52">
        <v>225756.11787750956</v>
      </c>
      <c r="X8" s="52">
        <v>187976.90544812474</v>
      </c>
      <c r="Y8" s="52">
        <v>180248.99814002961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27006.725517246465</v>
      </c>
      <c r="D9" s="36">
        <v>27472.450238392106</v>
      </c>
      <c r="E9" s="36">
        <v>27946.206274394703</v>
      </c>
      <c r="F9" s="36">
        <v>28428.132123417337</v>
      </c>
      <c r="G9" s="36">
        <v>28918.36867199163</v>
      </c>
      <c r="H9" s="36">
        <v>29417.05923620495</v>
      </c>
      <c r="I9" s="36">
        <v>29924.349603597191</v>
      </c>
      <c r="J9" s="36">
        <v>30440.388075780706</v>
      </c>
      <c r="K9" s="36">
        <v>46204.87407318945</v>
      </c>
      <c r="L9" s="36">
        <v>41821.003006661427</v>
      </c>
      <c r="M9" s="36">
        <v>60838.594822913874</v>
      </c>
      <c r="N9" s="36">
        <v>76545.311039342661</v>
      </c>
      <c r="O9" s="36">
        <v>88397.555004043854</v>
      </c>
      <c r="P9" s="36">
        <v>79085.299268277595</v>
      </c>
      <c r="Q9" s="36">
        <v>65200.886586664594</v>
      </c>
      <c r="R9" s="36">
        <v>83481.412019664305</v>
      </c>
      <c r="S9" s="36">
        <v>81189.267984730424</v>
      </c>
      <c r="T9" s="36">
        <v>98994.057392551098</v>
      </c>
      <c r="U9" s="36">
        <v>86742.983845265117</v>
      </c>
      <c r="V9" s="36">
        <v>120362.44903214066</v>
      </c>
      <c r="W9" s="36">
        <v>158491.61579808895</v>
      </c>
      <c r="X9" s="36">
        <v>135350.85983021534</v>
      </c>
      <c r="Y9" s="36">
        <v>131637.11571589904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35.663517751040452</v>
      </c>
      <c r="C11" s="54">
        <v>35.614533269836684</v>
      </c>
      <c r="D11" s="54">
        <v>35.510653649243807</v>
      </c>
      <c r="E11" s="54">
        <v>35.374477795282196</v>
      </c>
      <c r="F11" s="54">
        <v>35.231081594328046</v>
      </c>
      <c r="G11" s="54">
        <v>35.066189672311168</v>
      </c>
      <c r="H11" s="54">
        <v>34.935788821238788</v>
      </c>
      <c r="I11" s="54">
        <v>34.756883460669442</v>
      </c>
      <c r="J11" s="54">
        <v>34.405111321006039</v>
      </c>
      <c r="K11" s="54">
        <v>33.993989381459549</v>
      </c>
      <c r="L11" s="54">
        <v>33.618188976413791</v>
      </c>
      <c r="M11" s="54">
        <v>33.509691122348499</v>
      </c>
      <c r="N11" s="54">
        <v>33.378944039034664</v>
      </c>
      <c r="O11" s="54">
        <v>33.227481324148336</v>
      </c>
      <c r="P11" s="54">
        <v>33.149597492590004</v>
      </c>
      <c r="Q11" s="54">
        <v>33.065216685957722</v>
      </c>
      <c r="R11" s="54">
        <v>34.013390621845112</v>
      </c>
      <c r="S11" s="54">
        <v>34.986530383057662</v>
      </c>
      <c r="T11" s="54">
        <v>34.816436402258674</v>
      </c>
      <c r="U11" s="54">
        <v>34.576120948468215</v>
      </c>
      <c r="V11" s="54">
        <v>36.046564520673947</v>
      </c>
      <c r="W11" s="54">
        <v>38.252141061666499</v>
      </c>
      <c r="X11" s="54">
        <v>36.096844967328522</v>
      </c>
      <c r="Y11" s="54">
        <v>33.941548872990545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11017.016791440868</v>
      </c>
      <c r="C13" s="35">
        <v>10761.680990901834</v>
      </c>
      <c r="D13" s="35">
        <v>10526.783227049371</v>
      </c>
      <c r="E13" s="35">
        <v>10228.746422615764</v>
      </c>
      <c r="F13" s="35">
        <v>9933.4960922137743</v>
      </c>
      <c r="G13" s="35">
        <v>9664.9669055099694</v>
      </c>
      <c r="H13" s="35">
        <v>9441.4280988176397</v>
      </c>
      <c r="I13" s="35">
        <v>9252.7066782035363</v>
      </c>
      <c r="J13" s="35">
        <v>9053.7849750526493</v>
      </c>
      <c r="K13" s="35">
        <v>8916.5905033125036</v>
      </c>
      <c r="L13" s="35">
        <v>8785.2613711062495</v>
      </c>
      <c r="M13" s="35">
        <v>8639.3104341987309</v>
      </c>
      <c r="N13" s="35">
        <v>8433.2833934533937</v>
      </c>
      <c r="O13" s="35">
        <v>8198.092963044739</v>
      </c>
      <c r="P13" s="35">
        <v>8002.5243054141083</v>
      </c>
      <c r="Q13" s="35">
        <v>7834.1623733213164</v>
      </c>
      <c r="R13" s="35">
        <v>7662.8714015609567</v>
      </c>
      <c r="S13" s="35">
        <v>7515.8434752654975</v>
      </c>
      <c r="T13" s="35">
        <v>7348.6056214400687</v>
      </c>
      <c r="U13" s="35">
        <v>7216.6690425273555</v>
      </c>
      <c r="V13" s="35">
        <v>7062.6276455700827</v>
      </c>
      <c r="W13" s="35">
        <v>6877.2278704051769</v>
      </c>
      <c r="X13" s="35">
        <v>6751.5492093679122</v>
      </c>
      <c r="Y13" s="35">
        <v>6648.3497593136326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9642.3729148415077</v>
      </c>
      <c r="D14" s="36">
        <v>9451.6456697059239</v>
      </c>
      <c r="E14" s="36">
        <v>9301.9592301290086</v>
      </c>
      <c r="F14" s="36">
        <v>9194.2020366982069</v>
      </c>
      <c r="G14" s="36">
        <v>9061.9582866782494</v>
      </c>
      <c r="H14" s="36">
        <v>8886.7276917372274</v>
      </c>
      <c r="I14" s="36">
        <v>8750.5119264100886</v>
      </c>
      <c r="J14" s="36">
        <v>8605.5599328705521</v>
      </c>
      <c r="K14" s="36">
        <v>8414.4748504645704</v>
      </c>
      <c r="L14" s="36">
        <v>8301.8972385089819</v>
      </c>
      <c r="M14" s="36">
        <v>8037.7722890702489</v>
      </c>
      <c r="N14" s="36">
        <v>7788.0800203199497</v>
      </c>
      <c r="O14" s="36">
        <v>7636.0313976960251</v>
      </c>
      <c r="P14" s="36">
        <v>7401.4623752320731</v>
      </c>
      <c r="Q14" s="36">
        <v>7226.7181438796797</v>
      </c>
      <c r="R14" s="36">
        <v>7114.9711736053368</v>
      </c>
      <c r="S14" s="36">
        <v>6983.1447108335124</v>
      </c>
      <c r="T14" s="36">
        <v>6842.3638320275895</v>
      </c>
      <c r="U14" s="36">
        <v>6700.2146680842052</v>
      </c>
      <c r="V14" s="36">
        <v>6562.179927541888</v>
      </c>
      <c r="W14" s="36">
        <v>6496.5581282664689</v>
      </c>
      <c r="X14" s="36">
        <v>6430.9363289910498</v>
      </c>
      <c r="Y14" s="36">
        <v>6365.3145297156316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0.16756097737910153</v>
      </c>
      <c r="C16" s="44">
        <f>C7/RES_summary!C$6</f>
        <v>0.18221521403223964</v>
      </c>
      <c r="D16" s="44">
        <f>D7/RES_summary!D$6</f>
        <v>0.19382114486561638</v>
      </c>
      <c r="E16" s="44">
        <f>E7/RES_summary!E$6</f>
        <v>0.21871860987165978</v>
      </c>
      <c r="F16" s="44">
        <f>F7/RES_summary!F$6</f>
        <v>0.25576662251371113</v>
      </c>
      <c r="G16" s="44">
        <f>G7/RES_summary!G$6</f>
        <v>0.3027623190760656</v>
      </c>
      <c r="H16" s="44">
        <f>H7/RES_summary!H$6</f>
        <v>0.35036200900360204</v>
      </c>
      <c r="I16" s="44">
        <f>I7/RES_summary!I$6</f>
        <v>0.38331326946807837</v>
      </c>
      <c r="J16" s="44">
        <f>J7/RES_summary!J$6</f>
        <v>0.41335350521124126</v>
      </c>
      <c r="K16" s="44">
        <f>K7/RES_summary!K$6</f>
        <v>0.44439083079222819</v>
      </c>
      <c r="L16" s="44">
        <f>L7/RES_summary!L$6</f>
        <v>0.48165655251109712</v>
      </c>
      <c r="M16" s="44">
        <f>M7/RES_summary!M$6</f>
        <v>0.5065171463239545</v>
      </c>
      <c r="N16" s="44">
        <f>N7/RES_summary!N$6</f>
        <v>0.54311077416564124</v>
      </c>
      <c r="O16" s="44">
        <f>O7/RES_summary!O$6</f>
        <v>0.59108888243171387</v>
      </c>
      <c r="P16" s="44">
        <f>P7/RES_summary!P$6</f>
        <v>0.63730870297683928</v>
      </c>
      <c r="Q16" s="44">
        <f>Q7/RES_summary!Q$6</f>
        <v>0.6841355780506766</v>
      </c>
      <c r="R16" s="44">
        <f>R7/RES_summary!R$6</f>
        <v>0.71964349006703121</v>
      </c>
      <c r="S16" s="44">
        <f>S7/RES_summary!S$6</f>
        <v>0.75382557262149652</v>
      </c>
      <c r="T16" s="44">
        <f>T7/RES_summary!T$6</f>
        <v>0.79611220186123532</v>
      </c>
      <c r="U16" s="44">
        <f>U7/RES_summary!U$6</f>
        <v>0.82636537509833818</v>
      </c>
      <c r="V16" s="44">
        <f>V7/RES_summary!V$6</f>
        <v>0.85968982842299924</v>
      </c>
      <c r="W16" s="44">
        <f>W7/RES_summary!W$6</f>
        <v>0.87995668696858087</v>
      </c>
      <c r="X16" s="44">
        <f>X7/RES_summary!X$6</f>
        <v>0.89860504554186371</v>
      </c>
      <c r="Y16" s="44">
        <f>Y7/RES_summary!Y$6</f>
        <v>0.91572622926810288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1846.0221013758051</v>
      </c>
      <c r="C17" s="52">
        <f t="shared" si="4"/>
        <v>1960.9420051038624</v>
      </c>
      <c r="D17" s="52">
        <f t="shared" si="4"/>
        <v>2040.3131768188769</v>
      </c>
      <c r="E17" s="52">
        <f t="shared" si="4"/>
        <v>2237.2171982842328</v>
      </c>
      <c r="F17" s="52">
        <f t="shared" si="4"/>
        <v>2540.6567452586651</v>
      </c>
      <c r="G17" s="52">
        <f t="shared" si="4"/>
        <v>2926.1877941056237</v>
      </c>
      <c r="H17" s="52">
        <f t="shared" si="4"/>
        <v>3307.9177165648071</v>
      </c>
      <c r="I17" s="52">
        <f t="shared" si="4"/>
        <v>3546.6852482513204</v>
      </c>
      <c r="J17" s="52">
        <f t="shared" si="4"/>
        <v>3742.4137548668832</v>
      </c>
      <c r="K17" s="52">
        <f t="shared" si="4"/>
        <v>3962.4510616011357</v>
      </c>
      <c r="L17" s="52">
        <f t="shared" si="4"/>
        <v>4231.4787049159504</v>
      </c>
      <c r="M17" s="52">
        <f t="shared" si="4"/>
        <v>4375.9588673371054</v>
      </c>
      <c r="N17" s="52">
        <f t="shared" si="4"/>
        <v>4580.2070725767189</v>
      </c>
      <c r="O17" s="52">
        <f t="shared" si="4"/>
        <v>4845.8016075974128</v>
      </c>
      <c r="P17" s="52">
        <f t="shared" si="4"/>
        <v>5100.0783856240969</v>
      </c>
      <c r="Q17" s="52">
        <f t="shared" si="4"/>
        <v>5359.6292038150395</v>
      </c>
      <c r="R17" s="52">
        <f t="shared" ref="R17:V17" si="5">R13*R16</f>
        <v>5514.53551935417</v>
      </c>
      <c r="S17" s="52">
        <f t="shared" si="5"/>
        <v>5665.6350114755523</v>
      </c>
      <c r="T17" s="52">
        <f t="shared" si="5"/>
        <v>5850.3146018945044</v>
      </c>
      <c r="U17" s="52">
        <f t="shared" si="5"/>
        <v>5963.6054202886835</v>
      </c>
      <c r="V17" s="52">
        <f t="shared" si="5"/>
        <v>6071.6691488356755</v>
      </c>
      <c r="W17" s="52">
        <f t="shared" ref="W17:Y17" si="6">W13*W16</f>
        <v>6051.6626523697287</v>
      </c>
      <c r="X17" s="52">
        <f t="shared" si="6"/>
        <v>6066.9761847621867</v>
      </c>
      <c r="Y17" s="52">
        <f t="shared" si="6"/>
        <v>6088.0682559517718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65.835641981229017</v>
      </c>
      <c r="C18" s="36">
        <f>C3*11630*1000/RES_summary!C$6</f>
        <v>69.838034280991764</v>
      </c>
      <c r="D18" s="36">
        <f>D3*11630*1000/RES_summary!D$6</f>
        <v>72.452854558003466</v>
      </c>
      <c r="E18" s="36">
        <f>E3*11630*1000/RES_summary!E$6</f>
        <v>79.14039010392905</v>
      </c>
      <c r="F18" s="36">
        <f>F3*11630*1000/RES_summary!F$6</f>
        <v>89.510085095387936</v>
      </c>
      <c r="G18" s="36">
        <f>G3*11630*1000/RES_summary!G$6</f>
        <v>102.61025620490965</v>
      </c>
      <c r="H18" s="36">
        <f>H3*11630*1000/RES_summary!H$6</f>
        <v>115.56471478394252</v>
      </c>
      <c r="I18" s="36">
        <f>I3*11630*1000/RES_summary!I$6</f>
        <v>123.27172584514659</v>
      </c>
      <c r="J18" s="36">
        <f>J3*11630*1000/RES_summary!J$6</f>
        <v>128.75816184545934</v>
      </c>
      <c r="K18" s="36">
        <f>K3*11630*1000/RES_summary!K$6</f>
        <v>134.69951931262213</v>
      </c>
      <c r="L18" s="36">
        <f>L3*11630*1000/RES_summary!L$6</f>
        <v>142.25465075153514</v>
      </c>
      <c r="M18" s="36">
        <f>M3*11630*1000/RES_summary!M$6</f>
        <v>146.63703000856839</v>
      </c>
      <c r="N18" s="36">
        <f>N3*11630*1000/RES_summary!N$6</f>
        <v>152.88247556272907</v>
      </c>
      <c r="O18" s="36">
        <f>O3*11630*1000/RES_summary!O$6</f>
        <v>161.01378241697103</v>
      </c>
      <c r="P18" s="36">
        <f>P3*11630*1000/RES_summary!P$6</f>
        <v>169.06554566409702</v>
      </c>
      <c r="Q18" s="36">
        <f>Q3*11630*1000/RES_summary!Q$6</f>
        <v>177.21730098053132</v>
      </c>
      <c r="R18" s="36">
        <f>R3*11630*1000/RES_summary!R$6</f>
        <v>187.56805071783288</v>
      </c>
      <c r="S18" s="36">
        <f>S3*11630*1000/RES_summary!S$6</f>
        <v>198.22091146830462</v>
      </c>
      <c r="T18" s="36">
        <f>T3*11630*1000/RES_summary!T$6</f>
        <v>203.68710627006533</v>
      </c>
      <c r="U18" s="36">
        <f>U3*11630*1000/RES_summary!U$6</f>
        <v>206.19834230084214</v>
      </c>
      <c r="V18" s="36">
        <f>V3*11630*1000/RES_summary!V$6</f>
        <v>218.86281372169066</v>
      </c>
      <c r="W18" s="36">
        <f>W3*11630*1000/RES_summary!W$6</f>
        <v>231.48905343606569</v>
      </c>
      <c r="X18" s="36">
        <f>X3*11630*1000/RES_summary!X$6</f>
        <v>218.99869876183493</v>
      </c>
      <c r="Y18" s="36">
        <f>Y3*11630*1000/RES_summary!Y$6</f>
        <v>206.6384662514894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26676</v>
      </c>
      <c r="C3" s="120">
        <v>27774</v>
      </c>
      <c r="D3" s="120">
        <v>31862</v>
      </c>
      <c r="E3" s="120">
        <v>34992</v>
      </c>
      <c r="F3" s="120">
        <v>37199</v>
      </c>
      <c r="G3" s="120">
        <v>40887</v>
      </c>
      <c r="H3" s="120">
        <v>45773</v>
      </c>
      <c r="I3" s="120">
        <v>49458</v>
      </c>
      <c r="J3" s="120">
        <v>52206</v>
      </c>
      <c r="K3" s="120">
        <v>54067</v>
      </c>
      <c r="L3" s="120">
        <v>59379</v>
      </c>
      <c r="M3" s="120">
        <v>63374</v>
      </c>
      <c r="N3" s="120">
        <v>64904</v>
      </c>
      <c r="O3" s="120">
        <v>64202</v>
      </c>
      <c r="P3" s="120">
        <v>59789</v>
      </c>
      <c r="Q3" s="120">
        <v>55187</v>
      </c>
      <c r="R3" s="120">
        <v>53725</v>
      </c>
      <c r="S3" s="120">
        <v>53802</v>
      </c>
      <c r="T3" s="120">
        <v>51634</v>
      </c>
      <c r="U3" s="120">
        <v>45879</v>
      </c>
      <c r="V3" s="120">
        <v>39820</v>
      </c>
      <c r="W3" s="120">
        <v>35935</v>
      </c>
      <c r="X3" s="120">
        <v>33160</v>
      </c>
      <c r="Y3" s="120">
        <v>26150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26676</v>
      </c>
      <c r="C5" s="52">
        <v>27774</v>
      </c>
      <c r="D5" s="52">
        <v>31862</v>
      </c>
      <c r="E5" s="52">
        <v>34992</v>
      </c>
      <c r="F5" s="52">
        <v>37199</v>
      </c>
      <c r="G5" s="52">
        <v>40887</v>
      </c>
      <c r="H5" s="52">
        <v>45773</v>
      </c>
      <c r="I5" s="52">
        <v>49458</v>
      </c>
      <c r="J5" s="52">
        <v>52206</v>
      </c>
      <c r="K5" s="52">
        <v>54067</v>
      </c>
      <c r="L5" s="52">
        <v>59379</v>
      </c>
      <c r="M5" s="52">
        <v>63374</v>
      </c>
      <c r="N5" s="52">
        <v>64904</v>
      </c>
      <c r="O5" s="52">
        <v>64202</v>
      </c>
      <c r="P5" s="52">
        <v>59789</v>
      </c>
      <c r="Q5" s="52">
        <v>55187</v>
      </c>
      <c r="R5" s="52">
        <v>53725</v>
      </c>
      <c r="S5" s="52">
        <v>53802</v>
      </c>
      <c r="T5" s="52">
        <v>51634</v>
      </c>
      <c r="U5" s="52">
        <v>45879</v>
      </c>
      <c r="V5" s="52">
        <v>39820</v>
      </c>
      <c r="W5" s="52">
        <v>35935</v>
      </c>
      <c r="X5" s="52">
        <v>33160</v>
      </c>
      <c r="Y5" s="52">
        <v>26150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4</v>
      </c>
      <c r="C8" s="52">
        <v>3</v>
      </c>
      <c r="D8" s="52">
        <v>4</v>
      </c>
      <c r="E8" s="52">
        <v>21</v>
      </c>
      <c r="F8" s="52">
        <v>49</v>
      </c>
      <c r="G8" s="52">
        <v>100</v>
      </c>
      <c r="H8" s="52">
        <v>186</v>
      </c>
      <c r="I8" s="52">
        <v>326</v>
      </c>
      <c r="J8" s="52">
        <v>431</v>
      </c>
      <c r="K8" s="52">
        <v>516</v>
      </c>
      <c r="L8" s="52">
        <v>614</v>
      </c>
      <c r="M8" s="52">
        <v>677</v>
      </c>
      <c r="N8" s="52">
        <v>748</v>
      </c>
      <c r="O8" s="52">
        <v>773</v>
      </c>
      <c r="P8" s="52">
        <v>739</v>
      </c>
      <c r="Q8" s="52">
        <v>662</v>
      </c>
      <c r="R8" s="52">
        <v>584</v>
      </c>
      <c r="S8" s="52">
        <v>523</v>
      </c>
      <c r="T8" s="52">
        <v>485</v>
      </c>
      <c r="U8" s="52">
        <v>461</v>
      </c>
      <c r="V8" s="52">
        <v>413</v>
      </c>
      <c r="W8" s="52">
        <v>344</v>
      </c>
      <c r="X8" s="52">
        <v>290</v>
      </c>
      <c r="Y8" s="52">
        <v>247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24398</v>
      </c>
      <c r="C10" s="52">
        <v>25506</v>
      </c>
      <c r="D10" s="52">
        <v>29235</v>
      </c>
      <c r="E10" s="52">
        <v>31028</v>
      </c>
      <c r="F10" s="52">
        <v>30552</v>
      </c>
      <c r="G10" s="52">
        <v>31788</v>
      </c>
      <c r="H10" s="52">
        <v>33984</v>
      </c>
      <c r="I10" s="52">
        <v>36927</v>
      </c>
      <c r="J10" s="52">
        <v>38879</v>
      </c>
      <c r="K10" s="52">
        <v>41298</v>
      </c>
      <c r="L10" s="52">
        <v>44806</v>
      </c>
      <c r="M10" s="52">
        <v>45635</v>
      </c>
      <c r="N10" s="52">
        <v>47196</v>
      </c>
      <c r="O10" s="52">
        <v>47149</v>
      </c>
      <c r="P10" s="52">
        <v>46636</v>
      </c>
      <c r="Q10" s="52">
        <v>45440</v>
      </c>
      <c r="R10" s="52">
        <v>44343</v>
      </c>
      <c r="S10" s="52">
        <v>44778</v>
      </c>
      <c r="T10" s="52">
        <v>42720</v>
      </c>
      <c r="U10" s="52">
        <v>38377</v>
      </c>
      <c r="V10" s="52">
        <v>33188</v>
      </c>
      <c r="W10" s="52">
        <v>29436</v>
      </c>
      <c r="X10" s="52">
        <v>26612</v>
      </c>
      <c r="Y10" s="52">
        <v>21410</v>
      </c>
      <c r="DA10" s="63" t="s">
        <v>1061</v>
      </c>
    </row>
    <row r="11" spans="1:105" ht="12" customHeight="1" x14ac:dyDescent="0.25">
      <c r="A11" s="97" t="s">
        <v>124</v>
      </c>
      <c r="B11" s="52">
        <v>73</v>
      </c>
      <c r="C11" s="52">
        <v>75</v>
      </c>
      <c r="D11" s="52">
        <v>83</v>
      </c>
      <c r="E11" s="52">
        <v>88</v>
      </c>
      <c r="F11" s="52">
        <v>86</v>
      </c>
      <c r="G11" s="52">
        <v>91</v>
      </c>
      <c r="H11" s="52">
        <v>97</v>
      </c>
      <c r="I11" s="52">
        <v>94</v>
      </c>
      <c r="J11" s="52">
        <v>88</v>
      </c>
      <c r="K11" s="52">
        <v>92</v>
      </c>
      <c r="L11" s="52">
        <v>134</v>
      </c>
      <c r="M11" s="52">
        <v>187</v>
      </c>
      <c r="N11" s="52">
        <v>185</v>
      </c>
      <c r="O11" s="52">
        <v>173</v>
      </c>
      <c r="P11" s="52">
        <v>146</v>
      </c>
      <c r="Q11" s="52">
        <v>93</v>
      </c>
      <c r="R11" s="52">
        <v>88</v>
      </c>
      <c r="S11" s="52">
        <v>94</v>
      </c>
      <c r="T11" s="52">
        <v>92</v>
      </c>
      <c r="U11" s="52">
        <v>82</v>
      </c>
      <c r="V11" s="52">
        <v>84</v>
      </c>
      <c r="W11" s="52">
        <v>97</v>
      </c>
      <c r="X11" s="52">
        <v>116</v>
      </c>
      <c r="Y11" s="52">
        <v>91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2205</v>
      </c>
      <c r="C15" s="52">
        <v>2193</v>
      </c>
      <c r="D15" s="52">
        <v>2544</v>
      </c>
      <c r="E15" s="52">
        <v>3876</v>
      </c>
      <c r="F15" s="52">
        <v>6561</v>
      </c>
      <c r="G15" s="52">
        <v>9008</v>
      </c>
      <c r="H15" s="52">
        <v>11692</v>
      </c>
      <c r="I15" s="52">
        <v>12437</v>
      </c>
      <c r="J15" s="52">
        <v>13239</v>
      </c>
      <c r="K15" s="52">
        <v>12677</v>
      </c>
      <c r="L15" s="52">
        <v>14439</v>
      </c>
      <c r="M15" s="52">
        <v>17552</v>
      </c>
      <c r="N15" s="52">
        <v>17523</v>
      </c>
      <c r="O15" s="52">
        <v>16880</v>
      </c>
      <c r="P15" s="52">
        <v>13007</v>
      </c>
      <c r="Q15" s="52">
        <v>9654</v>
      </c>
      <c r="R15" s="52">
        <v>9294</v>
      </c>
      <c r="S15" s="52">
        <v>8930</v>
      </c>
      <c r="T15" s="52">
        <v>8822</v>
      </c>
      <c r="U15" s="52">
        <v>7420</v>
      </c>
      <c r="V15" s="52">
        <v>6548</v>
      </c>
      <c r="W15" s="52">
        <v>6402</v>
      </c>
      <c r="X15" s="52">
        <v>6432</v>
      </c>
      <c r="Y15" s="52">
        <v>4649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3196</v>
      </c>
      <c r="C20" s="52">
        <v>3391</v>
      </c>
      <c r="D20" s="52">
        <v>3943</v>
      </c>
      <c r="E20" s="52">
        <v>4315</v>
      </c>
      <c r="F20" s="52">
        <v>4499</v>
      </c>
      <c r="G20" s="52">
        <v>4805</v>
      </c>
      <c r="H20" s="52">
        <v>5170</v>
      </c>
      <c r="I20" s="52">
        <v>5445</v>
      </c>
      <c r="J20" s="52">
        <v>5811</v>
      </c>
      <c r="K20" s="52">
        <v>6316</v>
      </c>
      <c r="L20" s="52">
        <v>7403</v>
      </c>
      <c r="M20" s="52">
        <v>8153</v>
      </c>
      <c r="N20" s="52">
        <v>8724</v>
      </c>
      <c r="O20" s="52">
        <v>9308</v>
      </c>
      <c r="P20" s="52">
        <v>9603</v>
      </c>
      <c r="Q20" s="52">
        <v>9732</v>
      </c>
      <c r="R20" s="52">
        <v>9882</v>
      </c>
      <c r="S20" s="52">
        <v>10102</v>
      </c>
      <c r="T20" s="52">
        <v>9996</v>
      </c>
      <c r="U20" s="52">
        <v>9082</v>
      </c>
      <c r="V20" s="52">
        <v>8455</v>
      </c>
      <c r="W20" s="52">
        <v>7648</v>
      </c>
      <c r="X20" s="52">
        <v>7144</v>
      </c>
      <c r="Y20" s="52">
        <v>6511</v>
      </c>
      <c r="DA20" s="63" t="s">
        <v>1066</v>
      </c>
    </row>
    <row r="21" spans="1:105" ht="12" customHeight="1" x14ac:dyDescent="0.25">
      <c r="A21" s="97" t="s">
        <v>50</v>
      </c>
      <c r="B21" s="52">
        <v>22101</v>
      </c>
      <c r="C21" s="52">
        <v>22964</v>
      </c>
      <c r="D21" s="52">
        <v>25342</v>
      </c>
      <c r="E21" s="52">
        <v>26166</v>
      </c>
      <c r="F21" s="52">
        <v>25400</v>
      </c>
      <c r="G21" s="52">
        <v>25095</v>
      </c>
      <c r="H21" s="52">
        <v>22954</v>
      </c>
      <c r="I21" s="52">
        <v>20308</v>
      </c>
      <c r="J21" s="52">
        <v>18546</v>
      </c>
      <c r="K21" s="52">
        <v>20386</v>
      </c>
      <c r="L21" s="52">
        <v>25541</v>
      </c>
      <c r="M21" s="52">
        <v>29650</v>
      </c>
      <c r="N21" s="52">
        <v>30669</v>
      </c>
      <c r="O21" s="52">
        <v>30480</v>
      </c>
      <c r="P21" s="52">
        <v>28905</v>
      </c>
      <c r="Q21" s="52">
        <v>27924</v>
      </c>
      <c r="R21" s="52">
        <v>27401</v>
      </c>
      <c r="S21" s="52">
        <v>27137</v>
      </c>
      <c r="T21" s="52">
        <v>25996</v>
      </c>
      <c r="U21" s="52">
        <v>22379</v>
      </c>
      <c r="V21" s="52">
        <v>19035</v>
      </c>
      <c r="W21" s="52">
        <v>17311</v>
      </c>
      <c r="X21" s="52">
        <v>16217</v>
      </c>
      <c r="Y21" s="52">
        <v>12557</v>
      </c>
      <c r="DA21" s="63" t="s">
        <v>1067</v>
      </c>
    </row>
    <row r="22" spans="1:105" ht="12" customHeight="1" x14ac:dyDescent="0.25">
      <c r="A22" s="109" t="s">
        <v>120</v>
      </c>
      <c r="B22" s="36">
        <v>1379</v>
      </c>
      <c r="C22" s="36">
        <v>1419</v>
      </c>
      <c r="D22" s="36">
        <v>2577</v>
      </c>
      <c r="E22" s="36">
        <v>4511</v>
      </c>
      <c r="F22" s="36">
        <v>7300</v>
      </c>
      <c r="G22" s="36">
        <v>10987</v>
      </c>
      <c r="H22" s="36">
        <v>17649</v>
      </c>
      <c r="I22" s="36">
        <v>23705</v>
      </c>
      <c r="J22" s="36">
        <v>27849</v>
      </c>
      <c r="K22" s="36">
        <v>27365</v>
      </c>
      <c r="L22" s="36">
        <v>26435</v>
      </c>
      <c r="M22" s="36">
        <v>25571</v>
      </c>
      <c r="N22" s="36">
        <v>25511</v>
      </c>
      <c r="O22" s="36">
        <v>24414</v>
      </c>
      <c r="P22" s="36">
        <v>21281</v>
      </c>
      <c r="Q22" s="36">
        <v>17531</v>
      </c>
      <c r="R22" s="36">
        <v>16442</v>
      </c>
      <c r="S22" s="36">
        <v>16563</v>
      </c>
      <c r="T22" s="36">
        <v>15642</v>
      </c>
      <c r="U22" s="36">
        <v>14418</v>
      </c>
      <c r="V22" s="36">
        <v>12330</v>
      </c>
      <c r="W22" s="36">
        <v>10976</v>
      </c>
      <c r="X22" s="36">
        <v>9799</v>
      </c>
      <c r="Y22" s="36">
        <v>7082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6621</v>
      </c>
      <c r="C24" s="120">
        <v>6488</v>
      </c>
      <c r="D24" s="120">
        <v>6198</v>
      </c>
      <c r="E24" s="120">
        <v>5845</v>
      </c>
      <c r="F24" s="120">
        <v>5344</v>
      </c>
      <c r="G24" s="120">
        <v>4821</v>
      </c>
      <c r="H24" s="120">
        <v>4219</v>
      </c>
      <c r="I24" s="120">
        <v>3623</v>
      </c>
      <c r="J24" s="120">
        <v>3522</v>
      </c>
      <c r="K24" s="120">
        <v>3438</v>
      </c>
      <c r="L24" s="120">
        <v>3348</v>
      </c>
      <c r="M24" s="120">
        <v>3271</v>
      </c>
      <c r="N24" s="120">
        <v>3301</v>
      </c>
      <c r="O24" s="120">
        <v>3126</v>
      </c>
      <c r="P24" s="120">
        <v>2866</v>
      </c>
      <c r="Q24" s="120">
        <v>2624</v>
      </c>
      <c r="R24" s="120">
        <v>2464</v>
      </c>
      <c r="S24" s="120">
        <v>2319</v>
      </c>
      <c r="T24" s="120">
        <v>2058</v>
      </c>
      <c r="U24" s="120">
        <v>1941</v>
      </c>
      <c r="V24" s="120">
        <v>1797</v>
      </c>
      <c r="W24" s="120">
        <v>1830</v>
      </c>
      <c r="X24" s="120">
        <v>1905</v>
      </c>
      <c r="Y24" s="120">
        <v>2488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6621</v>
      </c>
      <c r="C26" s="52">
        <v>6488</v>
      </c>
      <c r="D26" s="52">
        <v>6198</v>
      </c>
      <c r="E26" s="52">
        <v>5845</v>
      </c>
      <c r="F26" s="52">
        <v>5344</v>
      </c>
      <c r="G26" s="52">
        <v>4821</v>
      </c>
      <c r="H26" s="52">
        <v>4219</v>
      </c>
      <c r="I26" s="52">
        <v>3623</v>
      </c>
      <c r="J26" s="52">
        <v>3522</v>
      </c>
      <c r="K26" s="52">
        <v>3438</v>
      </c>
      <c r="L26" s="52">
        <v>3348</v>
      </c>
      <c r="M26" s="52">
        <v>3271</v>
      </c>
      <c r="N26" s="52">
        <v>3301</v>
      </c>
      <c r="O26" s="52">
        <v>3126</v>
      </c>
      <c r="P26" s="52">
        <v>2866</v>
      </c>
      <c r="Q26" s="52">
        <v>2624</v>
      </c>
      <c r="R26" s="52">
        <v>2464</v>
      </c>
      <c r="S26" s="52">
        <v>2319</v>
      </c>
      <c r="T26" s="52">
        <v>2058</v>
      </c>
      <c r="U26" s="52">
        <v>1941</v>
      </c>
      <c r="V26" s="52">
        <v>1797</v>
      </c>
      <c r="W26" s="52">
        <v>1830</v>
      </c>
      <c r="X26" s="52">
        <v>1905</v>
      </c>
      <c r="Y26" s="52">
        <v>2488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2</v>
      </c>
      <c r="F29" s="52">
        <v>2</v>
      </c>
      <c r="G29" s="52">
        <v>3</v>
      </c>
      <c r="H29" s="52">
        <v>3</v>
      </c>
      <c r="I29" s="52">
        <v>3</v>
      </c>
      <c r="J29" s="52">
        <v>6</v>
      </c>
      <c r="K29" s="52">
        <v>13</v>
      </c>
      <c r="L29" s="52">
        <v>19</v>
      </c>
      <c r="M29" s="52">
        <v>25</v>
      </c>
      <c r="N29" s="52">
        <v>35</v>
      </c>
      <c r="O29" s="52">
        <v>43</v>
      </c>
      <c r="P29" s="52">
        <v>49</v>
      </c>
      <c r="Q29" s="52">
        <v>48</v>
      </c>
      <c r="R29" s="52">
        <v>43</v>
      </c>
      <c r="S29" s="52">
        <v>32</v>
      </c>
      <c r="T29" s="52">
        <v>27</v>
      </c>
      <c r="U29" s="52">
        <v>17</v>
      </c>
      <c r="V29" s="52">
        <v>9</v>
      </c>
      <c r="W29" s="52">
        <v>3</v>
      </c>
      <c r="X29" s="52">
        <v>2</v>
      </c>
      <c r="Y29" s="52">
        <v>2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212</v>
      </c>
      <c r="C31" s="52">
        <v>212</v>
      </c>
      <c r="D31" s="52">
        <v>199</v>
      </c>
      <c r="E31" s="52">
        <v>172</v>
      </c>
      <c r="F31" s="52">
        <v>139</v>
      </c>
      <c r="G31" s="52">
        <v>107</v>
      </c>
      <c r="H31" s="52">
        <v>72</v>
      </c>
      <c r="I31" s="52">
        <v>50</v>
      </c>
      <c r="J31" s="52">
        <v>36</v>
      </c>
      <c r="K31" s="52">
        <v>40</v>
      </c>
      <c r="L31" s="52">
        <v>36</v>
      </c>
      <c r="M31" s="52">
        <v>38</v>
      </c>
      <c r="N31" s="52">
        <v>37</v>
      </c>
      <c r="O31" s="52">
        <v>35</v>
      </c>
      <c r="P31" s="52">
        <v>33</v>
      </c>
      <c r="Q31" s="52">
        <v>28</v>
      </c>
      <c r="R31" s="52">
        <v>22</v>
      </c>
      <c r="S31" s="52">
        <v>19</v>
      </c>
      <c r="T31" s="52">
        <v>19</v>
      </c>
      <c r="U31" s="52">
        <v>19</v>
      </c>
      <c r="V31" s="52">
        <v>22</v>
      </c>
      <c r="W31" s="52">
        <v>28</v>
      </c>
      <c r="X31" s="52">
        <v>39</v>
      </c>
      <c r="Y31" s="52">
        <v>120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6409</v>
      </c>
      <c r="C35" s="52">
        <v>6276</v>
      </c>
      <c r="D35" s="52">
        <v>5999</v>
      </c>
      <c r="E35" s="52">
        <v>5673</v>
      </c>
      <c r="F35" s="52">
        <v>5205</v>
      </c>
      <c r="G35" s="52">
        <v>4714</v>
      </c>
      <c r="H35" s="52">
        <v>4147</v>
      </c>
      <c r="I35" s="52">
        <v>3573</v>
      </c>
      <c r="J35" s="52">
        <v>3486</v>
      </c>
      <c r="K35" s="52">
        <v>3398</v>
      </c>
      <c r="L35" s="52">
        <v>3312</v>
      </c>
      <c r="M35" s="52">
        <v>3233</v>
      </c>
      <c r="N35" s="52">
        <v>3264</v>
      </c>
      <c r="O35" s="52">
        <v>3091</v>
      </c>
      <c r="P35" s="52">
        <v>2833</v>
      </c>
      <c r="Q35" s="52">
        <v>2596</v>
      </c>
      <c r="R35" s="52">
        <v>2442</v>
      </c>
      <c r="S35" s="52">
        <v>2300</v>
      </c>
      <c r="T35" s="52">
        <v>2039</v>
      </c>
      <c r="U35" s="52">
        <v>1922</v>
      </c>
      <c r="V35" s="52">
        <v>1775</v>
      </c>
      <c r="W35" s="52">
        <v>1802</v>
      </c>
      <c r="X35" s="52">
        <v>1866</v>
      </c>
      <c r="Y35" s="52">
        <v>2368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6232</v>
      </c>
      <c r="C40" s="52">
        <v>6109</v>
      </c>
      <c r="D40" s="52">
        <v>5739</v>
      </c>
      <c r="E40" s="52">
        <v>5215</v>
      </c>
      <c r="F40" s="52">
        <v>4483</v>
      </c>
      <c r="G40" s="52">
        <v>3716</v>
      </c>
      <c r="H40" s="52">
        <v>2738</v>
      </c>
      <c r="I40" s="52">
        <v>2091</v>
      </c>
      <c r="J40" s="52">
        <v>1755</v>
      </c>
      <c r="K40" s="52">
        <v>1719</v>
      </c>
      <c r="L40" s="52">
        <v>1780</v>
      </c>
      <c r="M40" s="52">
        <v>1857</v>
      </c>
      <c r="N40" s="52">
        <v>1900</v>
      </c>
      <c r="O40" s="52">
        <v>1855</v>
      </c>
      <c r="P40" s="52">
        <v>1709</v>
      </c>
      <c r="Q40" s="52">
        <v>1616</v>
      </c>
      <c r="R40" s="52">
        <v>1552</v>
      </c>
      <c r="S40" s="52">
        <v>1428</v>
      </c>
      <c r="T40" s="52">
        <v>1261</v>
      </c>
      <c r="U40" s="52">
        <v>1126</v>
      </c>
      <c r="V40" s="52">
        <v>955</v>
      </c>
      <c r="W40" s="52">
        <v>956</v>
      </c>
      <c r="X40" s="52">
        <v>1021</v>
      </c>
      <c r="Y40" s="52">
        <v>1771</v>
      </c>
      <c r="DA40" s="63" t="s">
        <v>1075</v>
      </c>
    </row>
    <row r="41" spans="1:105" ht="12" customHeight="1" x14ac:dyDescent="0.25">
      <c r="A41" s="109" t="s">
        <v>120</v>
      </c>
      <c r="B41" s="36">
        <v>389</v>
      </c>
      <c r="C41" s="36">
        <v>379</v>
      </c>
      <c r="D41" s="36">
        <v>459</v>
      </c>
      <c r="E41" s="36">
        <v>630</v>
      </c>
      <c r="F41" s="36">
        <v>861</v>
      </c>
      <c r="G41" s="36">
        <v>1105</v>
      </c>
      <c r="H41" s="36">
        <v>1481</v>
      </c>
      <c r="I41" s="36">
        <v>1532</v>
      </c>
      <c r="J41" s="36">
        <v>1767</v>
      </c>
      <c r="K41" s="36">
        <v>1719</v>
      </c>
      <c r="L41" s="36">
        <v>1568</v>
      </c>
      <c r="M41" s="36">
        <v>1414</v>
      </c>
      <c r="N41" s="36">
        <v>1401</v>
      </c>
      <c r="O41" s="36">
        <v>1271</v>
      </c>
      <c r="P41" s="36">
        <v>1157</v>
      </c>
      <c r="Q41" s="36">
        <v>1008</v>
      </c>
      <c r="R41" s="36">
        <v>912</v>
      </c>
      <c r="S41" s="36">
        <v>891</v>
      </c>
      <c r="T41" s="36">
        <v>797</v>
      </c>
      <c r="U41" s="36">
        <v>815</v>
      </c>
      <c r="V41" s="36">
        <v>842</v>
      </c>
      <c r="W41" s="36">
        <v>874</v>
      </c>
      <c r="X41" s="36">
        <v>884</v>
      </c>
      <c r="Y41" s="36">
        <v>717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685</v>
      </c>
      <c r="H43" s="120">
        <v>955</v>
      </c>
      <c r="I43" s="120">
        <v>1327</v>
      </c>
      <c r="J43" s="120">
        <v>2231</v>
      </c>
      <c r="K43" s="120">
        <v>3593</v>
      </c>
      <c r="L43" s="120">
        <v>5861</v>
      </c>
      <c r="M43" s="120">
        <v>7672</v>
      </c>
      <c r="N43" s="120">
        <v>9019</v>
      </c>
      <c r="O43" s="120">
        <v>9894</v>
      </c>
      <c r="P43" s="120">
        <v>10697</v>
      </c>
      <c r="Q43" s="120">
        <v>11556</v>
      </c>
      <c r="R43" s="120">
        <v>14378</v>
      </c>
      <c r="S43" s="120">
        <v>17416</v>
      </c>
      <c r="T43" s="120">
        <v>19880</v>
      </c>
      <c r="U43" s="120">
        <v>21095</v>
      </c>
      <c r="V43" s="120">
        <v>22408</v>
      </c>
      <c r="W43" s="120">
        <v>24003</v>
      </c>
      <c r="X43" s="120">
        <v>26965</v>
      </c>
      <c r="Y43" s="120">
        <v>28511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685</v>
      </c>
      <c r="H45" s="52">
        <v>955</v>
      </c>
      <c r="I45" s="52">
        <v>1327</v>
      </c>
      <c r="J45" s="52">
        <v>2231</v>
      </c>
      <c r="K45" s="52">
        <v>3593</v>
      </c>
      <c r="L45" s="52">
        <v>5861</v>
      </c>
      <c r="M45" s="52">
        <v>7672</v>
      </c>
      <c r="N45" s="52">
        <v>9019</v>
      </c>
      <c r="O45" s="52">
        <v>9894</v>
      </c>
      <c r="P45" s="52">
        <v>10697</v>
      </c>
      <c r="Q45" s="52">
        <v>11556</v>
      </c>
      <c r="R45" s="52">
        <v>14378</v>
      </c>
      <c r="S45" s="52">
        <v>17416</v>
      </c>
      <c r="T45" s="52">
        <v>19880</v>
      </c>
      <c r="U45" s="52">
        <v>21095</v>
      </c>
      <c r="V45" s="52">
        <v>22408</v>
      </c>
      <c r="W45" s="52">
        <v>24003</v>
      </c>
      <c r="X45" s="52">
        <v>26965</v>
      </c>
      <c r="Y45" s="52">
        <v>28511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7</v>
      </c>
      <c r="I48" s="52">
        <v>16</v>
      </c>
      <c r="J48" s="52">
        <v>27</v>
      </c>
      <c r="K48" s="52">
        <v>49</v>
      </c>
      <c r="L48" s="52">
        <v>81</v>
      </c>
      <c r="M48" s="52">
        <v>109</v>
      </c>
      <c r="N48" s="52">
        <v>142</v>
      </c>
      <c r="O48" s="52">
        <v>165</v>
      </c>
      <c r="P48" s="52">
        <v>185</v>
      </c>
      <c r="Q48" s="52">
        <v>195</v>
      </c>
      <c r="R48" s="52">
        <v>224</v>
      </c>
      <c r="S48" s="52">
        <v>253</v>
      </c>
      <c r="T48" s="52">
        <v>290</v>
      </c>
      <c r="U48" s="52">
        <v>316</v>
      </c>
      <c r="V48" s="52">
        <v>337</v>
      </c>
      <c r="W48" s="52">
        <v>345</v>
      </c>
      <c r="X48" s="52">
        <v>338</v>
      </c>
      <c r="Y48" s="52">
        <v>316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663</v>
      </c>
      <c r="H50" s="52">
        <v>926</v>
      </c>
      <c r="I50" s="52">
        <v>1289</v>
      </c>
      <c r="J50" s="52">
        <v>2171</v>
      </c>
      <c r="K50" s="52">
        <v>3502</v>
      </c>
      <c r="L50" s="52">
        <v>5715</v>
      </c>
      <c r="M50" s="52">
        <v>7482</v>
      </c>
      <c r="N50" s="52">
        <v>8786</v>
      </c>
      <c r="O50" s="52">
        <v>9655</v>
      </c>
      <c r="P50" s="52">
        <v>10441</v>
      </c>
      <c r="Q50" s="52">
        <v>11285</v>
      </c>
      <c r="R50" s="52">
        <v>14044</v>
      </c>
      <c r="S50" s="52">
        <v>17002</v>
      </c>
      <c r="T50" s="52">
        <v>19396</v>
      </c>
      <c r="U50" s="52">
        <v>20557</v>
      </c>
      <c r="V50" s="52">
        <v>21803</v>
      </c>
      <c r="W50" s="52">
        <v>23322</v>
      </c>
      <c r="X50" s="52">
        <v>26160</v>
      </c>
      <c r="Y50" s="52">
        <v>27678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22</v>
      </c>
      <c r="H54" s="52">
        <v>29</v>
      </c>
      <c r="I54" s="52">
        <v>38</v>
      </c>
      <c r="J54" s="52">
        <v>60</v>
      </c>
      <c r="K54" s="52">
        <v>91</v>
      </c>
      <c r="L54" s="52">
        <v>146</v>
      </c>
      <c r="M54" s="52">
        <v>190</v>
      </c>
      <c r="N54" s="52">
        <v>233</v>
      </c>
      <c r="O54" s="52">
        <v>239</v>
      </c>
      <c r="P54" s="52">
        <v>256</v>
      </c>
      <c r="Q54" s="52">
        <v>271</v>
      </c>
      <c r="R54" s="52">
        <v>334</v>
      </c>
      <c r="S54" s="52">
        <v>414</v>
      </c>
      <c r="T54" s="52">
        <v>484</v>
      </c>
      <c r="U54" s="52">
        <v>538</v>
      </c>
      <c r="V54" s="52">
        <v>605</v>
      </c>
      <c r="W54" s="52">
        <v>681</v>
      </c>
      <c r="X54" s="52">
        <v>805</v>
      </c>
      <c r="Y54" s="52">
        <v>833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330</v>
      </c>
      <c r="H59" s="52">
        <v>399</v>
      </c>
      <c r="I59" s="52">
        <v>429</v>
      </c>
      <c r="J59" s="52">
        <v>616</v>
      </c>
      <c r="K59" s="52">
        <v>1758</v>
      </c>
      <c r="L59" s="52">
        <v>3689</v>
      </c>
      <c r="M59" s="52">
        <v>5060</v>
      </c>
      <c r="N59" s="52">
        <v>5691</v>
      </c>
      <c r="O59" s="52">
        <v>5986</v>
      </c>
      <c r="P59" s="52">
        <v>6244</v>
      </c>
      <c r="Q59" s="52">
        <v>7124</v>
      </c>
      <c r="R59" s="52">
        <v>9120</v>
      </c>
      <c r="S59" s="52">
        <v>11277</v>
      </c>
      <c r="T59" s="52">
        <v>13142</v>
      </c>
      <c r="U59" s="52">
        <v>13165</v>
      </c>
      <c r="V59" s="52">
        <v>12399</v>
      </c>
      <c r="W59" s="52">
        <v>12827</v>
      </c>
      <c r="X59" s="52">
        <v>15209</v>
      </c>
      <c r="Y59" s="52">
        <v>19077</v>
      </c>
      <c r="DA59" s="63" t="s">
        <v>1083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355</v>
      </c>
      <c r="H60" s="36">
        <v>556</v>
      </c>
      <c r="I60" s="36">
        <v>898</v>
      </c>
      <c r="J60" s="36">
        <v>1615</v>
      </c>
      <c r="K60" s="36">
        <v>1835</v>
      </c>
      <c r="L60" s="36">
        <v>2172</v>
      </c>
      <c r="M60" s="36">
        <v>2612</v>
      </c>
      <c r="N60" s="36">
        <v>3328</v>
      </c>
      <c r="O60" s="36">
        <v>3908</v>
      </c>
      <c r="P60" s="36">
        <v>4453</v>
      </c>
      <c r="Q60" s="36">
        <v>4432</v>
      </c>
      <c r="R60" s="36">
        <v>5258</v>
      </c>
      <c r="S60" s="36">
        <v>6139</v>
      </c>
      <c r="T60" s="36">
        <v>6738</v>
      </c>
      <c r="U60" s="36">
        <v>7930</v>
      </c>
      <c r="V60" s="36">
        <v>10009</v>
      </c>
      <c r="W60" s="36">
        <v>11176</v>
      </c>
      <c r="X60" s="36">
        <v>11756</v>
      </c>
      <c r="Y60" s="36">
        <v>9434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99648</v>
      </c>
      <c r="C62" s="120">
        <v>98914</v>
      </c>
      <c r="D62" s="120">
        <v>100801</v>
      </c>
      <c r="E62" s="120">
        <v>104452</v>
      </c>
      <c r="F62" s="120">
        <v>108745</v>
      </c>
      <c r="G62" s="120">
        <v>112377</v>
      </c>
      <c r="H62" s="120">
        <v>114004</v>
      </c>
      <c r="I62" s="120">
        <v>116735</v>
      </c>
      <c r="J62" s="120">
        <v>117744</v>
      </c>
      <c r="K62" s="120">
        <v>118183</v>
      </c>
      <c r="L62" s="120">
        <v>118844</v>
      </c>
      <c r="M62" s="120">
        <v>115392</v>
      </c>
      <c r="N62" s="120">
        <v>110905</v>
      </c>
      <c r="O62" s="120">
        <v>108525</v>
      </c>
      <c r="P62" s="120">
        <v>111948</v>
      </c>
      <c r="Q62" s="120">
        <v>120406</v>
      </c>
      <c r="R62" s="120">
        <v>132043</v>
      </c>
      <c r="S62" s="120">
        <v>141720</v>
      </c>
      <c r="T62" s="120">
        <v>151042</v>
      </c>
      <c r="U62" s="120">
        <v>161698</v>
      </c>
      <c r="V62" s="120">
        <v>174622</v>
      </c>
      <c r="W62" s="120">
        <v>185411</v>
      </c>
      <c r="X62" s="120">
        <v>189166</v>
      </c>
      <c r="Y62" s="120">
        <v>182928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99648</v>
      </c>
      <c r="C64" s="52">
        <v>98914</v>
      </c>
      <c r="D64" s="52">
        <v>100801</v>
      </c>
      <c r="E64" s="52">
        <v>104452</v>
      </c>
      <c r="F64" s="52">
        <v>108745</v>
      </c>
      <c r="G64" s="52">
        <v>112377</v>
      </c>
      <c r="H64" s="52">
        <v>114004</v>
      </c>
      <c r="I64" s="52">
        <v>116735</v>
      </c>
      <c r="J64" s="52">
        <v>117744</v>
      </c>
      <c r="K64" s="52">
        <v>118183</v>
      </c>
      <c r="L64" s="52">
        <v>118844</v>
      </c>
      <c r="M64" s="52">
        <v>115392</v>
      </c>
      <c r="N64" s="52">
        <v>110905</v>
      </c>
      <c r="O64" s="52">
        <v>108525</v>
      </c>
      <c r="P64" s="52">
        <v>111948</v>
      </c>
      <c r="Q64" s="52">
        <v>120406</v>
      </c>
      <c r="R64" s="52">
        <v>132043</v>
      </c>
      <c r="S64" s="52">
        <v>141720</v>
      </c>
      <c r="T64" s="52">
        <v>151042</v>
      </c>
      <c r="U64" s="52">
        <v>161698</v>
      </c>
      <c r="V64" s="52">
        <v>174622</v>
      </c>
      <c r="W64" s="52">
        <v>185411</v>
      </c>
      <c r="X64" s="52">
        <v>189166</v>
      </c>
      <c r="Y64" s="52">
        <v>182928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15</v>
      </c>
      <c r="C67" s="52">
        <v>14</v>
      </c>
      <c r="D67" s="52">
        <v>13</v>
      </c>
      <c r="E67" s="52">
        <v>52</v>
      </c>
      <c r="F67" s="52">
        <v>113</v>
      </c>
      <c r="G67" s="52">
        <v>231</v>
      </c>
      <c r="H67" s="52">
        <v>388</v>
      </c>
      <c r="I67" s="52">
        <v>623</v>
      </c>
      <c r="J67" s="52">
        <v>800</v>
      </c>
      <c r="K67" s="52">
        <v>968</v>
      </c>
      <c r="L67" s="52">
        <v>1092</v>
      </c>
      <c r="M67" s="52">
        <v>1132</v>
      </c>
      <c r="N67" s="52">
        <v>1159</v>
      </c>
      <c r="O67" s="52">
        <v>1130</v>
      </c>
      <c r="P67" s="52">
        <v>1208</v>
      </c>
      <c r="Q67" s="52">
        <v>1347</v>
      </c>
      <c r="R67" s="52">
        <v>1683</v>
      </c>
      <c r="S67" s="52">
        <v>1992</v>
      </c>
      <c r="T67" s="52">
        <v>2262</v>
      </c>
      <c r="U67" s="52">
        <v>2502</v>
      </c>
      <c r="V67" s="52">
        <v>2780</v>
      </c>
      <c r="W67" s="52">
        <v>2957</v>
      </c>
      <c r="X67" s="52">
        <v>2845</v>
      </c>
      <c r="Y67" s="52">
        <v>2544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96236</v>
      </c>
      <c r="C69" s="52">
        <v>95554</v>
      </c>
      <c r="D69" s="52">
        <v>97439</v>
      </c>
      <c r="E69" s="52">
        <v>101037</v>
      </c>
      <c r="F69" s="52">
        <v>105252</v>
      </c>
      <c r="G69" s="52">
        <v>108841</v>
      </c>
      <c r="H69" s="52">
        <v>110473</v>
      </c>
      <c r="I69" s="52">
        <v>113194</v>
      </c>
      <c r="J69" s="52">
        <v>114220</v>
      </c>
      <c r="K69" s="52">
        <v>114705</v>
      </c>
      <c r="L69" s="52">
        <v>115412</v>
      </c>
      <c r="M69" s="52">
        <v>112060</v>
      </c>
      <c r="N69" s="52">
        <v>107672</v>
      </c>
      <c r="O69" s="52">
        <v>105331</v>
      </c>
      <c r="P69" s="52">
        <v>108670</v>
      </c>
      <c r="Q69" s="52">
        <v>116947</v>
      </c>
      <c r="R69" s="52">
        <v>128354</v>
      </c>
      <c r="S69" s="52">
        <v>137831</v>
      </c>
      <c r="T69" s="52">
        <v>146934</v>
      </c>
      <c r="U69" s="52">
        <v>157278</v>
      </c>
      <c r="V69" s="52">
        <v>169783</v>
      </c>
      <c r="W69" s="52">
        <v>180170</v>
      </c>
      <c r="X69" s="52">
        <v>183645</v>
      </c>
      <c r="Y69" s="52">
        <v>177715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3412</v>
      </c>
      <c r="C73" s="52">
        <v>3360</v>
      </c>
      <c r="D73" s="52">
        <v>3362</v>
      </c>
      <c r="E73" s="52">
        <v>3415</v>
      </c>
      <c r="F73" s="52">
        <v>3493</v>
      </c>
      <c r="G73" s="52">
        <v>3536</v>
      </c>
      <c r="H73" s="52">
        <v>3531</v>
      </c>
      <c r="I73" s="52">
        <v>3541</v>
      </c>
      <c r="J73" s="52">
        <v>3524</v>
      </c>
      <c r="K73" s="52">
        <v>3478</v>
      </c>
      <c r="L73" s="52">
        <v>3432</v>
      </c>
      <c r="M73" s="52">
        <v>3332</v>
      </c>
      <c r="N73" s="52">
        <v>3233</v>
      </c>
      <c r="O73" s="52">
        <v>3194</v>
      </c>
      <c r="P73" s="52">
        <v>3278</v>
      </c>
      <c r="Q73" s="52">
        <v>3459</v>
      </c>
      <c r="R73" s="52">
        <v>3689</v>
      </c>
      <c r="S73" s="52">
        <v>3889</v>
      </c>
      <c r="T73" s="52">
        <v>4108</v>
      </c>
      <c r="U73" s="52">
        <v>4420</v>
      </c>
      <c r="V73" s="52">
        <v>4839</v>
      </c>
      <c r="W73" s="52">
        <v>5241</v>
      </c>
      <c r="X73" s="52">
        <v>5521</v>
      </c>
      <c r="Y73" s="52">
        <v>5213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96142</v>
      </c>
      <c r="C78" s="52">
        <v>95443</v>
      </c>
      <c r="D78" s="52">
        <v>97277</v>
      </c>
      <c r="E78" s="52">
        <v>100816</v>
      </c>
      <c r="F78" s="52">
        <v>104974</v>
      </c>
      <c r="G78" s="52">
        <v>108508</v>
      </c>
      <c r="H78" s="52">
        <v>110086</v>
      </c>
      <c r="I78" s="52">
        <v>112739</v>
      </c>
      <c r="J78" s="52">
        <v>113707</v>
      </c>
      <c r="K78" s="52">
        <v>114148</v>
      </c>
      <c r="L78" s="52">
        <v>114819</v>
      </c>
      <c r="M78" s="52">
        <v>111426</v>
      </c>
      <c r="N78" s="52">
        <v>107028</v>
      </c>
      <c r="O78" s="52">
        <v>104704</v>
      </c>
      <c r="P78" s="52">
        <v>108059</v>
      </c>
      <c r="Q78" s="52">
        <v>116358</v>
      </c>
      <c r="R78" s="52">
        <v>127778</v>
      </c>
      <c r="S78" s="52">
        <v>137290</v>
      </c>
      <c r="T78" s="52">
        <v>146426</v>
      </c>
      <c r="U78" s="52">
        <v>156845</v>
      </c>
      <c r="V78" s="52">
        <v>169475</v>
      </c>
      <c r="W78" s="52">
        <v>179981</v>
      </c>
      <c r="X78" s="52">
        <v>183609</v>
      </c>
      <c r="Y78" s="52">
        <v>177535</v>
      </c>
      <c r="DA78" s="63" t="s">
        <v>1091</v>
      </c>
    </row>
    <row r="79" spans="1:105" ht="12" customHeight="1" x14ac:dyDescent="0.25">
      <c r="A79" s="109" t="s">
        <v>120</v>
      </c>
      <c r="B79" s="36">
        <v>3506</v>
      </c>
      <c r="C79" s="36">
        <v>3471</v>
      </c>
      <c r="D79" s="36">
        <v>3524</v>
      </c>
      <c r="E79" s="36">
        <v>3636</v>
      </c>
      <c r="F79" s="36">
        <v>3771</v>
      </c>
      <c r="G79" s="36">
        <v>3869</v>
      </c>
      <c r="H79" s="36">
        <v>3918</v>
      </c>
      <c r="I79" s="36">
        <v>3996</v>
      </c>
      <c r="J79" s="36">
        <v>4037</v>
      </c>
      <c r="K79" s="36">
        <v>4035</v>
      </c>
      <c r="L79" s="36">
        <v>4025</v>
      </c>
      <c r="M79" s="36">
        <v>3966</v>
      </c>
      <c r="N79" s="36">
        <v>3877</v>
      </c>
      <c r="O79" s="36">
        <v>3821</v>
      </c>
      <c r="P79" s="36">
        <v>3889</v>
      </c>
      <c r="Q79" s="36">
        <v>4048</v>
      </c>
      <c r="R79" s="36">
        <v>4265</v>
      </c>
      <c r="S79" s="36">
        <v>4430</v>
      </c>
      <c r="T79" s="36">
        <v>4616</v>
      </c>
      <c r="U79" s="36">
        <v>4853</v>
      </c>
      <c r="V79" s="36">
        <v>5147</v>
      </c>
      <c r="W79" s="36">
        <v>5430</v>
      </c>
      <c r="X79" s="36">
        <v>5557</v>
      </c>
      <c r="Y79" s="36">
        <v>5393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476744</v>
      </c>
      <c r="C81" s="120">
        <v>466685</v>
      </c>
      <c r="D81" s="120">
        <v>456920</v>
      </c>
      <c r="E81" s="120">
        <v>455659</v>
      </c>
      <c r="F81" s="120">
        <v>459606</v>
      </c>
      <c r="G81" s="120">
        <v>463870</v>
      </c>
      <c r="H81" s="120">
        <v>466550</v>
      </c>
      <c r="I81" s="120">
        <v>468449</v>
      </c>
      <c r="J81" s="120">
        <v>490066</v>
      </c>
      <c r="K81" s="120">
        <v>493257</v>
      </c>
      <c r="L81" s="120">
        <v>507100</v>
      </c>
      <c r="M81" s="120">
        <v>506488</v>
      </c>
      <c r="N81" s="120">
        <v>514540</v>
      </c>
      <c r="O81" s="120">
        <v>520290</v>
      </c>
      <c r="P81" s="120">
        <v>517875</v>
      </c>
      <c r="Q81" s="120">
        <v>508934</v>
      </c>
      <c r="R81" s="120">
        <v>488039</v>
      </c>
      <c r="S81" s="120">
        <v>467565</v>
      </c>
      <c r="T81" s="120">
        <v>454916</v>
      </c>
      <c r="U81" s="120">
        <v>446943</v>
      </c>
      <c r="V81" s="120">
        <v>428855</v>
      </c>
      <c r="W81" s="120">
        <v>423215</v>
      </c>
      <c r="X81" s="120">
        <v>406513</v>
      </c>
      <c r="Y81" s="120">
        <v>405054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476744</v>
      </c>
      <c r="C83" s="52">
        <v>466685</v>
      </c>
      <c r="D83" s="52">
        <v>456920</v>
      </c>
      <c r="E83" s="52">
        <v>455659</v>
      </c>
      <c r="F83" s="52">
        <v>459606</v>
      </c>
      <c r="G83" s="52">
        <v>463870</v>
      </c>
      <c r="H83" s="52">
        <v>466550</v>
      </c>
      <c r="I83" s="52">
        <v>468449</v>
      </c>
      <c r="J83" s="52">
        <v>490066</v>
      </c>
      <c r="K83" s="52">
        <v>493257</v>
      </c>
      <c r="L83" s="52">
        <v>507100</v>
      </c>
      <c r="M83" s="52">
        <v>506488</v>
      </c>
      <c r="N83" s="52">
        <v>514540</v>
      </c>
      <c r="O83" s="52">
        <v>520290</v>
      </c>
      <c r="P83" s="52">
        <v>517875</v>
      </c>
      <c r="Q83" s="52">
        <v>508934</v>
      </c>
      <c r="R83" s="52">
        <v>488039</v>
      </c>
      <c r="S83" s="52">
        <v>467565</v>
      </c>
      <c r="T83" s="52">
        <v>454916</v>
      </c>
      <c r="U83" s="52">
        <v>446943</v>
      </c>
      <c r="V83" s="52">
        <v>428855</v>
      </c>
      <c r="W83" s="52">
        <v>423215</v>
      </c>
      <c r="X83" s="52">
        <v>406513</v>
      </c>
      <c r="Y83" s="52">
        <v>405054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71</v>
      </c>
      <c r="C86" s="52">
        <v>66</v>
      </c>
      <c r="D86" s="52">
        <v>66</v>
      </c>
      <c r="E86" s="52">
        <v>206</v>
      </c>
      <c r="F86" s="52">
        <v>413</v>
      </c>
      <c r="G86" s="52">
        <v>825</v>
      </c>
      <c r="H86" s="52">
        <v>1423</v>
      </c>
      <c r="I86" s="52">
        <v>2342</v>
      </c>
      <c r="J86" s="52">
        <v>3304</v>
      </c>
      <c r="K86" s="52">
        <v>4167</v>
      </c>
      <c r="L86" s="52">
        <v>4991</v>
      </c>
      <c r="M86" s="52">
        <v>5397</v>
      </c>
      <c r="N86" s="52">
        <v>6020</v>
      </c>
      <c r="O86" s="52">
        <v>6344</v>
      </c>
      <c r="P86" s="52">
        <v>6744</v>
      </c>
      <c r="Q86" s="52">
        <v>6709</v>
      </c>
      <c r="R86" s="52">
        <v>6503</v>
      </c>
      <c r="S86" s="52">
        <v>6049</v>
      </c>
      <c r="T86" s="52">
        <v>5547</v>
      </c>
      <c r="U86" s="52">
        <v>5193</v>
      </c>
      <c r="V86" s="52">
        <v>4951</v>
      </c>
      <c r="W86" s="52">
        <v>4724</v>
      </c>
      <c r="X86" s="52">
        <v>4224</v>
      </c>
      <c r="Y86" s="52">
        <v>3726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350989</v>
      </c>
      <c r="C88" s="52">
        <v>345278</v>
      </c>
      <c r="D88" s="52">
        <v>338172</v>
      </c>
      <c r="E88" s="52">
        <v>323651</v>
      </c>
      <c r="F88" s="52">
        <v>300546</v>
      </c>
      <c r="G88" s="52">
        <v>284992</v>
      </c>
      <c r="H88" s="52">
        <v>273136</v>
      </c>
      <c r="I88" s="52">
        <v>280583</v>
      </c>
      <c r="J88" s="52">
        <v>291112</v>
      </c>
      <c r="K88" s="52">
        <v>309300</v>
      </c>
      <c r="L88" s="52">
        <v>328647</v>
      </c>
      <c r="M88" s="52">
        <v>344804</v>
      </c>
      <c r="N88" s="52">
        <v>355881</v>
      </c>
      <c r="O88" s="52">
        <v>365545</v>
      </c>
      <c r="P88" s="52">
        <v>363341</v>
      </c>
      <c r="Q88" s="52">
        <v>358377</v>
      </c>
      <c r="R88" s="52">
        <v>344217</v>
      </c>
      <c r="S88" s="52">
        <v>334560</v>
      </c>
      <c r="T88" s="52">
        <v>330143</v>
      </c>
      <c r="U88" s="52">
        <v>331227</v>
      </c>
      <c r="V88" s="52">
        <v>335962</v>
      </c>
      <c r="W88" s="52">
        <v>342959</v>
      </c>
      <c r="X88" s="52">
        <v>362223</v>
      </c>
      <c r="Y88" s="52">
        <v>385769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4018</v>
      </c>
      <c r="C92" s="52">
        <v>3947</v>
      </c>
      <c r="D92" s="52">
        <v>3791</v>
      </c>
      <c r="E92" s="52">
        <v>3474</v>
      </c>
      <c r="F92" s="52">
        <v>2980</v>
      </c>
      <c r="G92" s="52">
        <v>2545</v>
      </c>
      <c r="H92" s="52">
        <v>2060</v>
      </c>
      <c r="I92" s="52">
        <v>1695</v>
      </c>
      <c r="J92" s="52">
        <v>1476</v>
      </c>
      <c r="K92" s="52">
        <v>1395</v>
      </c>
      <c r="L92" s="52">
        <v>1460</v>
      </c>
      <c r="M92" s="52">
        <v>1478</v>
      </c>
      <c r="N92" s="52">
        <v>1467</v>
      </c>
      <c r="O92" s="52">
        <v>1365</v>
      </c>
      <c r="P92" s="52">
        <v>1243</v>
      </c>
      <c r="Q92" s="52">
        <v>1160</v>
      </c>
      <c r="R92" s="52">
        <v>1139</v>
      </c>
      <c r="S92" s="52">
        <v>1041</v>
      </c>
      <c r="T92" s="52">
        <v>1028</v>
      </c>
      <c r="U92" s="52">
        <v>1052</v>
      </c>
      <c r="V92" s="52">
        <v>970</v>
      </c>
      <c r="W92" s="52">
        <v>1124</v>
      </c>
      <c r="X92" s="52">
        <v>770</v>
      </c>
      <c r="Y92" s="52">
        <v>426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121737</v>
      </c>
      <c r="C96" s="52">
        <v>117460</v>
      </c>
      <c r="D96" s="52">
        <v>114957</v>
      </c>
      <c r="E96" s="52">
        <v>128534</v>
      </c>
      <c r="F96" s="52">
        <v>156080</v>
      </c>
      <c r="G96" s="52">
        <v>176333</v>
      </c>
      <c r="H96" s="52">
        <v>191354</v>
      </c>
      <c r="I96" s="52">
        <v>186171</v>
      </c>
      <c r="J96" s="52">
        <v>197478</v>
      </c>
      <c r="K96" s="52">
        <v>182562</v>
      </c>
      <c r="L96" s="52">
        <v>176993</v>
      </c>
      <c r="M96" s="52">
        <v>160206</v>
      </c>
      <c r="N96" s="52">
        <v>157192</v>
      </c>
      <c r="O96" s="52">
        <v>153380</v>
      </c>
      <c r="P96" s="52">
        <v>153291</v>
      </c>
      <c r="Q96" s="52">
        <v>149397</v>
      </c>
      <c r="R96" s="52">
        <v>142683</v>
      </c>
      <c r="S96" s="52">
        <v>131964</v>
      </c>
      <c r="T96" s="52">
        <v>123745</v>
      </c>
      <c r="U96" s="52">
        <v>114664</v>
      </c>
      <c r="V96" s="52">
        <v>91923</v>
      </c>
      <c r="W96" s="52">
        <v>79132</v>
      </c>
      <c r="X96" s="52">
        <v>43520</v>
      </c>
      <c r="Y96" s="52">
        <v>18859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139980</v>
      </c>
      <c r="C101" s="52">
        <v>138873</v>
      </c>
      <c r="D101" s="52">
        <v>136785</v>
      </c>
      <c r="E101" s="52">
        <v>134617</v>
      </c>
      <c r="F101" s="52">
        <v>131681</v>
      </c>
      <c r="G101" s="52">
        <v>127380</v>
      </c>
      <c r="H101" s="52">
        <v>120895</v>
      </c>
      <c r="I101" s="52">
        <v>116683</v>
      </c>
      <c r="J101" s="52">
        <v>117031</v>
      </c>
      <c r="K101" s="52">
        <v>121052</v>
      </c>
      <c r="L101" s="52">
        <v>126947</v>
      </c>
      <c r="M101" s="52">
        <v>129962</v>
      </c>
      <c r="N101" s="52">
        <v>134569</v>
      </c>
      <c r="O101" s="52">
        <v>145071</v>
      </c>
      <c r="P101" s="52">
        <v>158387</v>
      </c>
      <c r="Q101" s="52">
        <v>176429</v>
      </c>
      <c r="R101" s="52">
        <v>180946</v>
      </c>
      <c r="S101" s="52">
        <v>178562</v>
      </c>
      <c r="T101" s="52">
        <v>161965</v>
      </c>
      <c r="U101" s="52">
        <v>150966</v>
      </c>
      <c r="V101" s="52">
        <v>147316</v>
      </c>
      <c r="W101" s="52">
        <v>148589</v>
      </c>
      <c r="X101" s="52">
        <v>153893</v>
      </c>
      <c r="Y101" s="52">
        <v>150896</v>
      </c>
      <c r="DA101" s="63" t="s">
        <v>1101</v>
      </c>
    </row>
    <row r="102" spans="1:105" ht="12" customHeight="1" x14ac:dyDescent="0.25">
      <c r="A102" s="97" t="s">
        <v>50</v>
      </c>
      <c r="B102" s="52">
        <v>316988</v>
      </c>
      <c r="C102" s="52">
        <v>308697</v>
      </c>
      <c r="D102" s="52">
        <v>295541</v>
      </c>
      <c r="E102" s="52">
        <v>281626</v>
      </c>
      <c r="F102" s="52">
        <v>260387</v>
      </c>
      <c r="G102" s="52">
        <v>238274</v>
      </c>
      <c r="H102" s="52">
        <v>198149</v>
      </c>
      <c r="I102" s="52">
        <v>166798</v>
      </c>
      <c r="J102" s="52">
        <v>151951</v>
      </c>
      <c r="K102" s="52">
        <v>157497</v>
      </c>
      <c r="L102" s="52">
        <v>178065</v>
      </c>
      <c r="M102" s="52">
        <v>190391</v>
      </c>
      <c r="N102" s="52">
        <v>196642</v>
      </c>
      <c r="O102" s="52">
        <v>197854</v>
      </c>
      <c r="P102" s="52">
        <v>194756</v>
      </c>
      <c r="Q102" s="52">
        <v>192989</v>
      </c>
      <c r="R102" s="52">
        <v>183374</v>
      </c>
      <c r="S102" s="52">
        <v>170745</v>
      </c>
      <c r="T102" s="52">
        <v>177440</v>
      </c>
      <c r="U102" s="52">
        <v>168315</v>
      </c>
      <c r="V102" s="52">
        <v>146682</v>
      </c>
      <c r="W102" s="52">
        <v>141465</v>
      </c>
      <c r="X102" s="52">
        <v>130469</v>
      </c>
      <c r="Y102" s="52">
        <v>156799</v>
      </c>
      <c r="DA102" s="63" t="s">
        <v>1102</v>
      </c>
    </row>
    <row r="103" spans="1:105" ht="12" customHeight="1" x14ac:dyDescent="0.25">
      <c r="A103" s="109" t="s">
        <v>120</v>
      </c>
      <c r="B103" s="36">
        <v>19776</v>
      </c>
      <c r="C103" s="36">
        <v>19115</v>
      </c>
      <c r="D103" s="36">
        <v>24594</v>
      </c>
      <c r="E103" s="36">
        <v>39416</v>
      </c>
      <c r="F103" s="36">
        <v>67538</v>
      </c>
      <c r="G103" s="36">
        <v>98216</v>
      </c>
      <c r="H103" s="36">
        <v>147506</v>
      </c>
      <c r="I103" s="36">
        <v>184968</v>
      </c>
      <c r="J103" s="36">
        <v>221084</v>
      </c>
      <c r="K103" s="36">
        <v>214708</v>
      </c>
      <c r="L103" s="36">
        <v>202088</v>
      </c>
      <c r="M103" s="36">
        <v>186135</v>
      </c>
      <c r="N103" s="36">
        <v>183329</v>
      </c>
      <c r="O103" s="36">
        <v>177365</v>
      </c>
      <c r="P103" s="36">
        <v>164732</v>
      </c>
      <c r="Q103" s="36">
        <v>139516</v>
      </c>
      <c r="R103" s="36">
        <v>123719</v>
      </c>
      <c r="S103" s="36">
        <v>118258</v>
      </c>
      <c r="T103" s="36">
        <v>115511</v>
      </c>
      <c r="U103" s="36">
        <v>127662</v>
      </c>
      <c r="V103" s="36">
        <v>134857</v>
      </c>
      <c r="W103" s="36">
        <v>133161</v>
      </c>
      <c r="X103" s="36">
        <v>122151</v>
      </c>
      <c r="Y103" s="36">
        <v>97359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758701</v>
      </c>
      <c r="C124" s="120">
        <v>763680</v>
      </c>
      <c r="D124" s="120">
        <v>759953</v>
      </c>
      <c r="E124" s="120">
        <v>750396</v>
      </c>
      <c r="F124" s="120">
        <v>731863</v>
      </c>
      <c r="G124" s="120">
        <v>706272</v>
      </c>
      <c r="H124" s="120">
        <v>655800</v>
      </c>
      <c r="I124" s="120">
        <v>626069</v>
      </c>
      <c r="J124" s="120">
        <v>633387</v>
      </c>
      <c r="K124" s="120">
        <v>612543</v>
      </c>
      <c r="L124" s="120">
        <v>607948</v>
      </c>
      <c r="M124" s="120">
        <v>592044</v>
      </c>
      <c r="N124" s="120">
        <v>577357</v>
      </c>
      <c r="O124" s="120">
        <v>581611</v>
      </c>
      <c r="P124" s="120">
        <v>571904</v>
      </c>
      <c r="Q124" s="120">
        <v>577135</v>
      </c>
      <c r="R124" s="120">
        <v>585192</v>
      </c>
      <c r="S124" s="120">
        <v>579269</v>
      </c>
      <c r="T124" s="120">
        <v>555219</v>
      </c>
      <c r="U124" s="120">
        <v>544427</v>
      </c>
      <c r="V124" s="120">
        <v>526254</v>
      </c>
      <c r="W124" s="120">
        <v>534178</v>
      </c>
      <c r="X124" s="120">
        <v>539483</v>
      </c>
      <c r="Y124" s="120">
        <v>549738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758701</v>
      </c>
      <c r="C126" s="52">
        <v>763680</v>
      </c>
      <c r="D126" s="52">
        <v>759953</v>
      </c>
      <c r="E126" s="52">
        <v>750396</v>
      </c>
      <c r="F126" s="52">
        <v>731863</v>
      </c>
      <c r="G126" s="52">
        <v>706272</v>
      </c>
      <c r="H126" s="52">
        <v>655800</v>
      </c>
      <c r="I126" s="52">
        <v>626069</v>
      </c>
      <c r="J126" s="52">
        <v>633387</v>
      </c>
      <c r="K126" s="52">
        <v>612543</v>
      </c>
      <c r="L126" s="52">
        <v>607948</v>
      </c>
      <c r="M126" s="52">
        <v>592044</v>
      </c>
      <c r="N126" s="52">
        <v>577357</v>
      </c>
      <c r="O126" s="52">
        <v>581611</v>
      </c>
      <c r="P126" s="52">
        <v>571904</v>
      </c>
      <c r="Q126" s="52">
        <v>577135</v>
      </c>
      <c r="R126" s="52">
        <v>585192</v>
      </c>
      <c r="S126" s="52">
        <v>579269</v>
      </c>
      <c r="T126" s="52">
        <v>555219</v>
      </c>
      <c r="U126" s="52">
        <v>544427</v>
      </c>
      <c r="V126" s="52">
        <v>526254</v>
      </c>
      <c r="W126" s="52">
        <v>534178</v>
      </c>
      <c r="X126" s="52">
        <v>539483</v>
      </c>
      <c r="Y126" s="52">
        <v>549738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113</v>
      </c>
      <c r="C129" s="52">
        <v>107</v>
      </c>
      <c r="D129" s="52">
        <v>111</v>
      </c>
      <c r="E129" s="52">
        <v>359</v>
      </c>
      <c r="F129" s="52">
        <v>656</v>
      </c>
      <c r="G129" s="52">
        <v>1117</v>
      </c>
      <c r="H129" s="52">
        <v>1483</v>
      </c>
      <c r="I129" s="52">
        <v>2035</v>
      </c>
      <c r="J129" s="52">
        <v>2891</v>
      </c>
      <c r="K129" s="52">
        <v>3748</v>
      </c>
      <c r="L129" s="52">
        <v>4667</v>
      </c>
      <c r="M129" s="52">
        <v>5162</v>
      </c>
      <c r="N129" s="52">
        <v>5965</v>
      </c>
      <c r="O129" s="52">
        <v>6600</v>
      </c>
      <c r="P129" s="52">
        <v>7402</v>
      </c>
      <c r="Q129" s="52">
        <v>7798</v>
      </c>
      <c r="R129" s="52">
        <v>8127</v>
      </c>
      <c r="S129" s="52">
        <v>8298</v>
      </c>
      <c r="T129" s="52">
        <v>8190</v>
      </c>
      <c r="U129" s="52">
        <v>7807</v>
      </c>
      <c r="V129" s="52">
        <v>7282</v>
      </c>
      <c r="W129" s="52">
        <v>6786</v>
      </c>
      <c r="X129" s="52">
        <v>6058</v>
      </c>
      <c r="Y129" s="52">
        <v>5231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741606</v>
      </c>
      <c r="C131" s="52">
        <v>746695</v>
      </c>
      <c r="D131" s="52">
        <v>744882</v>
      </c>
      <c r="E131" s="52">
        <v>737513</v>
      </c>
      <c r="F131" s="52">
        <v>720757</v>
      </c>
      <c r="G131" s="52">
        <v>696453</v>
      </c>
      <c r="H131" s="52">
        <v>645993</v>
      </c>
      <c r="I131" s="52">
        <v>611294</v>
      </c>
      <c r="J131" s="52">
        <v>623656</v>
      </c>
      <c r="K131" s="52">
        <v>608165</v>
      </c>
      <c r="L131" s="52">
        <v>606820</v>
      </c>
      <c r="M131" s="52">
        <v>583121</v>
      </c>
      <c r="N131" s="52">
        <v>567517</v>
      </c>
      <c r="O131" s="52">
        <v>573047</v>
      </c>
      <c r="P131" s="52">
        <v>563068</v>
      </c>
      <c r="Q131" s="52">
        <v>568076</v>
      </c>
      <c r="R131" s="52">
        <v>576051</v>
      </c>
      <c r="S131" s="52">
        <v>570330</v>
      </c>
      <c r="T131" s="52">
        <v>546665</v>
      </c>
      <c r="U131" s="52">
        <v>536279</v>
      </c>
      <c r="V131" s="52">
        <v>513713</v>
      </c>
      <c r="W131" s="52">
        <v>526596</v>
      </c>
      <c r="X131" s="52">
        <v>531562</v>
      </c>
      <c r="Y131" s="52">
        <v>542075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17095</v>
      </c>
      <c r="C135" s="52">
        <v>16985</v>
      </c>
      <c r="D135" s="52">
        <v>15071</v>
      </c>
      <c r="E135" s="52">
        <v>12883</v>
      </c>
      <c r="F135" s="52">
        <v>11106</v>
      </c>
      <c r="G135" s="52">
        <v>9819</v>
      </c>
      <c r="H135" s="52">
        <v>9807</v>
      </c>
      <c r="I135" s="52">
        <v>14775</v>
      </c>
      <c r="J135" s="52">
        <v>9731</v>
      </c>
      <c r="K135" s="52">
        <v>4378</v>
      </c>
      <c r="L135" s="52">
        <v>1128</v>
      </c>
      <c r="M135" s="52">
        <v>8923</v>
      </c>
      <c r="N135" s="52">
        <v>9840</v>
      </c>
      <c r="O135" s="52">
        <v>8564</v>
      </c>
      <c r="P135" s="52">
        <v>8836</v>
      </c>
      <c r="Q135" s="52">
        <v>9059</v>
      </c>
      <c r="R135" s="52">
        <v>9141</v>
      </c>
      <c r="S135" s="52">
        <v>8939</v>
      </c>
      <c r="T135" s="52">
        <v>8554</v>
      </c>
      <c r="U135" s="52">
        <v>8148</v>
      </c>
      <c r="V135" s="52">
        <v>12541</v>
      </c>
      <c r="W135" s="52">
        <v>7582</v>
      </c>
      <c r="X135" s="52">
        <v>7921</v>
      </c>
      <c r="Y135" s="52">
        <v>7663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714147</v>
      </c>
      <c r="C140" s="52">
        <v>719217</v>
      </c>
      <c r="D140" s="52">
        <v>700553</v>
      </c>
      <c r="E140" s="52">
        <v>661349</v>
      </c>
      <c r="F140" s="52">
        <v>596290</v>
      </c>
      <c r="G140" s="52">
        <v>523818</v>
      </c>
      <c r="H140" s="52">
        <v>412873</v>
      </c>
      <c r="I140" s="52">
        <v>334484</v>
      </c>
      <c r="J140" s="52">
        <v>286969</v>
      </c>
      <c r="K140" s="52">
        <v>278716</v>
      </c>
      <c r="L140" s="52">
        <v>298569</v>
      </c>
      <c r="M140" s="52">
        <v>311133</v>
      </c>
      <c r="N140" s="52">
        <v>311244</v>
      </c>
      <c r="O140" s="52">
        <v>317831</v>
      </c>
      <c r="P140" s="52">
        <v>315257</v>
      </c>
      <c r="Q140" s="52">
        <v>345277</v>
      </c>
      <c r="R140" s="52">
        <v>362993</v>
      </c>
      <c r="S140" s="52">
        <v>359190</v>
      </c>
      <c r="T140" s="52">
        <v>347555</v>
      </c>
      <c r="U140" s="52">
        <v>324927</v>
      </c>
      <c r="V140" s="52">
        <v>286396</v>
      </c>
      <c r="W140" s="52">
        <v>283131</v>
      </c>
      <c r="X140" s="52">
        <v>294065</v>
      </c>
      <c r="Y140" s="52">
        <v>357462</v>
      </c>
      <c r="DA140" s="63" t="s">
        <v>1118</v>
      </c>
    </row>
    <row r="141" spans="1:105" ht="12" customHeight="1" x14ac:dyDescent="0.25">
      <c r="A141" s="109" t="s">
        <v>120</v>
      </c>
      <c r="B141" s="36">
        <v>44554</v>
      </c>
      <c r="C141" s="36">
        <v>44463</v>
      </c>
      <c r="D141" s="36">
        <v>59400</v>
      </c>
      <c r="E141" s="36">
        <v>89047</v>
      </c>
      <c r="F141" s="36">
        <v>135573</v>
      </c>
      <c r="G141" s="36">
        <v>182454</v>
      </c>
      <c r="H141" s="36">
        <v>242927</v>
      </c>
      <c r="I141" s="36">
        <v>291585</v>
      </c>
      <c r="J141" s="36">
        <v>346418</v>
      </c>
      <c r="K141" s="36">
        <v>333827</v>
      </c>
      <c r="L141" s="36">
        <v>309379</v>
      </c>
      <c r="M141" s="36">
        <v>280911</v>
      </c>
      <c r="N141" s="36">
        <v>266113</v>
      </c>
      <c r="O141" s="36">
        <v>263780</v>
      </c>
      <c r="P141" s="36">
        <v>256647</v>
      </c>
      <c r="Q141" s="36">
        <v>231858</v>
      </c>
      <c r="R141" s="36">
        <v>222199</v>
      </c>
      <c r="S141" s="36">
        <v>220079</v>
      </c>
      <c r="T141" s="36">
        <v>207664</v>
      </c>
      <c r="U141" s="36">
        <v>219500</v>
      </c>
      <c r="V141" s="36">
        <v>239858</v>
      </c>
      <c r="W141" s="36">
        <v>251047</v>
      </c>
      <c r="X141" s="36">
        <v>245418</v>
      </c>
      <c r="Y141" s="36">
        <v>192276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3792</v>
      </c>
      <c r="P143" s="120">
        <v>7357</v>
      </c>
      <c r="Q143" s="120">
        <v>13539</v>
      </c>
      <c r="R143" s="120">
        <v>22899</v>
      </c>
      <c r="S143" s="120">
        <v>35134</v>
      </c>
      <c r="T143" s="120">
        <v>46869</v>
      </c>
      <c r="U143" s="120">
        <v>60218</v>
      </c>
      <c r="V143" s="120">
        <v>81359</v>
      </c>
      <c r="W143" s="120">
        <v>118867</v>
      </c>
      <c r="X143" s="120">
        <v>163625</v>
      </c>
      <c r="Y143" s="120">
        <v>194829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3792</v>
      </c>
      <c r="P145" s="52">
        <v>7357</v>
      </c>
      <c r="Q145" s="52">
        <v>13539</v>
      </c>
      <c r="R145" s="52">
        <v>22899</v>
      </c>
      <c r="S145" s="52">
        <v>35134</v>
      </c>
      <c r="T145" s="52">
        <v>46869</v>
      </c>
      <c r="U145" s="52">
        <v>60218</v>
      </c>
      <c r="V145" s="52">
        <v>81359</v>
      </c>
      <c r="W145" s="52">
        <v>118867</v>
      </c>
      <c r="X145" s="52">
        <v>163625</v>
      </c>
      <c r="Y145" s="52">
        <v>194829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75</v>
      </c>
      <c r="P147" s="52">
        <v>328</v>
      </c>
      <c r="Q147" s="52">
        <v>866</v>
      </c>
      <c r="R147" s="52">
        <v>1738</v>
      </c>
      <c r="S147" s="52">
        <v>2808</v>
      </c>
      <c r="T147" s="52">
        <v>4048</v>
      </c>
      <c r="U147" s="52">
        <v>5272</v>
      </c>
      <c r="V147" s="52">
        <v>6864</v>
      </c>
      <c r="W147" s="52">
        <v>9032</v>
      </c>
      <c r="X147" s="52">
        <v>12139</v>
      </c>
      <c r="Y147" s="52">
        <v>14227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14</v>
      </c>
      <c r="P149" s="52">
        <v>24</v>
      </c>
      <c r="Q149" s="52">
        <v>60</v>
      </c>
      <c r="R149" s="52">
        <v>177</v>
      </c>
      <c r="S149" s="52">
        <v>398</v>
      </c>
      <c r="T149" s="52">
        <v>559</v>
      </c>
      <c r="U149" s="52">
        <v>737</v>
      </c>
      <c r="V149" s="52">
        <v>1213</v>
      </c>
      <c r="W149" s="52">
        <v>2569</v>
      </c>
      <c r="X149" s="52">
        <v>5133</v>
      </c>
      <c r="Y149" s="52">
        <v>9378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3778</v>
      </c>
      <c r="P153" s="52">
        <v>7333</v>
      </c>
      <c r="Q153" s="52">
        <v>13479</v>
      </c>
      <c r="R153" s="52">
        <v>22722</v>
      </c>
      <c r="S153" s="52">
        <v>34736</v>
      </c>
      <c r="T153" s="52">
        <v>46310</v>
      </c>
      <c r="U153" s="52">
        <v>59481</v>
      </c>
      <c r="V153" s="52">
        <v>80146</v>
      </c>
      <c r="W153" s="52">
        <v>116298</v>
      </c>
      <c r="X153" s="52">
        <v>158492</v>
      </c>
      <c r="Y153" s="52">
        <v>185451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1528</v>
      </c>
      <c r="P158" s="52">
        <v>3062</v>
      </c>
      <c r="Q158" s="52">
        <v>7795</v>
      </c>
      <c r="R158" s="52">
        <v>14207</v>
      </c>
      <c r="S158" s="52">
        <v>23082</v>
      </c>
      <c r="T158" s="52">
        <v>31746</v>
      </c>
      <c r="U158" s="52">
        <v>36367</v>
      </c>
      <c r="V158" s="52">
        <v>36921</v>
      </c>
      <c r="W158" s="52">
        <v>53438</v>
      </c>
      <c r="X158" s="52">
        <v>86424</v>
      </c>
      <c r="Y158" s="52">
        <v>130144</v>
      </c>
      <c r="DA158" s="63" t="s">
        <v>1126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2264</v>
      </c>
      <c r="P159" s="36">
        <v>4295</v>
      </c>
      <c r="Q159" s="36">
        <v>5744</v>
      </c>
      <c r="R159" s="36">
        <v>8692</v>
      </c>
      <c r="S159" s="36">
        <v>12052</v>
      </c>
      <c r="T159" s="36">
        <v>15123</v>
      </c>
      <c r="U159" s="36">
        <v>23851</v>
      </c>
      <c r="V159" s="36">
        <v>44438</v>
      </c>
      <c r="W159" s="36">
        <v>65429</v>
      </c>
      <c r="X159" s="36">
        <v>77201</v>
      </c>
      <c r="Y159" s="36">
        <v>64685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1581</v>
      </c>
      <c r="C161" s="120">
        <v>1613</v>
      </c>
      <c r="D161" s="120">
        <v>1705</v>
      </c>
      <c r="E161" s="120">
        <v>1960</v>
      </c>
      <c r="F161" s="120">
        <v>2649</v>
      </c>
      <c r="G161" s="120">
        <v>4111</v>
      </c>
      <c r="H161" s="120">
        <v>6382</v>
      </c>
      <c r="I161" s="120">
        <v>8842</v>
      </c>
      <c r="J161" s="120">
        <v>11042</v>
      </c>
      <c r="K161" s="120">
        <v>12334</v>
      </c>
      <c r="L161" s="120">
        <v>13255</v>
      </c>
      <c r="M161" s="120">
        <v>14058</v>
      </c>
      <c r="N161" s="120">
        <v>15205</v>
      </c>
      <c r="O161" s="120">
        <v>17243</v>
      </c>
      <c r="P161" s="120">
        <v>19623</v>
      </c>
      <c r="Q161" s="120">
        <v>20666</v>
      </c>
      <c r="R161" s="120">
        <v>20428</v>
      </c>
      <c r="S161" s="120">
        <v>20322</v>
      </c>
      <c r="T161" s="120">
        <v>19579</v>
      </c>
      <c r="U161" s="120">
        <v>19743</v>
      </c>
      <c r="V161" s="120">
        <v>18613</v>
      </c>
      <c r="W161" s="120">
        <v>16933</v>
      </c>
      <c r="X161" s="120">
        <v>10303</v>
      </c>
      <c r="Y161" s="120">
        <v>8872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1581</v>
      </c>
      <c r="C163" s="52">
        <v>1613</v>
      </c>
      <c r="D163" s="52">
        <v>1705</v>
      </c>
      <c r="E163" s="52">
        <v>1960</v>
      </c>
      <c r="F163" s="52">
        <v>2649</v>
      </c>
      <c r="G163" s="52">
        <v>4111</v>
      </c>
      <c r="H163" s="52">
        <v>6382</v>
      </c>
      <c r="I163" s="52">
        <v>8842</v>
      </c>
      <c r="J163" s="52">
        <v>11042</v>
      </c>
      <c r="K163" s="52">
        <v>12334</v>
      </c>
      <c r="L163" s="52">
        <v>13255</v>
      </c>
      <c r="M163" s="52">
        <v>14058</v>
      </c>
      <c r="N163" s="52">
        <v>15205</v>
      </c>
      <c r="O163" s="52">
        <v>17243</v>
      </c>
      <c r="P163" s="52">
        <v>19623</v>
      </c>
      <c r="Q163" s="52">
        <v>20666</v>
      </c>
      <c r="R163" s="52">
        <v>20428</v>
      </c>
      <c r="S163" s="52">
        <v>20322</v>
      </c>
      <c r="T163" s="52">
        <v>19579</v>
      </c>
      <c r="U163" s="52">
        <v>19743</v>
      </c>
      <c r="V163" s="52">
        <v>18613</v>
      </c>
      <c r="W163" s="52">
        <v>16933</v>
      </c>
      <c r="X163" s="52">
        <v>10303</v>
      </c>
      <c r="Y163" s="52">
        <v>8872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</v>
      </c>
      <c r="C165" s="52">
        <v>1</v>
      </c>
      <c r="D165" s="52">
        <v>1</v>
      </c>
      <c r="E165" s="52">
        <v>2</v>
      </c>
      <c r="F165" s="52">
        <v>4</v>
      </c>
      <c r="G165" s="52">
        <v>14</v>
      </c>
      <c r="H165" s="52">
        <v>41</v>
      </c>
      <c r="I165" s="52">
        <v>98</v>
      </c>
      <c r="J165" s="52">
        <v>189</v>
      </c>
      <c r="K165" s="52">
        <v>279</v>
      </c>
      <c r="L165" s="52">
        <v>360</v>
      </c>
      <c r="M165" s="52">
        <v>400</v>
      </c>
      <c r="N165" s="52">
        <v>435</v>
      </c>
      <c r="O165" s="52">
        <v>484</v>
      </c>
      <c r="P165" s="52">
        <v>647</v>
      </c>
      <c r="Q165" s="52">
        <v>851</v>
      </c>
      <c r="R165" s="52">
        <v>1040</v>
      </c>
      <c r="S165" s="52">
        <v>1105</v>
      </c>
      <c r="T165" s="52">
        <v>1110</v>
      </c>
      <c r="U165" s="52">
        <v>1112</v>
      </c>
      <c r="V165" s="52">
        <v>1092</v>
      </c>
      <c r="W165" s="52">
        <v>1005</v>
      </c>
      <c r="X165" s="52">
        <v>780</v>
      </c>
      <c r="Y165" s="52">
        <v>560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51</v>
      </c>
      <c r="C167" s="52">
        <v>53</v>
      </c>
      <c r="D167" s="52">
        <v>54</v>
      </c>
      <c r="E167" s="52">
        <v>51</v>
      </c>
      <c r="F167" s="52">
        <v>46</v>
      </c>
      <c r="G167" s="52">
        <v>48</v>
      </c>
      <c r="H167" s="52">
        <v>55</v>
      </c>
      <c r="I167" s="52">
        <v>63</v>
      </c>
      <c r="J167" s="52">
        <v>64</v>
      </c>
      <c r="K167" s="52">
        <v>115</v>
      </c>
      <c r="L167" s="52">
        <v>131</v>
      </c>
      <c r="M167" s="52">
        <v>150</v>
      </c>
      <c r="N167" s="52">
        <v>152</v>
      </c>
      <c r="O167" s="52">
        <v>151</v>
      </c>
      <c r="P167" s="52">
        <v>152</v>
      </c>
      <c r="Q167" s="52">
        <v>149</v>
      </c>
      <c r="R167" s="52">
        <v>141</v>
      </c>
      <c r="S167" s="52">
        <v>146</v>
      </c>
      <c r="T167" s="52">
        <v>142</v>
      </c>
      <c r="U167" s="52">
        <v>163</v>
      </c>
      <c r="V167" s="52">
        <v>193</v>
      </c>
      <c r="W167" s="52">
        <v>237</v>
      </c>
      <c r="X167" s="52">
        <v>180</v>
      </c>
      <c r="Y167" s="52">
        <v>211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1530</v>
      </c>
      <c r="C171" s="52">
        <v>1560</v>
      </c>
      <c r="D171" s="52">
        <v>1651</v>
      </c>
      <c r="E171" s="52">
        <v>1909</v>
      </c>
      <c r="F171" s="52">
        <v>2603</v>
      </c>
      <c r="G171" s="52">
        <v>4063</v>
      </c>
      <c r="H171" s="52">
        <v>6327</v>
      </c>
      <c r="I171" s="52">
        <v>8779</v>
      </c>
      <c r="J171" s="52">
        <v>10978</v>
      </c>
      <c r="K171" s="52">
        <v>12219</v>
      </c>
      <c r="L171" s="52">
        <v>13124</v>
      </c>
      <c r="M171" s="52">
        <v>13908</v>
      </c>
      <c r="N171" s="52">
        <v>15053</v>
      </c>
      <c r="O171" s="52">
        <v>17092</v>
      </c>
      <c r="P171" s="52">
        <v>19471</v>
      </c>
      <c r="Q171" s="52">
        <v>20517</v>
      </c>
      <c r="R171" s="52">
        <v>20287</v>
      </c>
      <c r="S171" s="52">
        <v>20176</v>
      </c>
      <c r="T171" s="52">
        <v>19437</v>
      </c>
      <c r="U171" s="52">
        <v>19580</v>
      </c>
      <c r="V171" s="52">
        <v>18420</v>
      </c>
      <c r="W171" s="52">
        <v>16696</v>
      </c>
      <c r="X171" s="52">
        <v>10123</v>
      </c>
      <c r="Y171" s="52">
        <v>8661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1488</v>
      </c>
      <c r="C176" s="52">
        <v>1519</v>
      </c>
      <c r="D176" s="52">
        <v>1560</v>
      </c>
      <c r="E176" s="52">
        <v>1663</v>
      </c>
      <c r="F176" s="52">
        <v>1882</v>
      </c>
      <c r="G176" s="52">
        <v>2462</v>
      </c>
      <c r="H176" s="52">
        <v>2829</v>
      </c>
      <c r="I176" s="52">
        <v>2854</v>
      </c>
      <c r="J176" s="52">
        <v>3171</v>
      </c>
      <c r="K176" s="52">
        <v>4391</v>
      </c>
      <c r="L176" s="52">
        <v>5506</v>
      </c>
      <c r="M176" s="52">
        <v>6536</v>
      </c>
      <c r="N176" s="52">
        <v>7274</v>
      </c>
      <c r="O176" s="52">
        <v>8258</v>
      </c>
      <c r="P176" s="52">
        <v>9573</v>
      </c>
      <c r="Q176" s="52">
        <v>11369</v>
      </c>
      <c r="R176" s="52">
        <v>11593</v>
      </c>
      <c r="S176" s="52">
        <v>11622</v>
      </c>
      <c r="T176" s="52">
        <v>11407</v>
      </c>
      <c r="U176" s="52">
        <v>10974</v>
      </c>
      <c r="V176" s="52">
        <v>9453</v>
      </c>
      <c r="W176" s="52">
        <v>8492</v>
      </c>
      <c r="X176" s="52">
        <v>5015</v>
      </c>
      <c r="Y176" s="52">
        <v>4632</v>
      </c>
      <c r="DA176" s="63" t="s">
        <v>1134</v>
      </c>
    </row>
    <row r="177" spans="1:105" ht="12" customHeight="1" x14ac:dyDescent="0.25">
      <c r="A177" s="109" t="s">
        <v>120</v>
      </c>
      <c r="B177" s="36">
        <v>93</v>
      </c>
      <c r="C177" s="36">
        <v>94</v>
      </c>
      <c r="D177" s="36">
        <v>145</v>
      </c>
      <c r="E177" s="36">
        <v>297</v>
      </c>
      <c r="F177" s="36">
        <v>767</v>
      </c>
      <c r="G177" s="36">
        <v>1649</v>
      </c>
      <c r="H177" s="36">
        <v>3553</v>
      </c>
      <c r="I177" s="36">
        <v>5988</v>
      </c>
      <c r="J177" s="36">
        <v>7871</v>
      </c>
      <c r="K177" s="36">
        <v>7943</v>
      </c>
      <c r="L177" s="36">
        <v>7749</v>
      </c>
      <c r="M177" s="36">
        <v>7522</v>
      </c>
      <c r="N177" s="36">
        <v>7931</v>
      </c>
      <c r="O177" s="36">
        <v>8985</v>
      </c>
      <c r="P177" s="36">
        <v>10050</v>
      </c>
      <c r="Q177" s="36">
        <v>9297</v>
      </c>
      <c r="R177" s="36">
        <v>8835</v>
      </c>
      <c r="S177" s="36">
        <v>8700</v>
      </c>
      <c r="T177" s="36">
        <v>8172</v>
      </c>
      <c r="U177" s="36">
        <v>8769</v>
      </c>
      <c r="V177" s="36">
        <v>9160</v>
      </c>
      <c r="W177" s="36">
        <v>8441</v>
      </c>
      <c r="X177" s="36">
        <v>5288</v>
      </c>
      <c r="Y177" s="36">
        <v>4240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2084</v>
      </c>
      <c r="D5" s="52">
        <v>2085</v>
      </c>
      <c r="E5" s="52">
        <v>2090</v>
      </c>
      <c r="F5" s="52">
        <v>2111</v>
      </c>
      <c r="G5" s="52">
        <v>2151</v>
      </c>
      <c r="H5" s="52">
        <v>2222</v>
      </c>
      <c r="I5" s="52">
        <v>2326</v>
      </c>
      <c r="J5" s="52">
        <v>2473</v>
      </c>
      <c r="K5" s="52">
        <v>2687</v>
      </c>
      <c r="L5" s="52">
        <v>2954</v>
      </c>
      <c r="M5" s="52">
        <v>3292</v>
      </c>
      <c r="N5" s="52">
        <v>3719</v>
      </c>
      <c r="O5" s="52">
        <v>3812</v>
      </c>
      <c r="P5" s="52">
        <v>4455</v>
      </c>
      <c r="Q5" s="52">
        <v>4602</v>
      </c>
      <c r="R5" s="52">
        <v>2574</v>
      </c>
      <c r="S5" s="52">
        <v>4663</v>
      </c>
      <c r="T5" s="52">
        <v>5309</v>
      </c>
      <c r="U5" s="52">
        <v>5755</v>
      </c>
      <c r="V5" s="52">
        <v>6059</v>
      </c>
      <c r="W5" s="52">
        <v>4710</v>
      </c>
      <c r="X5" s="52">
        <v>5310</v>
      </c>
      <c r="Y5" s="52">
        <v>7010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0</v>
      </c>
      <c r="G8" s="52">
        <v>1</v>
      </c>
      <c r="H8" s="52">
        <v>1</v>
      </c>
      <c r="I8" s="52">
        <v>2</v>
      </c>
      <c r="J8" s="52">
        <v>9</v>
      </c>
      <c r="K8" s="52">
        <v>16</v>
      </c>
      <c r="L8" s="52">
        <v>30</v>
      </c>
      <c r="M8" s="52">
        <v>46</v>
      </c>
      <c r="N8" s="52">
        <v>72</v>
      </c>
      <c r="O8" s="52">
        <v>91</v>
      </c>
      <c r="P8" s="52">
        <v>114</v>
      </c>
      <c r="Q8" s="52">
        <v>120</v>
      </c>
      <c r="R8" s="52">
        <v>115</v>
      </c>
      <c r="S8" s="52">
        <v>114</v>
      </c>
      <c r="T8" s="52">
        <v>115</v>
      </c>
      <c r="U8" s="52">
        <v>107</v>
      </c>
      <c r="V8" s="52">
        <v>98</v>
      </c>
      <c r="W8" s="52">
        <v>88</v>
      </c>
      <c r="X8" s="52">
        <v>64</v>
      </c>
      <c r="Y8" s="52">
        <v>54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1906</v>
      </c>
      <c r="D10" s="52">
        <v>1907</v>
      </c>
      <c r="E10" s="52">
        <v>1912</v>
      </c>
      <c r="F10" s="52">
        <v>1930</v>
      </c>
      <c r="G10" s="52">
        <v>1966</v>
      </c>
      <c r="H10" s="52">
        <v>2023</v>
      </c>
      <c r="I10" s="52">
        <v>2130</v>
      </c>
      <c r="J10" s="52">
        <v>2377</v>
      </c>
      <c r="K10" s="52">
        <v>2519</v>
      </c>
      <c r="L10" s="52">
        <v>2724</v>
      </c>
      <c r="M10" s="52">
        <v>3004</v>
      </c>
      <c r="N10" s="52">
        <v>3391</v>
      </c>
      <c r="O10" s="52">
        <v>3489</v>
      </c>
      <c r="P10" s="52">
        <v>3014</v>
      </c>
      <c r="Q10" s="52">
        <v>3731</v>
      </c>
      <c r="R10" s="52">
        <v>2778</v>
      </c>
      <c r="S10" s="52">
        <v>4683</v>
      </c>
      <c r="T10" s="52">
        <v>4923</v>
      </c>
      <c r="U10" s="52">
        <v>7632</v>
      </c>
      <c r="V10" s="52">
        <v>9679</v>
      </c>
      <c r="W10" s="52">
        <v>7395</v>
      </c>
      <c r="X10" s="52">
        <v>6127</v>
      </c>
      <c r="Y10" s="52">
        <v>9348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11</v>
      </c>
      <c r="D11" s="52">
        <v>12</v>
      </c>
      <c r="E11" s="52">
        <v>11</v>
      </c>
      <c r="F11" s="52">
        <v>12</v>
      </c>
      <c r="G11" s="52">
        <v>13</v>
      </c>
      <c r="H11" s="52">
        <v>16</v>
      </c>
      <c r="I11" s="52">
        <v>11</v>
      </c>
      <c r="J11" s="52">
        <v>10</v>
      </c>
      <c r="K11" s="52">
        <v>18</v>
      </c>
      <c r="L11" s="52">
        <v>12</v>
      </c>
      <c r="M11" s="52">
        <v>17</v>
      </c>
      <c r="N11" s="52">
        <v>14</v>
      </c>
      <c r="O11" s="52">
        <v>18</v>
      </c>
      <c r="P11" s="52">
        <v>27</v>
      </c>
      <c r="Q11" s="52">
        <v>53</v>
      </c>
      <c r="R11" s="52">
        <v>9</v>
      </c>
      <c r="S11" s="52">
        <v>13</v>
      </c>
      <c r="T11" s="52">
        <v>37</v>
      </c>
      <c r="U11" s="52">
        <v>26</v>
      </c>
      <c r="V11" s="52">
        <v>6</v>
      </c>
      <c r="W11" s="52">
        <v>4</v>
      </c>
      <c r="X11" s="52">
        <v>4</v>
      </c>
      <c r="Y11" s="52">
        <v>25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345</v>
      </c>
      <c r="D15" s="52">
        <v>344</v>
      </c>
      <c r="E15" s="52">
        <v>352</v>
      </c>
      <c r="F15" s="52">
        <v>369</v>
      </c>
      <c r="G15" s="52">
        <v>423</v>
      </c>
      <c r="H15" s="52">
        <v>543</v>
      </c>
      <c r="I15" s="52">
        <v>561</v>
      </c>
      <c r="J15" s="52">
        <v>779</v>
      </c>
      <c r="K15" s="52">
        <v>1293</v>
      </c>
      <c r="L15" s="52">
        <v>1839</v>
      </c>
      <c r="M15" s="52">
        <v>2376</v>
      </c>
      <c r="N15" s="52">
        <v>2650</v>
      </c>
      <c r="O15" s="52">
        <v>2465</v>
      </c>
      <c r="P15" s="52">
        <v>3873</v>
      </c>
      <c r="Q15" s="52">
        <v>3354</v>
      </c>
      <c r="R15" s="52">
        <v>763</v>
      </c>
      <c r="S15" s="52">
        <v>1419</v>
      </c>
      <c r="T15" s="52">
        <v>2908</v>
      </c>
      <c r="U15" s="52">
        <v>2743</v>
      </c>
      <c r="V15" s="52">
        <v>1386</v>
      </c>
      <c r="W15" s="52">
        <v>824</v>
      </c>
      <c r="X15" s="52">
        <v>460</v>
      </c>
      <c r="Y15" s="52">
        <v>1783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499</v>
      </c>
      <c r="D20" s="52">
        <v>501</v>
      </c>
      <c r="E20" s="52">
        <v>510</v>
      </c>
      <c r="F20" s="52">
        <v>540</v>
      </c>
      <c r="G20" s="52">
        <v>603</v>
      </c>
      <c r="H20" s="52">
        <v>701</v>
      </c>
      <c r="I20" s="52">
        <v>552</v>
      </c>
      <c r="J20" s="52">
        <v>714</v>
      </c>
      <c r="K20" s="52">
        <v>837</v>
      </c>
      <c r="L20" s="52">
        <v>928</v>
      </c>
      <c r="M20" s="52">
        <v>920</v>
      </c>
      <c r="N20" s="52">
        <v>973</v>
      </c>
      <c r="O20" s="52">
        <v>1095</v>
      </c>
      <c r="P20" s="52">
        <v>1044</v>
      </c>
      <c r="Q20" s="52">
        <v>1185</v>
      </c>
      <c r="R20" s="52">
        <v>1299</v>
      </c>
      <c r="S20" s="52">
        <v>1753</v>
      </c>
      <c r="T20" s="52">
        <v>1868</v>
      </c>
      <c r="U20" s="52">
        <v>1757</v>
      </c>
      <c r="V20" s="52">
        <v>1732</v>
      </c>
      <c r="W20" s="52">
        <v>1533</v>
      </c>
      <c r="X20" s="52">
        <v>1674</v>
      </c>
      <c r="Y20" s="52">
        <v>1588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3453</v>
      </c>
      <c r="D21" s="52">
        <v>3463</v>
      </c>
      <c r="E21" s="52">
        <v>3523</v>
      </c>
      <c r="F21" s="52">
        <v>3700</v>
      </c>
      <c r="G21" s="52">
        <v>4047</v>
      </c>
      <c r="H21" s="52">
        <v>4600</v>
      </c>
      <c r="I21" s="52">
        <v>3322</v>
      </c>
      <c r="J21" s="52">
        <v>3269</v>
      </c>
      <c r="K21" s="52">
        <v>4316</v>
      </c>
      <c r="L21" s="52">
        <v>4217</v>
      </c>
      <c r="M21" s="52">
        <v>3403</v>
      </c>
      <c r="N21" s="52">
        <v>3003</v>
      </c>
      <c r="O21" s="52">
        <v>3021</v>
      </c>
      <c r="P21" s="52">
        <v>3018</v>
      </c>
      <c r="Q21" s="52">
        <v>3577</v>
      </c>
      <c r="R21" s="52">
        <v>4643</v>
      </c>
      <c r="S21" s="52">
        <v>6563</v>
      </c>
      <c r="T21" s="52">
        <v>6557</v>
      </c>
      <c r="U21" s="52">
        <v>4950</v>
      </c>
      <c r="V21" s="52">
        <v>3506</v>
      </c>
      <c r="W21" s="52">
        <v>2667</v>
      </c>
      <c r="X21" s="52">
        <v>2974</v>
      </c>
      <c r="Y21" s="52">
        <v>3766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215</v>
      </c>
      <c r="D22" s="36">
        <v>216</v>
      </c>
      <c r="E22" s="36">
        <v>221</v>
      </c>
      <c r="F22" s="36">
        <v>249</v>
      </c>
      <c r="G22" s="36">
        <v>320</v>
      </c>
      <c r="H22" s="36">
        <v>474</v>
      </c>
      <c r="I22" s="36">
        <v>630</v>
      </c>
      <c r="J22" s="36">
        <v>1303</v>
      </c>
      <c r="K22" s="36">
        <v>1857</v>
      </c>
      <c r="L22" s="36">
        <v>2889</v>
      </c>
      <c r="M22" s="36">
        <v>3846</v>
      </c>
      <c r="N22" s="36">
        <v>4723</v>
      </c>
      <c r="O22" s="36">
        <v>5290</v>
      </c>
      <c r="P22" s="36">
        <v>5069</v>
      </c>
      <c r="Q22" s="36">
        <v>4558</v>
      </c>
      <c r="R22" s="36">
        <v>3028</v>
      </c>
      <c r="S22" s="36">
        <v>2384</v>
      </c>
      <c r="T22" s="36">
        <v>3024</v>
      </c>
      <c r="U22" s="36">
        <v>3437</v>
      </c>
      <c r="V22" s="36">
        <v>3431</v>
      </c>
      <c r="W22" s="36">
        <v>2480</v>
      </c>
      <c r="X22" s="36">
        <v>1914</v>
      </c>
      <c r="Y22" s="36">
        <v>2717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517</v>
      </c>
      <c r="D26" s="52">
        <v>518</v>
      </c>
      <c r="E26" s="52">
        <v>518</v>
      </c>
      <c r="F26" s="52">
        <v>519</v>
      </c>
      <c r="G26" s="52">
        <v>523</v>
      </c>
      <c r="H26" s="52">
        <v>602</v>
      </c>
      <c r="I26" s="52">
        <v>596</v>
      </c>
      <c r="J26" s="52">
        <v>404</v>
      </c>
      <c r="K26" s="52">
        <v>535</v>
      </c>
      <c r="L26" s="52">
        <v>553</v>
      </c>
      <c r="M26" s="52">
        <v>563</v>
      </c>
      <c r="N26" s="52">
        <v>581</v>
      </c>
      <c r="O26" s="52">
        <v>491</v>
      </c>
      <c r="P26" s="52">
        <v>260</v>
      </c>
      <c r="Q26" s="52">
        <v>242</v>
      </c>
      <c r="R26" s="52">
        <v>160</v>
      </c>
      <c r="S26" s="52">
        <v>145</v>
      </c>
      <c r="T26" s="52">
        <v>261</v>
      </c>
      <c r="U26" s="52">
        <v>117</v>
      </c>
      <c r="V26" s="52">
        <v>144</v>
      </c>
      <c r="W26" s="52">
        <v>79</v>
      </c>
      <c r="X26" s="52">
        <v>165</v>
      </c>
      <c r="Y26" s="52">
        <v>220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2</v>
      </c>
      <c r="P29" s="52">
        <v>1</v>
      </c>
      <c r="Q29" s="52">
        <v>3</v>
      </c>
      <c r="R29" s="52">
        <v>5</v>
      </c>
      <c r="S29" s="52">
        <v>11</v>
      </c>
      <c r="T29" s="52">
        <v>5</v>
      </c>
      <c r="U29" s="52">
        <v>10</v>
      </c>
      <c r="V29" s="52">
        <v>8</v>
      </c>
      <c r="W29" s="52">
        <v>6</v>
      </c>
      <c r="X29" s="52">
        <v>2</v>
      </c>
      <c r="Y29" s="52">
        <v>1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33</v>
      </c>
      <c r="D31" s="52">
        <v>33</v>
      </c>
      <c r="E31" s="52">
        <v>33</v>
      </c>
      <c r="F31" s="52">
        <v>35</v>
      </c>
      <c r="G31" s="52">
        <v>36</v>
      </c>
      <c r="H31" s="52">
        <v>39</v>
      </c>
      <c r="I31" s="52">
        <v>22</v>
      </c>
      <c r="J31" s="52">
        <v>14</v>
      </c>
      <c r="K31" s="52">
        <v>15</v>
      </c>
      <c r="L31" s="52">
        <v>11</v>
      </c>
      <c r="M31" s="52">
        <v>4</v>
      </c>
      <c r="N31" s="52">
        <v>4</v>
      </c>
      <c r="O31" s="52">
        <v>3</v>
      </c>
      <c r="P31" s="52">
        <v>2</v>
      </c>
      <c r="Q31" s="52">
        <v>5</v>
      </c>
      <c r="R31" s="52">
        <v>10</v>
      </c>
      <c r="S31" s="52">
        <v>9</v>
      </c>
      <c r="T31" s="52">
        <v>4</v>
      </c>
      <c r="U31" s="52">
        <v>3</v>
      </c>
      <c r="V31" s="52">
        <v>2</v>
      </c>
      <c r="W31" s="52">
        <v>0</v>
      </c>
      <c r="X31" s="52">
        <v>0</v>
      </c>
      <c r="Y31" s="52">
        <v>5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1001</v>
      </c>
      <c r="D35" s="52">
        <v>1003</v>
      </c>
      <c r="E35" s="52">
        <v>1015</v>
      </c>
      <c r="F35" s="52">
        <v>1044</v>
      </c>
      <c r="G35" s="52">
        <v>1103</v>
      </c>
      <c r="H35" s="52">
        <v>1191</v>
      </c>
      <c r="I35" s="52">
        <v>721</v>
      </c>
      <c r="J35" s="52">
        <v>551</v>
      </c>
      <c r="K35" s="52">
        <v>724</v>
      </c>
      <c r="L35" s="52">
        <v>658</v>
      </c>
      <c r="M35" s="52">
        <v>629</v>
      </c>
      <c r="N35" s="52">
        <v>618</v>
      </c>
      <c r="O35" s="52">
        <v>569</v>
      </c>
      <c r="P35" s="52">
        <v>326</v>
      </c>
      <c r="Q35" s="52">
        <v>405</v>
      </c>
      <c r="R35" s="52">
        <v>500</v>
      </c>
      <c r="S35" s="52">
        <v>544</v>
      </c>
      <c r="T35" s="52">
        <v>560</v>
      </c>
      <c r="U35" s="52">
        <v>444</v>
      </c>
      <c r="V35" s="52">
        <v>395</v>
      </c>
      <c r="W35" s="52">
        <v>231</v>
      </c>
      <c r="X35" s="52">
        <v>203</v>
      </c>
      <c r="Y35" s="52">
        <v>269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974</v>
      </c>
      <c r="D40" s="52">
        <v>974</v>
      </c>
      <c r="E40" s="52">
        <v>988</v>
      </c>
      <c r="F40" s="52">
        <v>1015</v>
      </c>
      <c r="G40" s="52">
        <v>1064</v>
      </c>
      <c r="H40" s="52">
        <v>1139</v>
      </c>
      <c r="I40" s="52">
        <v>660</v>
      </c>
      <c r="J40" s="52">
        <v>434</v>
      </c>
      <c r="K40" s="52">
        <v>569</v>
      </c>
      <c r="L40" s="52">
        <v>419</v>
      </c>
      <c r="M40" s="52">
        <v>321</v>
      </c>
      <c r="N40" s="52">
        <v>260</v>
      </c>
      <c r="O40" s="52">
        <v>208</v>
      </c>
      <c r="P40" s="52">
        <v>173</v>
      </c>
      <c r="Q40" s="52">
        <v>216</v>
      </c>
      <c r="R40" s="52">
        <v>307</v>
      </c>
      <c r="S40" s="52">
        <v>410</v>
      </c>
      <c r="T40" s="52">
        <v>386</v>
      </c>
      <c r="U40" s="52">
        <v>257</v>
      </c>
      <c r="V40" s="52">
        <v>195</v>
      </c>
      <c r="W40" s="52">
        <v>121</v>
      </c>
      <c r="X40" s="52">
        <v>132</v>
      </c>
      <c r="Y40" s="52">
        <v>175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61</v>
      </c>
      <c r="D41" s="36">
        <v>61</v>
      </c>
      <c r="E41" s="36">
        <v>60</v>
      </c>
      <c r="F41" s="36">
        <v>66</v>
      </c>
      <c r="G41" s="36">
        <v>76</v>
      </c>
      <c r="H41" s="36">
        <v>89</v>
      </c>
      <c r="I41" s="36">
        <v>81</v>
      </c>
      <c r="J41" s="36">
        <v>128</v>
      </c>
      <c r="K41" s="36">
        <v>168</v>
      </c>
      <c r="L41" s="36">
        <v>251</v>
      </c>
      <c r="M41" s="36">
        <v>311</v>
      </c>
      <c r="N41" s="36">
        <v>363</v>
      </c>
      <c r="O41" s="36">
        <v>367</v>
      </c>
      <c r="P41" s="36">
        <v>152</v>
      </c>
      <c r="Q41" s="36">
        <v>186</v>
      </c>
      <c r="R41" s="36">
        <v>209</v>
      </c>
      <c r="S41" s="36">
        <v>136</v>
      </c>
      <c r="T41" s="36">
        <v>177</v>
      </c>
      <c r="U41" s="36">
        <v>192</v>
      </c>
      <c r="V41" s="36">
        <v>203</v>
      </c>
      <c r="W41" s="36">
        <v>120</v>
      </c>
      <c r="X41" s="36">
        <v>69</v>
      </c>
      <c r="Y41" s="36">
        <v>169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4</v>
      </c>
      <c r="K45" s="52">
        <v>8</v>
      </c>
      <c r="L45" s="52">
        <v>17</v>
      </c>
      <c r="M45" s="52">
        <v>30</v>
      </c>
      <c r="N45" s="52">
        <v>51</v>
      </c>
      <c r="O45" s="52">
        <v>79</v>
      </c>
      <c r="P45" s="52">
        <v>139</v>
      </c>
      <c r="Q45" s="52">
        <v>186</v>
      </c>
      <c r="R45" s="52">
        <v>268</v>
      </c>
      <c r="S45" s="52">
        <v>365</v>
      </c>
      <c r="T45" s="52">
        <v>482</v>
      </c>
      <c r="U45" s="52">
        <v>631</v>
      </c>
      <c r="V45" s="52">
        <v>808</v>
      </c>
      <c r="W45" s="52">
        <v>1011</v>
      </c>
      <c r="X45" s="52">
        <v>1129</v>
      </c>
      <c r="Y45" s="52">
        <v>1343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2</v>
      </c>
      <c r="N48" s="52">
        <v>5</v>
      </c>
      <c r="O48" s="52">
        <v>8</v>
      </c>
      <c r="P48" s="52">
        <v>12</v>
      </c>
      <c r="Q48" s="52">
        <v>20</v>
      </c>
      <c r="R48" s="52">
        <v>22</v>
      </c>
      <c r="S48" s="52">
        <v>29</v>
      </c>
      <c r="T48" s="52">
        <v>32</v>
      </c>
      <c r="U48" s="52">
        <v>35</v>
      </c>
      <c r="V48" s="52">
        <v>35</v>
      </c>
      <c r="W48" s="52">
        <v>36</v>
      </c>
      <c r="X48" s="52">
        <v>40</v>
      </c>
      <c r="Y48" s="52">
        <v>49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1</v>
      </c>
      <c r="J50" s="52">
        <v>4</v>
      </c>
      <c r="K50" s="52">
        <v>7</v>
      </c>
      <c r="L50" s="52">
        <v>17</v>
      </c>
      <c r="M50" s="52">
        <v>29</v>
      </c>
      <c r="N50" s="52">
        <v>52</v>
      </c>
      <c r="O50" s="52">
        <v>78</v>
      </c>
      <c r="P50" s="52">
        <v>130</v>
      </c>
      <c r="Q50" s="52">
        <v>187</v>
      </c>
      <c r="R50" s="52">
        <v>263</v>
      </c>
      <c r="S50" s="52">
        <v>361</v>
      </c>
      <c r="T50" s="52">
        <v>478</v>
      </c>
      <c r="U50" s="52">
        <v>623</v>
      </c>
      <c r="V50" s="52">
        <v>806</v>
      </c>
      <c r="W50" s="52">
        <v>1005</v>
      </c>
      <c r="X50" s="52">
        <v>1117</v>
      </c>
      <c r="Y50" s="52">
        <v>1333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2</v>
      </c>
      <c r="L54" s="52">
        <v>3</v>
      </c>
      <c r="M54" s="52">
        <v>8</v>
      </c>
      <c r="N54" s="52">
        <v>12</v>
      </c>
      <c r="O54" s="52">
        <v>18</v>
      </c>
      <c r="P54" s="52">
        <v>18</v>
      </c>
      <c r="Q54" s="52">
        <v>29</v>
      </c>
      <c r="R54" s="52">
        <v>35</v>
      </c>
      <c r="S54" s="52">
        <v>44</v>
      </c>
      <c r="T54" s="52">
        <v>49</v>
      </c>
      <c r="U54" s="52">
        <v>47</v>
      </c>
      <c r="V54" s="52">
        <v>46</v>
      </c>
      <c r="W54" s="52">
        <v>52</v>
      </c>
      <c r="X54" s="52">
        <v>71</v>
      </c>
      <c r="Y54" s="52">
        <v>87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5</v>
      </c>
      <c r="J59" s="52">
        <v>14</v>
      </c>
      <c r="K59" s="52">
        <v>26</v>
      </c>
      <c r="L59" s="52">
        <v>51</v>
      </c>
      <c r="M59" s="52">
        <v>94</v>
      </c>
      <c r="N59" s="52">
        <v>187</v>
      </c>
      <c r="O59" s="52">
        <v>328</v>
      </c>
      <c r="P59" s="52">
        <v>423</v>
      </c>
      <c r="Q59" s="52">
        <v>655</v>
      </c>
      <c r="R59" s="52">
        <v>977</v>
      </c>
      <c r="S59" s="52">
        <v>1340</v>
      </c>
      <c r="T59" s="52">
        <v>1409</v>
      </c>
      <c r="U59" s="52">
        <v>1189</v>
      </c>
      <c r="V59" s="52">
        <v>1130</v>
      </c>
      <c r="W59" s="52">
        <v>1403</v>
      </c>
      <c r="X59" s="52">
        <v>1812</v>
      </c>
      <c r="Y59" s="52">
        <v>2366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6</v>
      </c>
      <c r="J60" s="36">
        <v>15</v>
      </c>
      <c r="K60" s="36">
        <v>41</v>
      </c>
      <c r="L60" s="36">
        <v>78</v>
      </c>
      <c r="M60" s="36">
        <v>143</v>
      </c>
      <c r="N60" s="36">
        <v>233</v>
      </c>
      <c r="O60" s="36">
        <v>357</v>
      </c>
      <c r="P60" s="36">
        <v>382</v>
      </c>
      <c r="Q60" s="36">
        <v>490</v>
      </c>
      <c r="R60" s="36">
        <v>570</v>
      </c>
      <c r="S60" s="36">
        <v>512</v>
      </c>
      <c r="T60" s="36">
        <v>678</v>
      </c>
      <c r="U60" s="36">
        <v>816</v>
      </c>
      <c r="V60" s="36">
        <v>954</v>
      </c>
      <c r="W60" s="36">
        <v>997</v>
      </c>
      <c r="X60" s="36">
        <v>1059</v>
      </c>
      <c r="Y60" s="36">
        <v>2337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7785</v>
      </c>
      <c r="D64" s="52">
        <v>7787</v>
      </c>
      <c r="E64" s="52">
        <v>7799</v>
      </c>
      <c r="F64" s="52">
        <v>7838</v>
      </c>
      <c r="G64" s="52">
        <v>7915</v>
      </c>
      <c r="H64" s="52">
        <v>8056</v>
      </c>
      <c r="I64" s="52">
        <v>8267</v>
      </c>
      <c r="J64" s="52">
        <v>8568</v>
      </c>
      <c r="K64" s="52">
        <v>8981</v>
      </c>
      <c r="L64" s="52">
        <v>9514</v>
      </c>
      <c r="M64" s="52">
        <v>10174</v>
      </c>
      <c r="N64" s="52">
        <v>10988</v>
      </c>
      <c r="O64" s="52">
        <v>10400</v>
      </c>
      <c r="P64" s="52">
        <v>5395</v>
      </c>
      <c r="Q64" s="52">
        <v>6557</v>
      </c>
      <c r="R64" s="52">
        <v>8150</v>
      </c>
      <c r="S64" s="52">
        <v>9876</v>
      </c>
      <c r="T64" s="52">
        <v>10442</v>
      </c>
      <c r="U64" s="52">
        <v>10595</v>
      </c>
      <c r="V64" s="52">
        <v>10435</v>
      </c>
      <c r="W64" s="52">
        <v>10153</v>
      </c>
      <c r="X64" s="52">
        <v>10029</v>
      </c>
      <c r="Y64" s="52">
        <v>10312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3</v>
      </c>
      <c r="E67" s="52">
        <v>2</v>
      </c>
      <c r="F67" s="52">
        <v>2</v>
      </c>
      <c r="G67" s="52">
        <v>3</v>
      </c>
      <c r="H67" s="52">
        <v>4</v>
      </c>
      <c r="I67" s="52">
        <v>10</v>
      </c>
      <c r="J67" s="52">
        <v>16</v>
      </c>
      <c r="K67" s="52">
        <v>31</v>
      </c>
      <c r="L67" s="52">
        <v>62</v>
      </c>
      <c r="M67" s="52">
        <v>97</v>
      </c>
      <c r="N67" s="52">
        <v>137</v>
      </c>
      <c r="O67" s="52">
        <v>173</v>
      </c>
      <c r="P67" s="52">
        <v>194</v>
      </c>
      <c r="Q67" s="52">
        <v>200</v>
      </c>
      <c r="R67" s="52">
        <v>185</v>
      </c>
      <c r="S67" s="52">
        <v>178</v>
      </c>
      <c r="T67" s="52">
        <v>186</v>
      </c>
      <c r="U67" s="52">
        <v>198</v>
      </c>
      <c r="V67" s="52">
        <v>245</v>
      </c>
      <c r="W67" s="52">
        <v>315</v>
      </c>
      <c r="X67" s="52">
        <v>376</v>
      </c>
      <c r="Y67" s="52">
        <v>439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7518</v>
      </c>
      <c r="D69" s="52">
        <v>7521</v>
      </c>
      <c r="E69" s="52">
        <v>7533</v>
      </c>
      <c r="F69" s="52">
        <v>7569</v>
      </c>
      <c r="G69" s="52">
        <v>7647</v>
      </c>
      <c r="H69" s="52">
        <v>7778</v>
      </c>
      <c r="I69" s="52">
        <v>8025</v>
      </c>
      <c r="J69" s="52">
        <v>8527</v>
      </c>
      <c r="K69" s="52">
        <v>8911</v>
      </c>
      <c r="L69" s="52">
        <v>9440</v>
      </c>
      <c r="M69" s="52">
        <v>10098</v>
      </c>
      <c r="N69" s="52">
        <v>10916</v>
      </c>
      <c r="O69" s="52">
        <v>10332</v>
      </c>
      <c r="P69" s="52">
        <v>5287</v>
      </c>
      <c r="Q69" s="52">
        <v>6536</v>
      </c>
      <c r="R69" s="52">
        <v>8099</v>
      </c>
      <c r="S69" s="52">
        <v>9814</v>
      </c>
      <c r="T69" s="52">
        <v>10377</v>
      </c>
      <c r="U69" s="52">
        <v>10533</v>
      </c>
      <c r="V69" s="52">
        <v>10362</v>
      </c>
      <c r="W69" s="52">
        <v>10081</v>
      </c>
      <c r="X69" s="52">
        <v>9938</v>
      </c>
      <c r="Y69" s="52">
        <v>10233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533</v>
      </c>
      <c r="D73" s="52">
        <v>534</v>
      </c>
      <c r="E73" s="52">
        <v>540</v>
      </c>
      <c r="F73" s="52">
        <v>560</v>
      </c>
      <c r="G73" s="52">
        <v>597</v>
      </c>
      <c r="H73" s="52">
        <v>662</v>
      </c>
      <c r="I73" s="52">
        <v>440</v>
      </c>
      <c r="J73" s="52">
        <v>363</v>
      </c>
      <c r="K73" s="52">
        <v>550</v>
      </c>
      <c r="L73" s="52">
        <v>585</v>
      </c>
      <c r="M73" s="52">
        <v>598</v>
      </c>
      <c r="N73" s="52">
        <v>590</v>
      </c>
      <c r="O73" s="52">
        <v>557</v>
      </c>
      <c r="P73" s="52">
        <v>517</v>
      </c>
      <c r="Q73" s="52">
        <v>451</v>
      </c>
      <c r="R73" s="52">
        <v>457</v>
      </c>
      <c r="S73" s="52">
        <v>516</v>
      </c>
      <c r="T73" s="52">
        <v>530</v>
      </c>
      <c r="U73" s="52">
        <v>527</v>
      </c>
      <c r="V73" s="52">
        <v>565</v>
      </c>
      <c r="W73" s="52">
        <v>606</v>
      </c>
      <c r="X73" s="52">
        <v>666</v>
      </c>
      <c r="Y73" s="52">
        <v>702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15022</v>
      </c>
      <c r="D78" s="52">
        <v>15050</v>
      </c>
      <c r="E78" s="52">
        <v>15253</v>
      </c>
      <c r="F78" s="52">
        <v>15819</v>
      </c>
      <c r="G78" s="52">
        <v>16979</v>
      </c>
      <c r="H78" s="52">
        <v>18958</v>
      </c>
      <c r="I78" s="52">
        <v>12985</v>
      </c>
      <c r="J78" s="52">
        <v>13781</v>
      </c>
      <c r="K78" s="52">
        <v>17007</v>
      </c>
      <c r="L78" s="52">
        <v>18638</v>
      </c>
      <c r="M78" s="52">
        <v>19729</v>
      </c>
      <c r="N78" s="52">
        <v>20367</v>
      </c>
      <c r="O78" s="52">
        <v>19334</v>
      </c>
      <c r="P78" s="52">
        <v>14024</v>
      </c>
      <c r="Q78" s="52">
        <v>15610</v>
      </c>
      <c r="R78" s="52">
        <v>16638</v>
      </c>
      <c r="S78" s="52">
        <v>18128</v>
      </c>
      <c r="T78" s="52">
        <v>18547</v>
      </c>
      <c r="U78" s="52">
        <v>18379</v>
      </c>
      <c r="V78" s="52">
        <v>19527</v>
      </c>
      <c r="W78" s="52">
        <v>21369</v>
      </c>
      <c r="X78" s="52">
        <v>23587</v>
      </c>
      <c r="Y78" s="52">
        <v>26880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548</v>
      </c>
      <c r="D79" s="36">
        <v>549</v>
      </c>
      <c r="E79" s="36">
        <v>555</v>
      </c>
      <c r="F79" s="36">
        <v>576</v>
      </c>
      <c r="G79" s="36">
        <v>617</v>
      </c>
      <c r="H79" s="36">
        <v>690</v>
      </c>
      <c r="I79" s="36">
        <v>467</v>
      </c>
      <c r="J79" s="36">
        <v>405</v>
      </c>
      <c r="K79" s="36">
        <v>606</v>
      </c>
      <c r="L79" s="36">
        <v>658</v>
      </c>
      <c r="M79" s="36">
        <v>683</v>
      </c>
      <c r="N79" s="36">
        <v>677</v>
      </c>
      <c r="O79" s="36">
        <v>650</v>
      </c>
      <c r="P79" s="36">
        <v>605</v>
      </c>
      <c r="Q79" s="36">
        <v>551</v>
      </c>
      <c r="R79" s="36">
        <v>562</v>
      </c>
      <c r="S79" s="36">
        <v>613</v>
      </c>
      <c r="T79" s="36">
        <v>634</v>
      </c>
      <c r="U79" s="36">
        <v>624</v>
      </c>
      <c r="V79" s="36">
        <v>639</v>
      </c>
      <c r="W79" s="36">
        <v>688</v>
      </c>
      <c r="X79" s="36">
        <v>735</v>
      </c>
      <c r="Y79" s="36">
        <v>1318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37246</v>
      </c>
      <c r="D83" s="52">
        <v>37252</v>
      </c>
      <c r="E83" s="52">
        <v>37299</v>
      </c>
      <c r="F83" s="52">
        <v>37427</v>
      </c>
      <c r="G83" s="52">
        <v>37690</v>
      </c>
      <c r="H83" s="52">
        <v>38148</v>
      </c>
      <c r="I83" s="52">
        <v>38853</v>
      </c>
      <c r="J83" s="52">
        <v>39886</v>
      </c>
      <c r="K83" s="52">
        <v>41293</v>
      </c>
      <c r="L83" s="52">
        <v>43151</v>
      </c>
      <c r="M83" s="52">
        <v>45554</v>
      </c>
      <c r="N83" s="52">
        <v>48562</v>
      </c>
      <c r="O83" s="52">
        <v>44808</v>
      </c>
      <c r="P83" s="52">
        <v>19839</v>
      </c>
      <c r="Q83" s="52">
        <v>24357</v>
      </c>
      <c r="R83" s="52">
        <v>30877</v>
      </c>
      <c r="S83" s="52">
        <v>37903</v>
      </c>
      <c r="T83" s="52">
        <v>40400</v>
      </c>
      <c r="U83" s="52">
        <v>43083</v>
      </c>
      <c r="V83" s="52">
        <v>44324</v>
      </c>
      <c r="W83" s="52">
        <v>44519</v>
      </c>
      <c r="X83" s="52">
        <v>44493</v>
      </c>
      <c r="Y83" s="52">
        <v>44579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</v>
      </c>
      <c r="D86" s="52">
        <v>11</v>
      </c>
      <c r="E86" s="52">
        <v>11</v>
      </c>
      <c r="F86" s="52">
        <v>11</v>
      </c>
      <c r="G86" s="52">
        <v>14</v>
      </c>
      <c r="H86" s="52">
        <v>22</v>
      </c>
      <c r="I86" s="52">
        <v>33</v>
      </c>
      <c r="J86" s="52">
        <v>62</v>
      </c>
      <c r="K86" s="52">
        <v>126</v>
      </c>
      <c r="L86" s="52">
        <v>226</v>
      </c>
      <c r="M86" s="52">
        <v>372</v>
      </c>
      <c r="N86" s="52">
        <v>526</v>
      </c>
      <c r="O86" s="52">
        <v>742</v>
      </c>
      <c r="P86" s="52">
        <v>847</v>
      </c>
      <c r="Q86" s="52">
        <v>982</v>
      </c>
      <c r="R86" s="52">
        <v>1002</v>
      </c>
      <c r="S86" s="52">
        <v>995</v>
      </c>
      <c r="T86" s="52">
        <v>1021</v>
      </c>
      <c r="U86" s="52">
        <v>1023</v>
      </c>
      <c r="V86" s="52">
        <v>1108</v>
      </c>
      <c r="W86" s="52">
        <v>1022</v>
      </c>
      <c r="X86" s="52">
        <v>941</v>
      </c>
      <c r="Y86" s="52">
        <v>768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27421</v>
      </c>
      <c r="D88" s="52">
        <v>27426</v>
      </c>
      <c r="E88" s="52">
        <v>27463</v>
      </c>
      <c r="F88" s="52">
        <v>27559</v>
      </c>
      <c r="G88" s="52">
        <v>27734</v>
      </c>
      <c r="H88" s="52">
        <v>27997</v>
      </c>
      <c r="I88" s="52">
        <v>29516</v>
      </c>
      <c r="J88" s="52">
        <v>36939</v>
      </c>
      <c r="K88" s="52">
        <v>36908</v>
      </c>
      <c r="L88" s="52">
        <v>37601</v>
      </c>
      <c r="M88" s="52">
        <v>38828</v>
      </c>
      <c r="N88" s="52">
        <v>41264</v>
      </c>
      <c r="O88" s="52">
        <v>39120</v>
      </c>
      <c r="P88" s="52">
        <v>14792</v>
      </c>
      <c r="Q88" s="52">
        <v>19766</v>
      </c>
      <c r="R88" s="52">
        <v>34094</v>
      </c>
      <c r="S88" s="52">
        <v>33351</v>
      </c>
      <c r="T88" s="52">
        <v>28492</v>
      </c>
      <c r="U88" s="52">
        <v>32339</v>
      </c>
      <c r="V88" s="52">
        <v>34614</v>
      </c>
      <c r="W88" s="52">
        <v>36138</v>
      </c>
      <c r="X88" s="52">
        <v>36947</v>
      </c>
      <c r="Y88" s="52">
        <v>43652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628</v>
      </c>
      <c r="D92" s="52">
        <v>629</v>
      </c>
      <c r="E92" s="52">
        <v>636</v>
      </c>
      <c r="F92" s="52">
        <v>654</v>
      </c>
      <c r="G92" s="52">
        <v>691</v>
      </c>
      <c r="H92" s="52">
        <v>743</v>
      </c>
      <c r="I92" s="52">
        <v>438</v>
      </c>
      <c r="J92" s="52">
        <v>287</v>
      </c>
      <c r="K92" s="52">
        <v>409</v>
      </c>
      <c r="L92" s="52">
        <v>317</v>
      </c>
      <c r="M92" s="52">
        <v>235</v>
      </c>
      <c r="N92" s="52">
        <v>195</v>
      </c>
      <c r="O92" s="52">
        <v>215</v>
      </c>
      <c r="P92" s="52">
        <v>200</v>
      </c>
      <c r="Q92" s="52">
        <v>178</v>
      </c>
      <c r="R92" s="52">
        <v>217</v>
      </c>
      <c r="S92" s="52">
        <v>282</v>
      </c>
      <c r="T92" s="52">
        <v>248</v>
      </c>
      <c r="U92" s="52">
        <v>175</v>
      </c>
      <c r="V92" s="52">
        <v>135</v>
      </c>
      <c r="W92" s="52">
        <v>116</v>
      </c>
      <c r="X92" s="52">
        <v>354</v>
      </c>
      <c r="Y92" s="52">
        <v>344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19021</v>
      </c>
      <c r="D96" s="52">
        <v>19051</v>
      </c>
      <c r="E96" s="52">
        <v>19255</v>
      </c>
      <c r="F96" s="52">
        <v>19859</v>
      </c>
      <c r="G96" s="52">
        <v>21242</v>
      </c>
      <c r="H96" s="52">
        <v>23919</v>
      </c>
      <c r="I96" s="52">
        <v>17030</v>
      </c>
      <c r="J96" s="52">
        <v>16450</v>
      </c>
      <c r="K96" s="52">
        <v>25500</v>
      </c>
      <c r="L96" s="52">
        <v>30931</v>
      </c>
      <c r="M96" s="52">
        <v>36791</v>
      </c>
      <c r="N96" s="52">
        <v>36855</v>
      </c>
      <c r="O96" s="52">
        <v>31243</v>
      </c>
      <c r="P96" s="52">
        <v>25503</v>
      </c>
      <c r="Q96" s="52">
        <v>20034</v>
      </c>
      <c r="R96" s="52">
        <v>22799</v>
      </c>
      <c r="S96" s="52">
        <v>21063</v>
      </c>
      <c r="T96" s="52">
        <v>25954</v>
      </c>
      <c r="U96" s="52">
        <v>24617</v>
      </c>
      <c r="V96" s="52">
        <v>25355</v>
      </c>
      <c r="W96" s="52">
        <v>20953</v>
      </c>
      <c r="X96" s="52">
        <v>35614</v>
      </c>
      <c r="Y96" s="52">
        <v>24663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21872</v>
      </c>
      <c r="D101" s="52">
        <v>21913</v>
      </c>
      <c r="E101" s="52">
        <v>22194</v>
      </c>
      <c r="F101" s="52">
        <v>22949</v>
      </c>
      <c r="G101" s="52">
        <v>24423</v>
      </c>
      <c r="H101" s="52">
        <v>26834</v>
      </c>
      <c r="I101" s="52">
        <v>17313</v>
      </c>
      <c r="J101" s="52">
        <v>18187</v>
      </c>
      <c r="K101" s="52">
        <v>19756</v>
      </c>
      <c r="L101" s="52">
        <v>19833</v>
      </c>
      <c r="M101" s="52">
        <v>20267</v>
      </c>
      <c r="N101" s="52">
        <v>21150</v>
      </c>
      <c r="O101" s="52">
        <v>20877</v>
      </c>
      <c r="P101" s="52">
        <v>13684</v>
      </c>
      <c r="Q101" s="52">
        <v>17360</v>
      </c>
      <c r="R101" s="52">
        <v>22955</v>
      </c>
      <c r="S101" s="52">
        <v>27202</v>
      </c>
      <c r="T101" s="52">
        <v>28020</v>
      </c>
      <c r="U101" s="52">
        <v>28466</v>
      </c>
      <c r="V101" s="52">
        <v>29349</v>
      </c>
      <c r="W101" s="52">
        <v>29569</v>
      </c>
      <c r="X101" s="52">
        <v>28075</v>
      </c>
      <c r="Y101" s="52">
        <v>26536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49529</v>
      </c>
      <c r="D102" s="52">
        <v>49611</v>
      </c>
      <c r="E102" s="52">
        <v>50163</v>
      </c>
      <c r="F102" s="52">
        <v>51629</v>
      </c>
      <c r="G102" s="52">
        <v>54417</v>
      </c>
      <c r="H102" s="52">
        <v>58899</v>
      </c>
      <c r="I102" s="52">
        <v>35709</v>
      </c>
      <c r="J102" s="52">
        <v>28225</v>
      </c>
      <c r="K102" s="52">
        <v>35230</v>
      </c>
      <c r="L102" s="52">
        <v>31961</v>
      </c>
      <c r="M102" s="52">
        <v>29352</v>
      </c>
      <c r="N102" s="52">
        <v>26121</v>
      </c>
      <c r="O102" s="52">
        <v>22920</v>
      </c>
      <c r="P102" s="52">
        <v>17471</v>
      </c>
      <c r="Q102" s="52">
        <v>22583</v>
      </c>
      <c r="R102" s="52">
        <v>32248</v>
      </c>
      <c r="S102" s="52">
        <v>40726</v>
      </c>
      <c r="T102" s="52">
        <v>38865</v>
      </c>
      <c r="U102" s="52">
        <v>31239</v>
      </c>
      <c r="V102" s="52">
        <v>25855</v>
      </c>
      <c r="W102" s="52">
        <v>22494</v>
      </c>
      <c r="X102" s="52">
        <v>21127</v>
      </c>
      <c r="Y102" s="52">
        <v>23824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3090</v>
      </c>
      <c r="D103" s="36">
        <v>3095</v>
      </c>
      <c r="E103" s="36">
        <v>3138</v>
      </c>
      <c r="F103" s="36">
        <v>3335</v>
      </c>
      <c r="G103" s="36">
        <v>3890</v>
      </c>
      <c r="H103" s="36">
        <v>5161</v>
      </c>
      <c r="I103" s="36">
        <v>5734</v>
      </c>
      <c r="J103" s="36">
        <v>12303</v>
      </c>
      <c r="K103" s="36">
        <v>15491</v>
      </c>
      <c r="L103" s="36">
        <v>23624</v>
      </c>
      <c r="M103" s="36">
        <v>32492</v>
      </c>
      <c r="N103" s="36">
        <v>40296</v>
      </c>
      <c r="O103" s="36">
        <v>41667</v>
      </c>
      <c r="P103" s="36">
        <v>31715</v>
      </c>
      <c r="Q103" s="36">
        <v>31703</v>
      </c>
      <c r="R103" s="36">
        <v>26453</v>
      </c>
      <c r="S103" s="36">
        <v>16627</v>
      </c>
      <c r="T103" s="36">
        <v>20467</v>
      </c>
      <c r="U103" s="36">
        <v>24591</v>
      </c>
      <c r="V103" s="36">
        <v>27270</v>
      </c>
      <c r="W103" s="36">
        <v>21835</v>
      </c>
      <c r="X103" s="36">
        <v>14963</v>
      </c>
      <c r="Y103" s="36">
        <v>24974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59274</v>
      </c>
      <c r="D126" s="52">
        <v>59289</v>
      </c>
      <c r="E126" s="52">
        <v>59396</v>
      </c>
      <c r="F126" s="52">
        <v>59679</v>
      </c>
      <c r="G126" s="52">
        <v>60208</v>
      </c>
      <c r="H126" s="52">
        <v>61041</v>
      </c>
      <c r="I126" s="52">
        <v>62231</v>
      </c>
      <c r="J126" s="52">
        <v>63800</v>
      </c>
      <c r="K126" s="52">
        <v>65800</v>
      </c>
      <c r="L126" s="52">
        <v>68328</v>
      </c>
      <c r="M126" s="52">
        <v>71441</v>
      </c>
      <c r="N126" s="52">
        <v>75244</v>
      </c>
      <c r="O126" s="52">
        <v>67956</v>
      </c>
      <c r="P126" s="52">
        <v>26409</v>
      </c>
      <c r="Q126" s="52">
        <v>31920</v>
      </c>
      <c r="R126" s="52">
        <v>39721</v>
      </c>
      <c r="S126" s="52">
        <v>48135</v>
      </c>
      <c r="T126" s="52">
        <v>44845</v>
      </c>
      <c r="U126" s="52">
        <v>42847</v>
      </c>
      <c r="V126" s="52">
        <v>41731</v>
      </c>
      <c r="W126" s="52">
        <v>42169</v>
      </c>
      <c r="X126" s="52">
        <v>43925</v>
      </c>
      <c r="Y126" s="52">
        <v>50686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18</v>
      </c>
      <c r="D129" s="52">
        <v>17</v>
      </c>
      <c r="E129" s="52">
        <v>18</v>
      </c>
      <c r="F129" s="52">
        <v>19</v>
      </c>
      <c r="G129" s="52">
        <v>23</v>
      </c>
      <c r="H129" s="52">
        <v>33</v>
      </c>
      <c r="I129" s="52">
        <v>50</v>
      </c>
      <c r="J129" s="52">
        <v>84</v>
      </c>
      <c r="K129" s="52">
        <v>158</v>
      </c>
      <c r="L129" s="52">
        <v>252</v>
      </c>
      <c r="M129" s="52">
        <v>391</v>
      </c>
      <c r="N129" s="52">
        <v>487</v>
      </c>
      <c r="O129" s="52">
        <v>655</v>
      </c>
      <c r="P129" s="52">
        <v>685</v>
      </c>
      <c r="Q129" s="52">
        <v>876</v>
      </c>
      <c r="R129" s="52">
        <v>1032</v>
      </c>
      <c r="S129" s="52">
        <v>1122</v>
      </c>
      <c r="T129" s="52">
        <v>1190</v>
      </c>
      <c r="U129" s="52">
        <v>1219</v>
      </c>
      <c r="V129" s="52">
        <v>1354</v>
      </c>
      <c r="W129" s="52">
        <v>1341</v>
      </c>
      <c r="X129" s="52">
        <v>1287</v>
      </c>
      <c r="Y129" s="52">
        <v>1227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57938</v>
      </c>
      <c r="D131" s="52">
        <v>57953</v>
      </c>
      <c r="E131" s="52">
        <v>58059</v>
      </c>
      <c r="F131" s="52">
        <v>58340</v>
      </c>
      <c r="G131" s="52">
        <v>58864</v>
      </c>
      <c r="H131" s="52">
        <v>59698</v>
      </c>
      <c r="I131" s="52">
        <v>61082</v>
      </c>
      <c r="J131" s="52">
        <v>63677</v>
      </c>
      <c r="K131" s="52">
        <v>65776</v>
      </c>
      <c r="L131" s="52">
        <v>68324</v>
      </c>
      <c r="M131" s="52">
        <v>71438</v>
      </c>
      <c r="N131" s="52">
        <v>75237</v>
      </c>
      <c r="O131" s="52">
        <v>67934</v>
      </c>
      <c r="P131" s="52">
        <v>26322</v>
      </c>
      <c r="Q131" s="52">
        <v>31894</v>
      </c>
      <c r="R131" s="52">
        <v>39600</v>
      </c>
      <c r="S131" s="52">
        <v>47945</v>
      </c>
      <c r="T131" s="52">
        <v>44580</v>
      </c>
      <c r="U131" s="52">
        <v>42500</v>
      </c>
      <c r="V131" s="52">
        <v>41641</v>
      </c>
      <c r="W131" s="52">
        <v>42093</v>
      </c>
      <c r="X131" s="52">
        <v>43908</v>
      </c>
      <c r="Y131" s="52">
        <v>50645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2671</v>
      </c>
      <c r="D135" s="52">
        <v>2676</v>
      </c>
      <c r="E135" s="52">
        <v>2707</v>
      </c>
      <c r="F135" s="52">
        <v>2778</v>
      </c>
      <c r="G135" s="52">
        <v>2894</v>
      </c>
      <c r="H135" s="52">
        <v>3068</v>
      </c>
      <c r="I135" s="52">
        <v>1716</v>
      </c>
      <c r="J135" s="52">
        <v>5044</v>
      </c>
      <c r="K135" s="52">
        <v>5353</v>
      </c>
      <c r="L135" s="52">
        <v>3250</v>
      </c>
      <c r="M135" s="52">
        <v>3</v>
      </c>
      <c r="N135" s="52">
        <v>20</v>
      </c>
      <c r="O135" s="52">
        <v>1276</v>
      </c>
      <c r="P135" s="52">
        <v>255</v>
      </c>
      <c r="Q135" s="52">
        <v>598</v>
      </c>
      <c r="R135" s="52">
        <v>1003</v>
      </c>
      <c r="S135" s="52">
        <v>1531</v>
      </c>
      <c r="T135" s="52">
        <v>2186</v>
      </c>
      <c r="U135" s="52">
        <v>2993</v>
      </c>
      <c r="V135" s="52">
        <v>654</v>
      </c>
      <c r="W135" s="52">
        <v>4959</v>
      </c>
      <c r="X135" s="52">
        <v>162</v>
      </c>
      <c r="Y135" s="52">
        <v>376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111585</v>
      </c>
      <c r="D140" s="52">
        <v>111814</v>
      </c>
      <c r="E140" s="52">
        <v>113363</v>
      </c>
      <c r="F140" s="52">
        <v>117332</v>
      </c>
      <c r="G140" s="52">
        <v>124586</v>
      </c>
      <c r="H140" s="52">
        <v>135784</v>
      </c>
      <c r="I140" s="52">
        <v>84527</v>
      </c>
      <c r="J140" s="52">
        <v>69941</v>
      </c>
      <c r="K140" s="52">
        <v>83823</v>
      </c>
      <c r="L140" s="52">
        <v>66811</v>
      </c>
      <c r="M140" s="52">
        <v>53090</v>
      </c>
      <c r="N140" s="52">
        <v>42939</v>
      </c>
      <c r="O140" s="52">
        <v>35520</v>
      </c>
      <c r="P140" s="52">
        <v>25209</v>
      </c>
      <c r="Q140" s="52">
        <v>37281</v>
      </c>
      <c r="R140" s="52">
        <v>54435</v>
      </c>
      <c r="S140" s="52">
        <v>71500</v>
      </c>
      <c r="T140" s="52">
        <v>66048</v>
      </c>
      <c r="U140" s="52">
        <v>53509</v>
      </c>
      <c r="V140" s="52">
        <v>46399</v>
      </c>
      <c r="W140" s="52">
        <v>47042</v>
      </c>
      <c r="X140" s="52">
        <v>48044</v>
      </c>
      <c r="Y140" s="52">
        <v>58533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6962</v>
      </c>
      <c r="D141" s="36">
        <v>6974</v>
      </c>
      <c r="E141" s="36">
        <v>7100</v>
      </c>
      <c r="F141" s="36">
        <v>7585</v>
      </c>
      <c r="G141" s="36">
        <v>8880</v>
      </c>
      <c r="H141" s="36">
        <v>11576</v>
      </c>
      <c r="I141" s="36">
        <v>12182</v>
      </c>
      <c r="J141" s="36">
        <v>26331</v>
      </c>
      <c r="K141" s="36">
        <v>29484</v>
      </c>
      <c r="L141" s="36">
        <v>42600</v>
      </c>
      <c r="M141" s="36">
        <v>54524</v>
      </c>
      <c r="N141" s="36">
        <v>64655</v>
      </c>
      <c r="O141" s="36">
        <v>64614</v>
      </c>
      <c r="P141" s="36">
        <v>37188</v>
      </c>
      <c r="Q141" s="36">
        <v>45766</v>
      </c>
      <c r="R141" s="36">
        <v>43606</v>
      </c>
      <c r="S141" s="36">
        <v>29025</v>
      </c>
      <c r="T141" s="36">
        <v>33572</v>
      </c>
      <c r="U141" s="36">
        <v>39489</v>
      </c>
      <c r="V141" s="36">
        <v>43832</v>
      </c>
      <c r="W141" s="36">
        <v>39839</v>
      </c>
      <c r="X141" s="36">
        <v>28656</v>
      </c>
      <c r="Y141" s="36">
        <v>53600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4</v>
      </c>
      <c r="Q145" s="52">
        <v>3</v>
      </c>
      <c r="R145" s="52">
        <v>23</v>
      </c>
      <c r="S145" s="52">
        <v>66</v>
      </c>
      <c r="T145" s="52">
        <v>136</v>
      </c>
      <c r="U145" s="52">
        <v>258</v>
      </c>
      <c r="V145" s="52">
        <v>454</v>
      </c>
      <c r="W145" s="52">
        <v>739</v>
      </c>
      <c r="X145" s="52">
        <v>1143</v>
      </c>
      <c r="Y145" s="52">
        <v>1743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1</v>
      </c>
      <c r="R147" s="52">
        <v>6</v>
      </c>
      <c r="S147" s="52">
        <v>25</v>
      </c>
      <c r="T147" s="52">
        <v>60</v>
      </c>
      <c r="U147" s="52">
        <v>128</v>
      </c>
      <c r="V147" s="52">
        <v>246</v>
      </c>
      <c r="W147" s="52">
        <v>423</v>
      </c>
      <c r="X147" s="52">
        <v>674</v>
      </c>
      <c r="Y147" s="52">
        <v>942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2</v>
      </c>
      <c r="T149" s="52">
        <v>4</v>
      </c>
      <c r="U149" s="52">
        <v>12</v>
      </c>
      <c r="V149" s="52">
        <v>26</v>
      </c>
      <c r="W149" s="52">
        <v>53</v>
      </c>
      <c r="X149" s="52">
        <v>84</v>
      </c>
      <c r="Y149" s="52">
        <v>152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6</v>
      </c>
      <c r="Q153" s="52">
        <v>57</v>
      </c>
      <c r="R153" s="52">
        <v>202</v>
      </c>
      <c r="S153" s="52">
        <v>510</v>
      </c>
      <c r="T153" s="52">
        <v>1085</v>
      </c>
      <c r="U153" s="52">
        <v>2086</v>
      </c>
      <c r="V153" s="52">
        <v>3651</v>
      </c>
      <c r="W153" s="52">
        <v>5975</v>
      </c>
      <c r="X153" s="52">
        <v>7844</v>
      </c>
      <c r="Y153" s="52">
        <v>10897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</v>
      </c>
      <c r="Q158" s="52">
        <v>21</v>
      </c>
      <c r="R158" s="52">
        <v>89</v>
      </c>
      <c r="S158" s="52">
        <v>242</v>
      </c>
      <c r="T158" s="52">
        <v>579</v>
      </c>
      <c r="U158" s="52">
        <v>1177</v>
      </c>
      <c r="V158" s="52">
        <v>2155</v>
      </c>
      <c r="W158" s="52">
        <v>3580</v>
      </c>
      <c r="X158" s="52">
        <v>4899</v>
      </c>
      <c r="Y158" s="52">
        <v>6753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4</v>
      </c>
      <c r="Q159" s="36">
        <v>33</v>
      </c>
      <c r="R159" s="36">
        <v>115</v>
      </c>
      <c r="S159" s="36">
        <v>261</v>
      </c>
      <c r="T159" s="36">
        <v>524</v>
      </c>
      <c r="U159" s="36">
        <v>916</v>
      </c>
      <c r="V159" s="36">
        <v>1519</v>
      </c>
      <c r="W159" s="36">
        <v>2443</v>
      </c>
      <c r="X159" s="36">
        <v>3009</v>
      </c>
      <c r="Y159" s="36">
        <v>12693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124</v>
      </c>
      <c r="D163" s="52">
        <v>123</v>
      </c>
      <c r="E163" s="52">
        <v>124</v>
      </c>
      <c r="F163" s="52">
        <v>124</v>
      </c>
      <c r="G163" s="52">
        <v>128</v>
      </c>
      <c r="H163" s="52">
        <v>130</v>
      </c>
      <c r="I163" s="52">
        <v>142</v>
      </c>
      <c r="J163" s="52">
        <v>158</v>
      </c>
      <c r="K163" s="52">
        <v>186</v>
      </c>
      <c r="L163" s="52">
        <v>233</v>
      </c>
      <c r="M163" s="52">
        <v>293</v>
      </c>
      <c r="N163" s="52">
        <v>375</v>
      </c>
      <c r="O163" s="52">
        <v>452</v>
      </c>
      <c r="P163" s="52">
        <v>492</v>
      </c>
      <c r="Q163" s="52">
        <v>619</v>
      </c>
      <c r="R163" s="52">
        <v>812</v>
      </c>
      <c r="S163" s="52">
        <v>1037</v>
      </c>
      <c r="T163" s="52">
        <v>1251</v>
      </c>
      <c r="U163" s="52">
        <v>1491</v>
      </c>
      <c r="V163" s="52">
        <v>1728</v>
      </c>
      <c r="W163" s="52">
        <v>1905</v>
      </c>
      <c r="X163" s="52">
        <v>6630</v>
      </c>
      <c r="Y163" s="52">
        <v>1431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0</v>
      </c>
      <c r="H165" s="52">
        <v>0</v>
      </c>
      <c r="I165" s="52">
        <v>0</v>
      </c>
      <c r="J165" s="52">
        <v>0</v>
      </c>
      <c r="K165" s="52">
        <v>2</v>
      </c>
      <c r="L165" s="52">
        <v>7</v>
      </c>
      <c r="M165" s="52">
        <v>18</v>
      </c>
      <c r="N165" s="52">
        <v>26</v>
      </c>
      <c r="O165" s="52">
        <v>40</v>
      </c>
      <c r="P165" s="52">
        <v>60</v>
      </c>
      <c r="Q165" s="52">
        <v>77</v>
      </c>
      <c r="R165" s="52">
        <v>87</v>
      </c>
      <c r="S165" s="52">
        <v>88</v>
      </c>
      <c r="T165" s="52">
        <v>92</v>
      </c>
      <c r="U165" s="52">
        <v>103</v>
      </c>
      <c r="V165" s="52">
        <v>139</v>
      </c>
      <c r="W165" s="52">
        <v>199</v>
      </c>
      <c r="X165" s="52">
        <v>237</v>
      </c>
      <c r="Y165" s="52">
        <v>223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8</v>
      </c>
      <c r="D167" s="52">
        <v>8</v>
      </c>
      <c r="E167" s="52">
        <v>8</v>
      </c>
      <c r="F167" s="52">
        <v>8</v>
      </c>
      <c r="G167" s="52">
        <v>8</v>
      </c>
      <c r="H167" s="52">
        <v>10</v>
      </c>
      <c r="I167" s="52">
        <v>8</v>
      </c>
      <c r="J167" s="52">
        <v>5</v>
      </c>
      <c r="K167" s="52">
        <v>6</v>
      </c>
      <c r="L167" s="52">
        <v>11</v>
      </c>
      <c r="M167" s="52">
        <v>7</v>
      </c>
      <c r="N167" s="52">
        <v>12</v>
      </c>
      <c r="O167" s="52">
        <v>17</v>
      </c>
      <c r="P167" s="52">
        <v>13</v>
      </c>
      <c r="Q167" s="52">
        <v>21</v>
      </c>
      <c r="R167" s="52">
        <v>31</v>
      </c>
      <c r="S167" s="52">
        <v>34</v>
      </c>
      <c r="T167" s="52">
        <v>22</v>
      </c>
      <c r="U167" s="52">
        <v>17</v>
      </c>
      <c r="V167" s="52">
        <v>16</v>
      </c>
      <c r="W167" s="52">
        <v>22</v>
      </c>
      <c r="X167" s="52">
        <v>60</v>
      </c>
      <c r="Y167" s="52">
        <v>22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239</v>
      </c>
      <c r="D171" s="52">
        <v>239</v>
      </c>
      <c r="E171" s="52">
        <v>244</v>
      </c>
      <c r="F171" s="52">
        <v>253</v>
      </c>
      <c r="G171" s="52">
        <v>281</v>
      </c>
      <c r="H171" s="52">
        <v>329</v>
      </c>
      <c r="I171" s="52">
        <v>282</v>
      </c>
      <c r="J171" s="52">
        <v>395</v>
      </c>
      <c r="K171" s="52">
        <v>634</v>
      </c>
      <c r="L171" s="52">
        <v>937</v>
      </c>
      <c r="M171" s="52">
        <v>1359</v>
      </c>
      <c r="N171" s="52">
        <v>1834</v>
      </c>
      <c r="O171" s="52">
        <v>2277</v>
      </c>
      <c r="P171" s="52">
        <v>2454</v>
      </c>
      <c r="Q171" s="52">
        <v>2454</v>
      </c>
      <c r="R171" s="52">
        <v>2386</v>
      </c>
      <c r="S171" s="52">
        <v>2383</v>
      </c>
      <c r="T171" s="52">
        <v>2683</v>
      </c>
      <c r="U171" s="52">
        <v>3153</v>
      </c>
      <c r="V171" s="52">
        <v>3641</v>
      </c>
      <c r="W171" s="52">
        <v>3894</v>
      </c>
      <c r="X171" s="52">
        <v>6667</v>
      </c>
      <c r="Y171" s="52">
        <v>1945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232</v>
      </c>
      <c r="D176" s="52">
        <v>233</v>
      </c>
      <c r="E176" s="52">
        <v>237</v>
      </c>
      <c r="F176" s="52">
        <v>246</v>
      </c>
      <c r="G176" s="52">
        <v>267</v>
      </c>
      <c r="H176" s="52">
        <v>303</v>
      </c>
      <c r="I176" s="52">
        <v>229</v>
      </c>
      <c r="J176" s="52">
        <v>246</v>
      </c>
      <c r="K176" s="52">
        <v>354</v>
      </c>
      <c r="L176" s="52">
        <v>423</v>
      </c>
      <c r="M176" s="52">
        <v>520</v>
      </c>
      <c r="N176" s="52">
        <v>646</v>
      </c>
      <c r="O176" s="52">
        <v>761</v>
      </c>
      <c r="P176" s="52">
        <v>768</v>
      </c>
      <c r="Q176" s="52">
        <v>886</v>
      </c>
      <c r="R176" s="52">
        <v>1255</v>
      </c>
      <c r="S176" s="52">
        <v>1615</v>
      </c>
      <c r="T176" s="52">
        <v>1631</v>
      </c>
      <c r="U176" s="52">
        <v>1679</v>
      </c>
      <c r="V176" s="52">
        <v>1792</v>
      </c>
      <c r="W176" s="52">
        <v>1979</v>
      </c>
      <c r="X176" s="52">
        <v>3546</v>
      </c>
      <c r="Y176" s="52">
        <v>1032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15</v>
      </c>
      <c r="D177" s="36">
        <v>14</v>
      </c>
      <c r="E177" s="36">
        <v>15</v>
      </c>
      <c r="F177" s="36">
        <v>14</v>
      </c>
      <c r="G177" s="36">
        <v>24</v>
      </c>
      <c r="H177" s="36">
        <v>35</v>
      </c>
      <c r="I177" s="36">
        <v>63</v>
      </c>
      <c r="J177" s="36">
        <v>150</v>
      </c>
      <c r="K177" s="36">
        <v>281</v>
      </c>
      <c r="L177" s="36">
        <v>516</v>
      </c>
      <c r="M177" s="36">
        <v>843</v>
      </c>
      <c r="N177" s="36">
        <v>1200</v>
      </c>
      <c r="O177" s="36">
        <v>1534</v>
      </c>
      <c r="P177" s="36">
        <v>1714</v>
      </c>
      <c r="Q177" s="36">
        <v>1582</v>
      </c>
      <c r="R177" s="36">
        <v>1158</v>
      </c>
      <c r="S177" s="36">
        <v>796</v>
      </c>
      <c r="T177" s="36">
        <v>1082</v>
      </c>
      <c r="U177" s="36">
        <v>1482</v>
      </c>
      <c r="V177" s="36">
        <v>1868</v>
      </c>
      <c r="W177" s="36">
        <v>1932</v>
      </c>
      <c r="X177" s="36">
        <v>3176</v>
      </c>
      <c r="Y177" s="36">
        <v>1049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3182</v>
      </c>
      <c r="D5" s="52">
        <v>6173</v>
      </c>
      <c r="E5" s="52">
        <v>5220</v>
      </c>
      <c r="F5" s="52">
        <v>4318</v>
      </c>
      <c r="G5" s="52">
        <v>5839</v>
      </c>
      <c r="H5" s="52">
        <v>7108</v>
      </c>
      <c r="I5" s="52">
        <v>6011</v>
      </c>
      <c r="J5" s="52">
        <v>5221</v>
      </c>
      <c r="K5" s="52">
        <v>4548</v>
      </c>
      <c r="L5" s="52">
        <v>8266</v>
      </c>
      <c r="M5" s="52">
        <v>7287</v>
      </c>
      <c r="N5" s="52">
        <v>5249</v>
      </c>
      <c r="O5" s="52">
        <v>3110</v>
      </c>
      <c r="P5" s="52">
        <v>42</v>
      </c>
      <c r="Q5" s="52">
        <v>0</v>
      </c>
      <c r="R5" s="52">
        <v>1112</v>
      </c>
      <c r="S5" s="52">
        <v>4740</v>
      </c>
      <c r="T5" s="52">
        <v>3141</v>
      </c>
      <c r="U5" s="52">
        <v>0</v>
      </c>
      <c r="V5" s="52">
        <v>0</v>
      </c>
      <c r="W5" s="52">
        <v>825</v>
      </c>
      <c r="X5" s="52">
        <v>2535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18</v>
      </c>
      <c r="F8" s="52">
        <v>28</v>
      </c>
      <c r="G8" s="52">
        <v>52</v>
      </c>
      <c r="H8" s="52">
        <v>87</v>
      </c>
      <c r="I8" s="52">
        <v>142</v>
      </c>
      <c r="J8" s="52">
        <v>114</v>
      </c>
      <c r="K8" s="52">
        <v>101</v>
      </c>
      <c r="L8" s="52">
        <v>128</v>
      </c>
      <c r="M8" s="52">
        <v>109</v>
      </c>
      <c r="N8" s="52">
        <v>143</v>
      </c>
      <c r="O8" s="52">
        <v>116</v>
      </c>
      <c r="P8" s="52">
        <v>80</v>
      </c>
      <c r="Q8" s="52">
        <v>43</v>
      </c>
      <c r="R8" s="52">
        <v>37</v>
      </c>
      <c r="S8" s="52">
        <v>53</v>
      </c>
      <c r="T8" s="52">
        <v>77</v>
      </c>
      <c r="U8" s="52">
        <v>83</v>
      </c>
      <c r="V8" s="52">
        <v>50</v>
      </c>
      <c r="W8" s="52">
        <v>19</v>
      </c>
      <c r="X8" s="52">
        <v>10</v>
      </c>
      <c r="Y8" s="52">
        <v>11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3014</v>
      </c>
      <c r="D10" s="52">
        <v>5636</v>
      </c>
      <c r="E10" s="52">
        <v>3705</v>
      </c>
      <c r="F10" s="52">
        <v>1454</v>
      </c>
      <c r="G10" s="52">
        <v>3202</v>
      </c>
      <c r="H10" s="52">
        <v>4219</v>
      </c>
      <c r="I10" s="52">
        <v>5073</v>
      </c>
      <c r="J10" s="52">
        <v>4329</v>
      </c>
      <c r="K10" s="52">
        <v>4938</v>
      </c>
      <c r="L10" s="52">
        <v>6232</v>
      </c>
      <c r="M10" s="52">
        <v>3833</v>
      </c>
      <c r="N10" s="52">
        <v>4952</v>
      </c>
      <c r="O10" s="52">
        <v>3442</v>
      </c>
      <c r="P10" s="52">
        <v>2501</v>
      </c>
      <c r="Q10" s="52">
        <v>2535</v>
      </c>
      <c r="R10" s="52">
        <v>1681</v>
      </c>
      <c r="S10" s="52">
        <v>5118</v>
      </c>
      <c r="T10" s="52">
        <v>2865</v>
      </c>
      <c r="U10" s="52">
        <v>3289</v>
      </c>
      <c r="V10" s="52">
        <v>4490</v>
      </c>
      <c r="W10" s="52">
        <v>3643</v>
      </c>
      <c r="X10" s="52">
        <v>3303</v>
      </c>
      <c r="Y10" s="52">
        <v>4146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13</v>
      </c>
      <c r="D11" s="52">
        <v>20</v>
      </c>
      <c r="E11" s="52">
        <v>16</v>
      </c>
      <c r="F11" s="52">
        <v>10</v>
      </c>
      <c r="G11" s="52">
        <v>18</v>
      </c>
      <c r="H11" s="52">
        <v>22</v>
      </c>
      <c r="I11" s="52">
        <v>8</v>
      </c>
      <c r="J11" s="52">
        <v>4</v>
      </c>
      <c r="K11" s="52">
        <v>22</v>
      </c>
      <c r="L11" s="52">
        <v>54</v>
      </c>
      <c r="M11" s="52">
        <v>70</v>
      </c>
      <c r="N11" s="52">
        <v>12</v>
      </c>
      <c r="O11" s="52">
        <v>6</v>
      </c>
      <c r="P11" s="52">
        <v>0</v>
      </c>
      <c r="Q11" s="52">
        <v>0</v>
      </c>
      <c r="R11" s="52">
        <v>4</v>
      </c>
      <c r="S11" s="52">
        <v>19</v>
      </c>
      <c r="T11" s="52">
        <v>35</v>
      </c>
      <c r="U11" s="52">
        <v>16</v>
      </c>
      <c r="V11" s="52">
        <v>8</v>
      </c>
      <c r="W11" s="52">
        <v>17</v>
      </c>
      <c r="X11" s="52">
        <v>23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333</v>
      </c>
      <c r="D15" s="52">
        <v>695</v>
      </c>
      <c r="E15" s="52">
        <v>1684</v>
      </c>
      <c r="F15" s="52">
        <v>3054</v>
      </c>
      <c r="G15" s="52">
        <v>2870</v>
      </c>
      <c r="H15" s="52">
        <v>3227</v>
      </c>
      <c r="I15" s="52">
        <v>1306</v>
      </c>
      <c r="J15" s="52">
        <v>1581</v>
      </c>
      <c r="K15" s="52">
        <v>731</v>
      </c>
      <c r="L15" s="52">
        <v>3601</v>
      </c>
      <c r="M15" s="52">
        <v>5489</v>
      </c>
      <c r="N15" s="52">
        <v>2621</v>
      </c>
      <c r="O15" s="52">
        <v>1822</v>
      </c>
      <c r="P15" s="52">
        <v>0</v>
      </c>
      <c r="Q15" s="52">
        <v>1</v>
      </c>
      <c r="R15" s="52">
        <v>403</v>
      </c>
      <c r="S15" s="52">
        <v>1055</v>
      </c>
      <c r="T15" s="52">
        <v>2800</v>
      </c>
      <c r="U15" s="52">
        <v>1341</v>
      </c>
      <c r="V15" s="52">
        <v>514</v>
      </c>
      <c r="W15" s="52">
        <v>678</v>
      </c>
      <c r="X15" s="52">
        <v>490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694</v>
      </c>
      <c r="D20" s="52">
        <v>1053</v>
      </c>
      <c r="E20" s="52">
        <v>882</v>
      </c>
      <c r="F20" s="52">
        <v>724</v>
      </c>
      <c r="G20" s="52">
        <v>909</v>
      </c>
      <c r="H20" s="52">
        <v>1066</v>
      </c>
      <c r="I20" s="52">
        <v>827</v>
      </c>
      <c r="J20" s="52">
        <v>1080</v>
      </c>
      <c r="K20" s="52">
        <v>1342</v>
      </c>
      <c r="L20" s="52">
        <v>2015</v>
      </c>
      <c r="M20" s="52">
        <v>1670</v>
      </c>
      <c r="N20" s="52">
        <v>1544</v>
      </c>
      <c r="O20" s="52">
        <v>1679</v>
      </c>
      <c r="P20" s="52">
        <v>1339</v>
      </c>
      <c r="Q20" s="52">
        <v>1314</v>
      </c>
      <c r="R20" s="52">
        <v>1449</v>
      </c>
      <c r="S20" s="52">
        <v>1973</v>
      </c>
      <c r="T20" s="52">
        <v>1762</v>
      </c>
      <c r="U20" s="52">
        <v>843</v>
      </c>
      <c r="V20" s="52">
        <v>1105</v>
      </c>
      <c r="W20" s="52">
        <v>726</v>
      </c>
      <c r="X20" s="52">
        <v>1170</v>
      </c>
      <c r="Y20" s="52">
        <v>955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4316</v>
      </c>
      <c r="D21" s="52">
        <v>5841</v>
      </c>
      <c r="E21" s="52">
        <v>4347</v>
      </c>
      <c r="F21" s="52">
        <v>2934</v>
      </c>
      <c r="G21" s="52">
        <v>3742</v>
      </c>
      <c r="H21" s="52">
        <v>2459</v>
      </c>
      <c r="I21" s="52">
        <v>676</v>
      </c>
      <c r="J21" s="52">
        <v>1507</v>
      </c>
      <c r="K21" s="52">
        <v>6156</v>
      </c>
      <c r="L21" s="52">
        <v>9372</v>
      </c>
      <c r="M21" s="52">
        <v>7512</v>
      </c>
      <c r="N21" s="52">
        <v>4022</v>
      </c>
      <c r="O21" s="52">
        <v>2832</v>
      </c>
      <c r="P21" s="52">
        <v>1443</v>
      </c>
      <c r="Q21" s="52">
        <v>2596</v>
      </c>
      <c r="R21" s="52">
        <v>4120</v>
      </c>
      <c r="S21" s="52">
        <v>6299</v>
      </c>
      <c r="T21" s="52">
        <v>5416</v>
      </c>
      <c r="U21" s="52">
        <v>1333</v>
      </c>
      <c r="V21" s="52">
        <v>162</v>
      </c>
      <c r="W21" s="52">
        <v>943</v>
      </c>
      <c r="X21" s="52">
        <v>1880</v>
      </c>
      <c r="Y21" s="52">
        <v>106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255</v>
      </c>
      <c r="D22" s="36">
        <v>1374</v>
      </c>
      <c r="E22" s="36">
        <v>2155</v>
      </c>
      <c r="F22" s="36">
        <v>3038</v>
      </c>
      <c r="G22" s="36">
        <v>4007</v>
      </c>
      <c r="H22" s="36">
        <v>7136</v>
      </c>
      <c r="I22" s="36">
        <v>6686</v>
      </c>
      <c r="J22" s="36">
        <v>5447</v>
      </c>
      <c r="K22" s="36">
        <v>1373</v>
      </c>
      <c r="L22" s="36">
        <v>1959</v>
      </c>
      <c r="M22" s="36">
        <v>2982</v>
      </c>
      <c r="N22" s="36">
        <v>4663</v>
      </c>
      <c r="O22" s="36">
        <v>4193</v>
      </c>
      <c r="P22" s="36">
        <v>1936</v>
      </c>
      <c r="Q22" s="36">
        <v>808</v>
      </c>
      <c r="R22" s="36">
        <v>1939</v>
      </c>
      <c r="S22" s="36">
        <v>2505</v>
      </c>
      <c r="T22" s="36">
        <v>2103</v>
      </c>
      <c r="U22" s="36">
        <v>2213</v>
      </c>
      <c r="V22" s="36">
        <v>1343</v>
      </c>
      <c r="W22" s="36">
        <v>1126</v>
      </c>
      <c r="X22" s="36">
        <v>737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384</v>
      </c>
      <c r="D26" s="52">
        <v>228</v>
      </c>
      <c r="E26" s="52">
        <v>165</v>
      </c>
      <c r="F26" s="52">
        <v>18</v>
      </c>
      <c r="G26" s="52">
        <v>0</v>
      </c>
      <c r="H26" s="52">
        <v>0</v>
      </c>
      <c r="I26" s="52">
        <v>0</v>
      </c>
      <c r="J26" s="52">
        <v>303</v>
      </c>
      <c r="K26" s="52">
        <v>451</v>
      </c>
      <c r="L26" s="52">
        <v>463</v>
      </c>
      <c r="M26" s="52">
        <v>486</v>
      </c>
      <c r="N26" s="52">
        <v>611</v>
      </c>
      <c r="O26" s="52">
        <v>316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112</v>
      </c>
      <c r="X26" s="52">
        <v>240</v>
      </c>
      <c r="Y26" s="52">
        <v>803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3</v>
      </c>
      <c r="K29" s="52">
        <v>7</v>
      </c>
      <c r="L29" s="52">
        <v>7</v>
      </c>
      <c r="M29" s="52">
        <v>7</v>
      </c>
      <c r="N29" s="52">
        <v>11</v>
      </c>
      <c r="O29" s="52">
        <v>10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1</v>
      </c>
      <c r="Y29" s="52">
        <v>1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33</v>
      </c>
      <c r="D31" s="52">
        <v>20</v>
      </c>
      <c r="E31" s="52">
        <v>6</v>
      </c>
      <c r="F31" s="52">
        <v>2</v>
      </c>
      <c r="G31" s="52">
        <v>4</v>
      </c>
      <c r="H31" s="52">
        <v>4</v>
      </c>
      <c r="I31" s="52">
        <v>0</v>
      </c>
      <c r="J31" s="52">
        <v>0</v>
      </c>
      <c r="K31" s="52">
        <v>19</v>
      </c>
      <c r="L31" s="52">
        <v>7</v>
      </c>
      <c r="M31" s="52">
        <v>6</v>
      </c>
      <c r="N31" s="52">
        <v>3</v>
      </c>
      <c r="O31" s="52">
        <v>1</v>
      </c>
      <c r="P31" s="52">
        <v>0</v>
      </c>
      <c r="Q31" s="52">
        <v>0</v>
      </c>
      <c r="R31" s="52">
        <v>4</v>
      </c>
      <c r="S31" s="52">
        <v>6</v>
      </c>
      <c r="T31" s="52">
        <v>4</v>
      </c>
      <c r="U31" s="52">
        <v>3</v>
      </c>
      <c r="V31" s="52">
        <v>5</v>
      </c>
      <c r="W31" s="52">
        <v>6</v>
      </c>
      <c r="X31" s="52">
        <v>11</v>
      </c>
      <c r="Y31" s="52">
        <v>86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868</v>
      </c>
      <c r="D35" s="52">
        <v>726</v>
      </c>
      <c r="E35" s="52">
        <v>689</v>
      </c>
      <c r="F35" s="52">
        <v>576</v>
      </c>
      <c r="G35" s="52">
        <v>612</v>
      </c>
      <c r="H35" s="52">
        <v>624</v>
      </c>
      <c r="I35" s="52">
        <v>147</v>
      </c>
      <c r="J35" s="52">
        <v>464</v>
      </c>
      <c r="K35" s="52">
        <v>636</v>
      </c>
      <c r="L35" s="52">
        <v>572</v>
      </c>
      <c r="M35" s="52">
        <v>550</v>
      </c>
      <c r="N35" s="52">
        <v>649</v>
      </c>
      <c r="O35" s="52">
        <v>396</v>
      </c>
      <c r="P35" s="52">
        <v>68</v>
      </c>
      <c r="Q35" s="52">
        <v>168</v>
      </c>
      <c r="R35" s="52">
        <v>346</v>
      </c>
      <c r="S35" s="52">
        <v>402</v>
      </c>
      <c r="T35" s="52">
        <v>299</v>
      </c>
      <c r="U35" s="52">
        <v>327</v>
      </c>
      <c r="V35" s="52">
        <v>248</v>
      </c>
      <c r="W35" s="52">
        <v>258</v>
      </c>
      <c r="X35" s="52">
        <v>267</v>
      </c>
      <c r="Y35" s="52">
        <v>771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851</v>
      </c>
      <c r="D40" s="52">
        <v>604</v>
      </c>
      <c r="E40" s="52">
        <v>464</v>
      </c>
      <c r="F40" s="52">
        <v>283</v>
      </c>
      <c r="G40" s="52">
        <v>297</v>
      </c>
      <c r="H40" s="52">
        <v>161</v>
      </c>
      <c r="I40" s="52">
        <v>13</v>
      </c>
      <c r="J40" s="52">
        <v>98</v>
      </c>
      <c r="K40" s="52">
        <v>533</v>
      </c>
      <c r="L40" s="52">
        <v>480</v>
      </c>
      <c r="M40" s="52">
        <v>398</v>
      </c>
      <c r="N40" s="52">
        <v>303</v>
      </c>
      <c r="O40" s="52">
        <v>163</v>
      </c>
      <c r="P40" s="52">
        <v>27</v>
      </c>
      <c r="Q40" s="52">
        <v>123</v>
      </c>
      <c r="R40" s="52">
        <v>243</v>
      </c>
      <c r="S40" s="52">
        <v>286</v>
      </c>
      <c r="T40" s="52">
        <v>219</v>
      </c>
      <c r="U40" s="52">
        <v>122</v>
      </c>
      <c r="V40" s="52">
        <v>24</v>
      </c>
      <c r="W40" s="52">
        <v>122</v>
      </c>
      <c r="X40" s="52">
        <v>197</v>
      </c>
      <c r="Y40" s="52">
        <v>925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51</v>
      </c>
      <c r="D41" s="36">
        <v>141</v>
      </c>
      <c r="E41" s="36">
        <v>231</v>
      </c>
      <c r="F41" s="36">
        <v>297</v>
      </c>
      <c r="G41" s="36">
        <v>320</v>
      </c>
      <c r="H41" s="36">
        <v>465</v>
      </c>
      <c r="I41" s="36">
        <v>132</v>
      </c>
      <c r="J41" s="36">
        <v>363</v>
      </c>
      <c r="K41" s="36">
        <v>120</v>
      </c>
      <c r="L41" s="36">
        <v>100</v>
      </c>
      <c r="M41" s="36">
        <v>157</v>
      </c>
      <c r="N41" s="36">
        <v>350</v>
      </c>
      <c r="O41" s="36">
        <v>237</v>
      </c>
      <c r="P41" s="36">
        <v>38</v>
      </c>
      <c r="Q41" s="36">
        <v>37</v>
      </c>
      <c r="R41" s="36">
        <v>113</v>
      </c>
      <c r="S41" s="36">
        <v>115</v>
      </c>
      <c r="T41" s="36">
        <v>83</v>
      </c>
      <c r="U41" s="36">
        <v>210</v>
      </c>
      <c r="V41" s="36">
        <v>230</v>
      </c>
      <c r="W41" s="36">
        <v>152</v>
      </c>
      <c r="X41" s="36">
        <v>79</v>
      </c>
      <c r="Y41" s="36">
        <v>2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685</v>
      </c>
      <c r="H45" s="52">
        <v>270</v>
      </c>
      <c r="I45" s="52">
        <v>373</v>
      </c>
      <c r="J45" s="52">
        <v>908</v>
      </c>
      <c r="K45" s="52">
        <v>1370</v>
      </c>
      <c r="L45" s="52">
        <v>2285</v>
      </c>
      <c r="M45" s="52">
        <v>1841</v>
      </c>
      <c r="N45" s="52">
        <v>1398</v>
      </c>
      <c r="O45" s="52">
        <v>954</v>
      </c>
      <c r="P45" s="52">
        <v>942</v>
      </c>
      <c r="Q45" s="52">
        <v>1045</v>
      </c>
      <c r="R45" s="52">
        <v>3090</v>
      </c>
      <c r="S45" s="52">
        <v>3403</v>
      </c>
      <c r="T45" s="52">
        <v>2946</v>
      </c>
      <c r="U45" s="52">
        <v>1846</v>
      </c>
      <c r="V45" s="52">
        <v>2121</v>
      </c>
      <c r="W45" s="52">
        <v>2606</v>
      </c>
      <c r="X45" s="52">
        <v>4091</v>
      </c>
      <c r="Y45" s="52">
        <v>2889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5</v>
      </c>
      <c r="I48" s="52">
        <v>9</v>
      </c>
      <c r="J48" s="52">
        <v>11</v>
      </c>
      <c r="K48" s="52">
        <v>22</v>
      </c>
      <c r="L48" s="52">
        <v>32</v>
      </c>
      <c r="M48" s="52">
        <v>30</v>
      </c>
      <c r="N48" s="52">
        <v>38</v>
      </c>
      <c r="O48" s="52">
        <v>31</v>
      </c>
      <c r="P48" s="52">
        <v>32</v>
      </c>
      <c r="Q48" s="52">
        <v>30</v>
      </c>
      <c r="R48" s="52">
        <v>51</v>
      </c>
      <c r="S48" s="52">
        <v>58</v>
      </c>
      <c r="T48" s="52">
        <v>69</v>
      </c>
      <c r="U48" s="52">
        <v>61</v>
      </c>
      <c r="V48" s="52">
        <v>56</v>
      </c>
      <c r="W48" s="52">
        <v>44</v>
      </c>
      <c r="X48" s="52">
        <v>33</v>
      </c>
      <c r="Y48" s="52">
        <v>27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663</v>
      </c>
      <c r="H50" s="52">
        <v>263</v>
      </c>
      <c r="I50" s="52">
        <v>364</v>
      </c>
      <c r="J50" s="52">
        <v>886</v>
      </c>
      <c r="K50" s="52">
        <v>1338</v>
      </c>
      <c r="L50" s="52">
        <v>2230</v>
      </c>
      <c r="M50" s="52">
        <v>1796</v>
      </c>
      <c r="N50" s="52">
        <v>1356</v>
      </c>
      <c r="O50" s="52">
        <v>947</v>
      </c>
      <c r="P50" s="52">
        <v>916</v>
      </c>
      <c r="Q50" s="52">
        <v>1031</v>
      </c>
      <c r="R50" s="52">
        <v>3022</v>
      </c>
      <c r="S50" s="52">
        <v>3319</v>
      </c>
      <c r="T50" s="52">
        <v>2872</v>
      </c>
      <c r="U50" s="52">
        <v>1784</v>
      </c>
      <c r="V50" s="52">
        <v>2052</v>
      </c>
      <c r="W50" s="52">
        <v>2524</v>
      </c>
      <c r="X50" s="52">
        <v>3955</v>
      </c>
      <c r="Y50" s="52">
        <v>2851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22</v>
      </c>
      <c r="H54" s="52">
        <v>7</v>
      </c>
      <c r="I54" s="52">
        <v>9</v>
      </c>
      <c r="J54" s="52">
        <v>23</v>
      </c>
      <c r="K54" s="52">
        <v>33</v>
      </c>
      <c r="L54" s="52">
        <v>58</v>
      </c>
      <c r="M54" s="52">
        <v>52</v>
      </c>
      <c r="N54" s="52">
        <v>55</v>
      </c>
      <c r="O54" s="52">
        <v>24</v>
      </c>
      <c r="P54" s="52">
        <v>35</v>
      </c>
      <c r="Q54" s="52">
        <v>44</v>
      </c>
      <c r="R54" s="52">
        <v>98</v>
      </c>
      <c r="S54" s="52">
        <v>124</v>
      </c>
      <c r="T54" s="52">
        <v>119</v>
      </c>
      <c r="U54" s="52">
        <v>101</v>
      </c>
      <c r="V54" s="52">
        <v>113</v>
      </c>
      <c r="W54" s="52">
        <v>128</v>
      </c>
      <c r="X54" s="52">
        <v>195</v>
      </c>
      <c r="Y54" s="52">
        <v>115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330</v>
      </c>
      <c r="H59" s="52">
        <v>69</v>
      </c>
      <c r="I59" s="52">
        <v>35</v>
      </c>
      <c r="J59" s="52">
        <v>201</v>
      </c>
      <c r="K59" s="52">
        <v>1168</v>
      </c>
      <c r="L59" s="52">
        <v>1982</v>
      </c>
      <c r="M59" s="52">
        <v>1465</v>
      </c>
      <c r="N59" s="52">
        <v>818</v>
      </c>
      <c r="O59" s="52">
        <v>623</v>
      </c>
      <c r="P59" s="52">
        <v>681</v>
      </c>
      <c r="Q59" s="52">
        <v>1535</v>
      </c>
      <c r="R59" s="52">
        <v>2973</v>
      </c>
      <c r="S59" s="52">
        <v>3497</v>
      </c>
      <c r="T59" s="52">
        <v>3274</v>
      </c>
      <c r="U59" s="52">
        <v>1212</v>
      </c>
      <c r="V59" s="52">
        <v>364</v>
      </c>
      <c r="W59" s="52">
        <v>1831</v>
      </c>
      <c r="X59" s="52">
        <v>4194</v>
      </c>
      <c r="Y59" s="52">
        <v>6234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355</v>
      </c>
      <c r="H60" s="36">
        <v>201</v>
      </c>
      <c r="I60" s="36">
        <v>348</v>
      </c>
      <c r="J60" s="36">
        <v>732</v>
      </c>
      <c r="K60" s="36">
        <v>261</v>
      </c>
      <c r="L60" s="36">
        <v>415</v>
      </c>
      <c r="M60" s="36">
        <v>583</v>
      </c>
      <c r="N60" s="36">
        <v>949</v>
      </c>
      <c r="O60" s="36">
        <v>937</v>
      </c>
      <c r="P60" s="36">
        <v>927</v>
      </c>
      <c r="Q60" s="36">
        <v>469</v>
      </c>
      <c r="R60" s="36">
        <v>1396</v>
      </c>
      <c r="S60" s="36">
        <v>1393</v>
      </c>
      <c r="T60" s="36">
        <v>1277</v>
      </c>
      <c r="U60" s="36">
        <v>2008</v>
      </c>
      <c r="V60" s="36">
        <v>3033</v>
      </c>
      <c r="W60" s="36">
        <v>2164</v>
      </c>
      <c r="X60" s="36">
        <v>1639</v>
      </c>
      <c r="Y60" s="36">
        <v>15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7051</v>
      </c>
      <c r="D64" s="52">
        <v>9674</v>
      </c>
      <c r="E64" s="52">
        <v>11450</v>
      </c>
      <c r="F64" s="52">
        <v>12131</v>
      </c>
      <c r="G64" s="52">
        <v>11547</v>
      </c>
      <c r="H64" s="52">
        <v>9683</v>
      </c>
      <c r="I64" s="52">
        <v>10998</v>
      </c>
      <c r="J64" s="52">
        <v>9577</v>
      </c>
      <c r="K64" s="52">
        <v>9420</v>
      </c>
      <c r="L64" s="52">
        <v>10175</v>
      </c>
      <c r="M64" s="52">
        <v>6722</v>
      </c>
      <c r="N64" s="52">
        <v>6501</v>
      </c>
      <c r="O64" s="52">
        <v>8020</v>
      </c>
      <c r="P64" s="52">
        <v>8818</v>
      </c>
      <c r="Q64" s="52">
        <v>15015</v>
      </c>
      <c r="R64" s="52">
        <v>19787</v>
      </c>
      <c r="S64" s="52">
        <v>19553</v>
      </c>
      <c r="T64" s="52">
        <v>19764</v>
      </c>
      <c r="U64" s="52">
        <v>21251</v>
      </c>
      <c r="V64" s="52">
        <v>23359</v>
      </c>
      <c r="W64" s="52">
        <v>20942</v>
      </c>
      <c r="X64" s="52">
        <v>13784</v>
      </c>
      <c r="Y64" s="52">
        <v>4074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41</v>
      </c>
      <c r="F67" s="52">
        <v>63</v>
      </c>
      <c r="G67" s="52">
        <v>121</v>
      </c>
      <c r="H67" s="52">
        <v>161</v>
      </c>
      <c r="I67" s="52">
        <v>245</v>
      </c>
      <c r="J67" s="52">
        <v>193</v>
      </c>
      <c r="K67" s="52">
        <v>199</v>
      </c>
      <c r="L67" s="52">
        <v>186</v>
      </c>
      <c r="M67" s="52">
        <v>137</v>
      </c>
      <c r="N67" s="52">
        <v>164</v>
      </c>
      <c r="O67" s="52">
        <v>144</v>
      </c>
      <c r="P67" s="52">
        <v>272</v>
      </c>
      <c r="Q67" s="52">
        <v>339</v>
      </c>
      <c r="R67" s="52">
        <v>521</v>
      </c>
      <c r="S67" s="52">
        <v>487</v>
      </c>
      <c r="T67" s="52">
        <v>456</v>
      </c>
      <c r="U67" s="52">
        <v>438</v>
      </c>
      <c r="V67" s="52">
        <v>523</v>
      </c>
      <c r="W67" s="52">
        <v>492</v>
      </c>
      <c r="X67" s="52">
        <v>264</v>
      </c>
      <c r="Y67" s="52">
        <v>138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6836</v>
      </c>
      <c r="D69" s="52">
        <v>9406</v>
      </c>
      <c r="E69" s="52">
        <v>11131</v>
      </c>
      <c r="F69" s="52">
        <v>11784</v>
      </c>
      <c r="G69" s="52">
        <v>11236</v>
      </c>
      <c r="H69" s="52">
        <v>9410</v>
      </c>
      <c r="I69" s="52">
        <v>10746</v>
      </c>
      <c r="J69" s="52">
        <v>9553</v>
      </c>
      <c r="K69" s="52">
        <v>9396</v>
      </c>
      <c r="L69" s="52">
        <v>10147</v>
      </c>
      <c r="M69" s="52">
        <v>6746</v>
      </c>
      <c r="N69" s="52">
        <v>6528</v>
      </c>
      <c r="O69" s="52">
        <v>7991</v>
      </c>
      <c r="P69" s="52">
        <v>8626</v>
      </c>
      <c r="Q69" s="52">
        <v>14813</v>
      </c>
      <c r="R69" s="52">
        <v>19506</v>
      </c>
      <c r="S69" s="52">
        <v>19291</v>
      </c>
      <c r="T69" s="52">
        <v>19480</v>
      </c>
      <c r="U69" s="52">
        <v>20877</v>
      </c>
      <c r="V69" s="52">
        <v>22867</v>
      </c>
      <c r="W69" s="52">
        <v>20468</v>
      </c>
      <c r="X69" s="52">
        <v>13413</v>
      </c>
      <c r="Y69" s="52">
        <v>4303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481</v>
      </c>
      <c r="D73" s="52">
        <v>536</v>
      </c>
      <c r="E73" s="52">
        <v>593</v>
      </c>
      <c r="F73" s="52">
        <v>638</v>
      </c>
      <c r="G73" s="52">
        <v>640</v>
      </c>
      <c r="H73" s="52">
        <v>657</v>
      </c>
      <c r="I73" s="52">
        <v>450</v>
      </c>
      <c r="J73" s="52">
        <v>346</v>
      </c>
      <c r="K73" s="52">
        <v>504</v>
      </c>
      <c r="L73" s="52">
        <v>539</v>
      </c>
      <c r="M73" s="52">
        <v>498</v>
      </c>
      <c r="N73" s="52">
        <v>491</v>
      </c>
      <c r="O73" s="52">
        <v>518</v>
      </c>
      <c r="P73" s="52">
        <v>601</v>
      </c>
      <c r="Q73" s="52">
        <v>632</v>
      </c>
      <c r="R73" s="52">
        <v>687</v>
      </c>
      <c r="S73" s="52">
        <v>716</v>
      </c>
      <c r="T73" s="52">
        <v>749</v>
      </c>
      <c r="U73" s="52">
        <v>839</v>
      </c>
      <c r="V73" s="52">
        <v>984</v>
      </c>
      <c r="W73" s="52">
        <v>1008</v>
      </c>
      <c r="X73" s="52">
        <v>946</v>
      </c>
      <c r="Y73" s="52">
        <v>394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14323</v>
      </c>
      <c r="D78" s="52">
        <v>16884</v>
      </c>
      <c r="E78" s="52">
        <v>18792</v>
      </c>
      <c r="F78" s="52">
        <v>19977</v>
      </c>
      <c r="G78" s="52">
        <v>20513</v>
      </c>
      <c r="H78" s="52">
        <v>20536</v>
      </c>
      <c r="I78" s="52">
        <v>15638</v>
      </c>
      <c r="J78" s="52">
        <v>14749</v>
      </c>
      <c r="K78" s="52">
        <v>17448</v>
      </c>
      <c r="L78" s="52">
        <v>19309</v>
      </c>
      <c r="M78" s="52">
        <v>16336</v>
      </c>
      <c r="N78" s="52">
        <v>15969</v>
      </c>
      <c r="O78" s="52">
        <v>17010</v>
      </c>
      <c r="P78" s="52">
        <v>17379</v>
      </c>
      <c r="Q78" s="52">
        <v>23909</v>
      </c>
      <c r="R78" s="52">
        <v>28058</v>
      </c>
      <c r="S78" s="52">
        <v>27640</v>
      </c>
      <c r="T78" s="52">
        <v>27683</v>
      </c>
      <c r="U78" s="52">
        <v>28798</v>
      </c>
      <c r="V78" s="52">
        <v>32157</v>
      </c>
      <c r="W78" s="52">
        <v>31875</v>
      </c>
      <c r="X78" s="52">
        <v>27215</v>
      </c>
      <c r="Y78" s="52">
        <v>20806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513</v>
      </c>
      <c r="D79" s="36">
        <v>602</v>
      </c>
      <c r="E79" s="36">
        <v>667</v>
      </c>
      <c r="F79" s="36">
        <v>711</v>
      </c>
      <c r="G79" s="36">
        <v>715</v>
      </c>
      <c r="H79" s="36">
        <v>739</v>
      </c>
      <c r="I79" s="36">
        <v>545</v>
      </c>
      <c r="J79" s="36">
        <v>446</v>
      </c>
      <c r="K79" s="36">
        <v>604</v>
      </c>
      <c r="L79" s="36">
        <v>648</v>
      </c>
      <c r="M79" s="36">
        <v>624</v>
      </c>
      <c r="N79" s="36">
        <v>588</v>
      </c>
      <c r="O79" s="36">
        <v>594</v>
      </c>
      <c r="P79" s="36">
        <v>673</v>
      </c>
      <c r="Q79" s="36">
        <v>710</v>
      </c>
      <c r="R79" s="36">
        <v>779</v>
      </c>
      <c r="S79" s="36">
        <v>778</v>
      </c>
      <c r="T79" s="36">
        <v>820</v>
      </c>
      <c r="U79" s="36">
        <v>861</v>
      </c>
      <c r="V79" s="36">
        <v>933</v>
      </c>
      <c r="W79" s="36">
        <v>971</v>
      </c>
      <c r="X79" s="36">
        <v>862</v>
      </c>
      <c r="Y79" s="36">
        <v>1154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27187</v>
      </c>
      <c r="D83" s="52">
        <v>27487</v>
      </c>
      <c r="E83" s="52">
        <v>36038</v>
      </c>
      <c r="F83" s="52">
        <v>41374</v>
      </c>
      <c r="G83" s="52">
        <v>41954</v>
      </c>
      <c r="H83" s="52">
        <v>40828</v>
      </c>
      <c r="I83" s="52">
        <v>40752</v>
      </c>
      <c r="J83" s="52">
        <v>61503</v>
      </c>
      <c r="K83" s="52">
        <v>44484</v>
      </c>
      <c r="L83" s="52">
        <v>56994</v>
      </c>
      <c r="M83" s="52">
        <v>44942</v>
      </c>
      <c r="N83" s="52">
        <v>56614</v>
      </c>
      <c r="O83" s="52">
        <v>50558</v>
      </c>
      <c r="P83" s="52">
        <v>17424</v>
      </c>
      <c r="Q83" s="52">
        <v>15416</v>
      </c>
      <c r="R83" s="52">
        <v>9982</v>
      </c>
      <c r="S83" s="52">
        <v>17429</v>
      </c>
      <c r="T83" s="52">
        <v>27751</v>
      </c>
      <c r="U83" s="52">
        <v>35110</v>
      </c>
      <c r="V83" s="52">
        <v>26236</v>
      </c>
      <c r="W83" s="52">
        <v>38879</v>
      </c>
      <c r="X83" s="52">
        <v>27791</v>
      </c>
      <c r="Y83" s="52">
        <v>43120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11</v>
      </c>
      <c r="E86" s="52">
        <v>151</v>
      </c>
      <c r="F86" s="52">
        <v>218</v>
      </c>
      <c r="G86" s="52">
        <v>426</v>
      </c>
      <c r="H86" s="52">
        <v>620</v>
      </c>
      <c r="I86" s="52">
        <v>952</v>
      </c>
      <c r="J86" s="52">
        <v>1024</v>
      </c>
      <c r="K86" s="52">
        <v>989</v>
      </c>
      <c r="L86" s="52">
        <v>1050</v>
      </c>
      <c r="M86" s="52">
        <v>778</v>
      </c>
      <c r="N86" s="52">
        <v>1149</v>
      </c>
      <c r="O86" s="52">
        <v>1066</v>
      </c>
      <c r="P86" s="52">
        <v>1247</v>
      </c>
      <c r="Q86" s="52">
        <v>947</v>
      </c>
      <c r="R86" s="52">
        <v>796</v>
      </c>
      <c r="S86" s="52">
        <v>541</v>
      </c>
      <c r="T86" s="52">
        <v>519</v>
      </c>
      <c r="U86" s="52">
        <v>669</v>
      </c>
      <c r="V86" s="52">
        <v>866</v>
      </c>
      <c r="W86" s="52">
        <v>795</v>
      </c>
      <c r="X86" s="52">
        <v>441</v>
      </c>
      <c r="Y86" s="52">
        <v>270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21710</v>
      </c>
      <c r="D88" s="52">
        <v>20320</v>
      </c>
      <c r="E88" s="52">
        <v>12942</v>
      </c>
      <c r="F88" s="52">
        <v>4454</v>
      </c>
      <c r="G88" s="52">
        <v>12180</v>
      </c>
      <c r="H88" s="52">
        <v>16141</v>
      </c>
      <c r="I88" s="52">
        <v>36963</v>
      </c>
      <c r="J88" s="52">
        <v>47468</v>
      </c>
      <c r="K88" s="52">
        <v>55096</v>
      </c>
      <c r="L88" s="52">
        <v>56948</v>
      </c>
      <c r="M88" s="52">
        <v>54985</v>
      </c>
      <c r="N88" s="52">
        <v>52341</v>
      </c>
      <c r="O88" s="52">
        <v>48784</v>
      </c>
      <c r="P88" s="52">
        <v>12588</v>
      </c>
      <c r="Q88" s="52">
        <v>14802</v>
      </c>
      <c r="R88" s="52">
        <v>19934</v>
      </c>
      <c r="S88" s="52">
        <v>23694</v>
      </c>
      <c r="T88" s="52">
        <v>24075</v>
      </c>
      <c r="U88" s="52">
        <v>33423</v>
      </c>
      <c r="V88" s="52">
        <v>39349</v>
      </c>
      <c r="W88" s="52">
        <v>43135</v>
      </c>
      <c r="X88" s="52">
        <v>56211</v>
      </c>
      <c r="Y88" s="52">
        <v>67198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557</v>
      </c>
      <c r="D92" s="52">
        <v>473</v>
      </c>
      <c r="E92" s="52">
        <v>319</v>
      </c>
      <c r="F92" s="52">
        <v>160</v>
      </c>
      <c r="G92" s="52">
        <v>256</v>
      </c>
      <c r="H92" s="52">
        <v>258</v>
      </c>
      <c r="I92" s="52">
        <v>73</v>
      </c>
      <c r="J92" s="52">
        <v>68</v>
      </c>
      <c r="K92" s="52">
        <v>328</v>
      </c>
      <c r="L92" s="52">
        <v>382</v>
      </c>
      <c r="M92" s="52">
        <v>253</v>
      </c>
      <c r="N92" s="52">
        <v>184</v>
      </c>
      <c r="O92" s="52">
        <v>113</v>
      </c>
      <c r="P92" s="52">
        <v>78</v>
      </c>
      <c r="Q92" s="52">
        <v>95</v>
      </c>
      <c r="R92" s="52">
        <v>196</v>
      </c>
      <c r="S92" s="52">
        <v>184</v>
      </c>
      <c r="T92" s="52">
        <v>235</v>
      </c>
      <c r="U92" s="52">
        <v>199</v>
      </c>
      <c r="V92" s="52">
        <v>53</v>
      </c>
      <c r="W92" s="52">
        <v>270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14744</v>
      </c>
      <c r="D96" s="52">
        <v>16548</v>
      </c>
      <c r="E96" s="52">
        <v>32832</v>
      </c>
      <c r="F96" s="52">
        <v>47405</v>
      </c>
      <c r="G96" s="52">
        <v>41495</v>
      </c>
      <c r="H96" s="52">
        <v>38940</v>
      </c>
      <c r="I96" s="52">
        <v>11847</v>
      </c>
      <c r="J96" s="52">
        <v>27757</v>
      </c>
      <c r="K96" s="52">
        <v>10584</v>
      </c>
      <c r="L96" s="52">
        <v>25362</v>
      </c>
      <c r="M96" s="52">
        <v>20004</v>
      </c>
      <c r="N96" s="52">
        <v>33841</v>
      </c>
      <c r="O96" s="52">
        <v>27431</v>
      </c>
      <c r="P96" s="52">
        <v>25414</v>
      </c>
      <c r="Q96" s="52">
        <v>16140</v>
      </c>
      <c r="R96" s="52">
        <v>16085</v>
      </c>
      <c r="S96" s="52">
        <v>10344</v>
      </c>
      <c r="T96" s="52">
        <v>17735</v>
      </c>
      <c r="U96" s="52">
        <v>15536</v>
      </c>
      <c r="V96" s="52">
        <v>2614</v>
      </c>
      <c r="W96" s="52">
        <v>8162</v>
      </c>
      <c r="X96" s="52">
        <v>2</v>
      </c>
      <c r="Y96" s="52">
        <v>2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20765</v>
      </c>
      <c r="D101" s="52">
        <v>19825</v>
      </c>
      <c r="E101" s="52">
        <v>20026</v>
      </c>
      <c r="F101" s="52">
        <v>20013</v>
      </c>
      <c r="G101" s="52">
        <v>20122</v>
      </c>
      <c r="H101" s="52">
        <v>20349</v>
      </c>
      <c r="I101" s="52">
        <v>13101</v>
      </c>
      <c r="J101" s="52">
        <v>18535</v>
      </c>
      <c r="K101" s="52">
        <v>23777</v>
      </c>
      <c r="L101" s="52">
        <v>25728</v>
      </c>
      <c r="M101" s="52">
        <v>23282</v>
      </c>
      <c r="N101" s="52">
        <v>25757</v>
      </c>
      <c r="O101" s="52">
        <v>31379</v>
      </c>
      <c r="P101" s="52">
        <v>27000</v>
      </c>
      <c r="Q101" s="52">
        <v>35402</v>
      </c>
      <c r="R101" s="52">
        <v>27472</v>
      </c>
      <c r="S101" s="52">
        <v>24818</v>
      </c>
      <c r="T101" s="52">
        <v>11423</v>
      </c>
      <c r="U101" s="52">
        <v>17467</v>
      </c>
      <c r="V101" s="52">
        <v>25699</v>
      </c>
      <c r="W101" s="52">
        <v>30842</v>
      </c>
      <c r="X101" s="52">
        <v>33379</v>
      </c>
      <c r="Y101" s="52">
        <v>23539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41238</v>
      </c>
      <c r="D102" s="52">
        <v>36455</v>
      </c>
      <c r="E102" s="52">
        <v>36248</v>
      </c>
      <c r="F102" s="52">
        <v>30390</v>
      </c>
      <c r="G102" s="52">
        <v>32304</v>
      </c>
      <c r="H102" s="52">
        <v>18774</v>
      </c>
      <c r="I102" s="52">
        <v>4358</v>
      </c>
      <c r="J102" s="52">
        <v>13378</v>
      </c>
      <c r="K102" s="52">
        <v>40776</v>
      </c>
      <c r="L102" s="52">
        <v>52529</v>
      </c>
      <c r="M102" s="52">
        <v>41678</v>
      </c>
      <c r="N102" s="52">
        <v>32372</v>
      </c>
      <c r="O102" s="52">
        <v>24132</v>
      </c>
      <c r="P102" s="52">
        <v>14373</v>
      </c>
      <c r="Q102" s="52">
        <v>20816</v>
      </c>
      <c r="R102" s="52">
        <v>22633</v>
      </c>
      <c r="S102" s="52">
        <v>28097</v>
      </c>
      <c r="T102" s="52">
        <v>45560</v>
      </c>
      <c r="U102" s="52">
        <v>22114</v>
      </c>
      <c r="V102" s="52">
        <v>4222</v>
      </c>
      <c r="W102" s="52">
        <v>17277</v>
      </c>
      <c r="X102" s="52">
        <v>10131</v>
      </c>
      <c r="Y102" s="52">
        <v>50154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2429</v>
      </c>
      <c r="D103" s="36">
        <v>8574</v>
      </c>
      <c r="E103" s="36">
        <v>17960</v>
      </c>
      <c r="F103" s="36">
        <v>31457</v>
      </c>
      <c r="G103" s="36">
        <v>34568</v>
      </c>
      <c r="H103" s="36">
        <v>54451</v>
      </c>
      <c r="I103" s="36">
        <v>43196</v>
      </c>
      <c r="J103" s="36">
        <v>48419</v>
      </c>
      <c r="K103" s="36">
        <v>9115</v>
      </c>
      <c r="L103" s="36">
        <v>11004</v>
      </c>
      <c r="M103" s="36">
        <v>16539</v>
      </c>
      <c r="N103" s="36">
        <v>37490</v>
      </c>
      <c r="O103" s="36">
        <v>35703</v>
      </c>
      <c r="P103" s="36">
        <v>19082</v>
      </c>
      <c r="Q103" s="36">
        <v>6487</v>
      </c>
      <c r="R103" s="36">
        <v>10656</v>
      </c>
      <c r="S103" s="36">
        <v>11166</v>
      </c>
      <c r="T103" s="36">
        <v>17720</v>
      </c>
      <c r="U103" s="36">
        <v>36742</v>
      </c>
      <c r="V103" s="36">
        <v>34465</v>
      </c>
      <c r="W103" s="36">
        <v>20139</v>
      </c>
      <c r="X103" s="36">
        <v>3953</v>
      </c>
      <c r="Y103" s="36">
        <v>182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64253</v>
      </c>
      <c r="D126" s="52">
        <v>55562</v>
      </c>
      <c r="E126" s="52">
        <v>49839</v>
      </c>
      <c r="F126" s="52">
        <v>41146</v>
      </c>
      <c r="G126" s="52">
        <v>34617</v>
      </c>
      <c r="H126" s="52">
        <v>10569</v>
      </c>
      <c r="I126" s="52">
        <v>32500</v>
      </c>
      <c r="J126" s="52">
        <v>71118</v>
      </c>
      <c r="K126" s="52">
        <v>44956</v>
      </c>
      <c r="L126" s="52">
        <v>63733</v>
      </c>
      <c r="M126" s="52">
        <v>55537</v>
      </c>
      <c r="N126" s="52">
        <v>60557</v>
      </c>
      <c r="O126" s="52">
        <v>72210</v>
      </c>
      <c r="P126" s="52">
        <v>16702</v>
      </c>
      <c r="Q126" s="52">
        <v>37151</v>
      </c>
      <c r="R126" s="52">
        <v>47778</v>
      </c>
      <c r="S126" s="52">
        <v>42212</v>
      </c>
      <c r="T126" s="52">
        <v>20795</v>
      </c>
      <c r="U126" s="52">
        <v>32055</v>
      </c>
      <c r="V126" s="52">
        <v>23558</v>
      </c>
      <c r="W126" s="52">
        <v>50093</v>
      </c>
      <c r="X126" s="52">
        <v>49230</v>
      </c>
      <c r="Y126" s="52">
        <v>60941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21</v>
      </c>
      <c r="E129" s="52">
        <v>266</v>
      </c>
      <c r="F129" s="52">
        <v>316</v>
      </c>
      <c r="G129" s="52">
        <v>484</v>
      </c>
      <c r="H129" s="52">
        <v>399</v>
      </c>
      <c r="I129" s="52">
        <v>602</v>
      </c>
      <c r="J129" s="52">
        <v>940</v>
      </c>
      <c r="K129" s="52">
        <v>1015</v>
      </c>
      <c r="L129" s="52">
        <v>1171</v>
      </c>
      <c r="M129" s="52">
        <v>886</v>
      </c>
      <c r="N129" s="52">
        <v>1290</v>
      </c>
      <c r="O129" s="52">
        <v>1290</v>
      </c>
      <c r="P129" s="52">
        <v>1487</v>
      </c>
      <c r="Q129" s="52">
        <v>1272</v>
      </c>
      <c r="R129" s="52">
        <v>1361</v>
      </c>
      <c r="S129" s="52">
        <v>1293</v>
      </c>
      <c r="T129" s="52">
        <v>1082</v>
      </c>
      <c r="U129" s="52">
        <v>836</v>
      </c>
      <c r="V129" s="52">
        <v>829</v>
      </c>
      <c r="W129" s="52">
        <v>845</v>
      </c>
      <c r="X129" s="52">
        <v>559</v>
      </c>
      <c r="Y129" s="52">
        <v>400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63027</v>
      </c>
      <c r="D131" s="52">
        <v>56140</v>
      </c>
      <c r="E131" s="52">
        <v>50690</v>
      </c>
      <c r="F131" s="52">
        <v>41584</v>
      </c>
      <c r="G131" s="52">
        <v>34560</v>
      </c>
      <c r="H131" s="52">
        <v>9238</v>
      </c>
      <c r="I131" s="52">
        <v>26383</v>
      </c>
      <c r="J131" s="52">
        <v>76039</v>
      </c>
      <c r="K131" s="52">
        <v>50285</v>
      </c>
      <c r="L131" s="52">
        <v>66979</v>
      </c>
      <c r="M131" s="52">
        <v>47739</v>
      </c>
      <c r="N131" s="52">
        <v>59633</v>
      </c>
      <c r="O131" s="52">
        <v>73464</v>
      </c>
      <c r="P131" s="52">
        <v>16343</v>
      </c>
      <c r="Q131" s="52">
        <v>36902</v>
      </c>
      <c r="R131" s="52">
        <v>47575</v>
      </c>
      <c r="S131" s="52">
        <v>42224</v>
      </c>
      <c r="T131" s="52">
        <v>20915</v>
      </c>
      <c r="U131" s="52">
        <v>32114</v>
      </c>
      <c r="V131" s="52">
        <v>19075</v>
      </c>
      <c r="W131" s="52">
        <v>54976</v>
      </c>
      <c r="X131" s="52">
        <v>48874</v>
      </c>
      <c r="Y131" s="52">
        <v>61158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2561</v>
      </c>
      <c r="D135" s="52">
        <v>762</v>
      </c>
      <c r="E135" s="52">
        <v>519</v>
      </c>
      <c r="F135" s="52">
        <v>1001</v>
      </c>
      <c r="G135" s="52">
        <v>1607</v>
      </c>
      <c r="H135" s="52">
        <v>3056</v>
      </c>
      <c r="I135" s="52">
        <v>6684</v>
      </c>
      <c r="J135" s="52">
        <v>0</v>
      </c>
      <c r="K135" s="52">
        <v>0</v>
      </c>
      <c r="L135" s="52">
        <v>0</v>
      </c>
      <c r="M135" s="52">
        <v>7798</v>
      </c>
      <c r="N135" s="52">
        <v>937</v>
      </c>
      <c r="O135" s="52">
        <v>0</v>
      </c>
      <c r="P135" s="52">
        <v>527</v>
      </c>
      <c r="Q135" s="52">
        <v>821</v>
      </c>
      <c r="R135" s="52">
        <v>1085</v>
      </c>
      <c r="S135" s="52">
        <v>1329</v>
      </c>
      <c r="T135" s="52">
        <v>1801</v>
      </c>
      <c r="U135" s="52">
        <v>2587</v>
      </c>
      <c r="V135" s="52">
        <v>5047</v>
      </c>
      <c r="W135" s="52">
        <v>0</v>
      </c>
      <c r="X135" s="52">
        <v>501</v>
      </c>
      <c r="Y135" s="52">
        <v>118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116655</v>
      </c>
      <c r="D140" s="52">
        <v>93150</v>
      </c>
      <c r="E140" s="52">
        <v>74159</v>
      </c>
      <c r="F140" s="52">
        <v>52273</v>
      </c>
      <c r="G140" s="52">
        <v>52114</v>
      </c>
      <c r="H140" s="52">
        <v>24839</v>
      </c>
      <c r="I140" s="52">
        <v>6138</v>
      </c>
      <c r="J140" s="52">
        <v>22426</v>
      </c>
      <c r="K140" s="52">
        <v>75570</v>
      </c>
      <c r="L140" s="52">
        <v>86664</v>
      </c>
      <c r="M140" s="52">
        <v>65654</v>
      </c>
      <c r="N140" s="52">
        <v>43050</v>
      </c>
      <c r="O140" s="52">
        <v>42107</v>
      </c>
      <c r="P140" s="52">
        <v>22635</v>
      </c>
      <c r="Q140" s="52">
        <v>67301</v>
      </c>
      <c r="R140" s="52">
        <v>72151</v>
      </c>
      <c r="S140" s="52">
        <v>67697</v>
      </c>
      <c r="T140" s="52">
        <v>54413</v>
      </c>
      <c r="U140" s="52">
        <v>30881</v>
      </c>
      <c r="V140" s="52">
        <v>7868</v>
      </c>
      <c r="W140" s="52">
        <v>43777</v>
      </c>
      <c r="X140" s="52">
        <v>58978</v>
      </c>
      <c r="Y140" s="52">
        <v>121930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6871</v>
      </c>
      <c r="D141" s="36">
        <v>21911</v>
      </c>
      <c r="E141" s="36">
        <v>36747</v>
      </c>
      <c r="F141" s="36">
        <v>54111</v>
      </c>
      <c r="G141" s="36">
        <v>55761</v>
      </c>
      <c r="H141" s="36">
        <v>72049</v>
      </c>
      <c r="I141" s="36">
        <v>60840</v>
      </c>
      <c r="J141" s="36">
        <v>81164</v>
      </c>
      <c r="K141" s="36">
        <v>16893</v>
      </c>
      <c r="L141" s="36">
        <v>18152</v>
      </c>
      <c r="M141" s="36">
        <v>26056</v>
      </c>
      <c r="N141" s="36">
        <v>49857</v>
      </c>
      <c r="O141" s="36">
        <v>62281</v>
      </c>
      <c r="P141" s="36">
        <v>30055</v>
      </c>
      <c r="Q141" s="36">
        <v>20977</v>
      </c>
      <c r="R141" s="36">
        <v>33947</v>
      </c>
      <c r="S141" s="36">
        <v>26905</v>
      </c>
      <c r="T141" s="36">
        <v>21157</v>
      </c>
      <c r="U141" s="36">
        <v>51325</v>
      </c>
      <c r="V141" s="36">
        <v>64190</v>
      </c>
      <c r="W141" s="36">
        <v>51028</v>
      </c>
      <c r="X141" s="36">
        <v>23027</v>
      </c>
      <c r="Y141" s="36">
        <v>458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3792</v>
      </c>
      <c r="P145" s="52">
        <v>3569</v>
      </c>
      <c r="Q145" s="52">
        <v>6185</v>
      </c>
      <c r="R145" s="52">
        <v>9383</v>
      </c>
      <c r="S145" s="52">
        <v>12301</v>
      </c>
      <c r="T145" s="52">
        <v>11871</v>
      </c>
      <c r="U145" s="52">
        <v>13607</v>
      </c>
      <c r="V145" s="52">
        <v>21595</v>
      </c>
      <c r="W145" s="52">
        <v>38247</v>
      </c>
      <c r="X145" s="52">
        <v>45901</v>
      </c>
      <c r="Y145" s="52">
        <v>32947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75</v>
      </c>
      <c r="P147" s="52">
        <v>253</v>
      </c>
      <c r="Q147" s="52">
        <v>539</v>
      </c>
      <c r="R147" s="52">
        <v>878</v>
      </c>
      <c r="S147" s="52">
        <v>1095</v>
      </c>
      <c r="T147" s="52">
        <v>1300</v>
      </c>
      <c r="U147" s="52">
        <v>1352</v>
      </c>
      <c r="V147" s="52">
        <v>1838</v>
      </c>
      <c r="W147" s="52">
        <v>2591</v>
      </c>
      <c r="X147" s="52">
        <v>3781</v>
      </c>
      <c r="Y147" s="52">
        <v>3030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14</v>
      </c>
      <c r="P149" s="52">
        <v>10</v>
      </c>
      <c r="Q149" s="52">
        <v>36</v>
      </c>
      <c r="R149" s="52">
        <v>117</v>
      </c>
      <c r="S149" s="52">
        <v>223</v>
      </c>
      <c r="T149" s="52">
        <v>165</v>
      </c>
      <c r="U149" s="52">
        <v>190</v>
      </c>
      <c r="V149" s="52">
        <v>502</v>
      </c>
      <c r="W149" s="52">
        <v>1409</v>
      </c>
      <c r="X149" s="52">
        <v>2648</v>
      </c>
      <c r="Y149" s="52">
        <v>4397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3778</v>
      </c>
      <c r="P153" s="52">
        <v>3561</v>
      </c>
      <c r="Q153" s="52">
        <v>6203</v>
      </c>
      <c r="R153" s="52">
        <v>9445</v>
      </c>
      <c r="S153" s="52">
        <v>12524</v>
      </c>
      <c r="T153" s="52">
        <v>12659</v>
      </c>
      <c r="U153" s="52">
        <v>15257</v>
      </c>
      <c r="V153" s="52">
        <v>24316</v>
      </c>
      <c r="W153" s="52">
        <v>42127</v>
      </c>
      <c r="X153" s="52">
        <v>50038</v>
      </c>
      <c r="Y153" s="52">
        <v>37856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1528</v>
      </c>
      <c r="P158" s="52">
        <v>1537</v>
      </c>
      <c r="Q158" s="52">
        <v>4754</v>
      </c>
      <c r="R158" s="52">
        <v>6501</v>
      </c>
      <c r="S158" s="52">
        <v>9117</v>
      </c>
      <c r="T158" s="52">
        <v>9243</v>
      </c>
      <c r="U158" s="52">
        <v>5798</v>
      </c>
      <c r="V158" s="52">
        <v>2709</v>
      </c>
      <c r="W158" s="52">
        <v>20097</v>
      </c>
      <c r="X158" s="52">
        <v>37885</v>
      </c>
      <c r="Y158" s="52">
        <v>50473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2264</v>
      </c>
      <c r="P159" s="36">
        <v>2035</v>
      </c>
      <c r="Q159" s="36">
        <v>1482</v>
      </c>
      <c r="R159" s="36">
        <v>3063</v>
      </c>
      <c r="S159" s="36">
        <v>3621</v>
      </c>
      <c r="T159" s="36">
        <v>3595</v>
      </c>
      <c r="U159" s="36">
        <v>9644</v>
      </c>
      <c r="V159" s="36">
        <v>22106</v>
      </c>
      <c r="W159" s="36">
        <v>23434</v>
      </c>
      <c r="X159" s="36">
        <v>14781</v>
      </c>
      <c r="Y159" s="36">
        <v>177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156</v>
      </c>
      <c r="D163" s="52">
        <v>215</v>
      </c>
      <c r="E163" s="52">
        <v>379</v>
      </c>
      <c r="F163" s="52">
        <v>813</v>
      </c>
      <c r="G163" s="52">
        <v>1590</v>
      </c>
      <c r="H163" s="52">
        <v>2401</v>
      </c>
      <c r="I163" s="52">
        <v>2602</v>
      </c>
      <c r="J163" s="52">
        <v>2358</v>
      </c>
      <c r="K163" s="52">
        <v>1478</v>
      </c>
      <c r="L163" s="52">
        <v>1154</v>
      </c>
      <c r="M163" s="52">
        <v>1096</v>
      </c>
      <c r="N163" s="52">
        <v>1522</v>
      </c>
      <c r="O163" s="52">
        <v>2490</v>
      </c>
      <c r="P163" s="52">
        <v>2872</v>
      </c>
      <c r="Q163" s="52">
        <v>1662</v>
      </c>
      <c r="R163" s="52">
        <v>574</v>
      </c>
      <c r="S163" s="52">
        <v>931</v>
      </c>
      <c r="T163" s="52">
        <v>508</v>
      </c>
      <c r="U163" s="52">
        <v>1655</v>
      </c>
      <c r="V163" s="52">
        <v>598</v>
      </c>
      <c r="W163" s="52">
        <v>225</v>
      </c>
      <c r="X163" s="52">
        <v>0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3</v>
      </c>
      <c r="G165" s="52">
        <v>10</v>
      </c>
      <c r="H165" s="52">
        <v>27</v>
      </c>
      <c r="I165" s="52">
        <v>57</v>
      </c>
      <c r="J165" s="52">
        <v>91</v>
      </c>
      <c r="K165" s="52">
        <v>92</v>
      </c>
      <c r="L165" s="52">
        <v>88</v>
      </c>
      <c r="M165" s="52">
        <v>58</v>
      </c>
      <c r="N165" s="52">
        <v>61</v>
      </c>
      <c r="O165" s="52">
        <v>89</v>
      </c>
      <c r="P165" s="52">
        <v>223</v>
      </c>
      <c r="Q165" s="52">
        <v>281</v>
      </c>
      <c r="R165" s="52">
        <v>276</v>
      </c>
      <c r="S165" s="52">
        <v>153</v>
      </c>
      <c r="T165" s="52">
        <v>97</v>
      </c>
      <c r="U165" s="52">
        <v>105</v>
      </c>
      <c r="V165" s="52">
        <v>119</v>
      </c>
      <c r="W165" s="52">
        <v>112</v>
      </c>
      <c r="X165" s="52">
        <v>12</v>
      </c>
      <c r="Y165" s="52">
        <v>3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10</v>
      </c>
      <c r="D167" s="52">
        <v>9</v>
      </c>
      <c r="E167" s="52">
        <v>5</v>
      </c>
      <c r="F167" s="52">
        <v>3</v>
      </c>
      <c r="G167" s="52">
        <v>10</v>
      </c>
      <c r="H167" s="52">
        <v>17</v>
      </c>
      <c r="I167" s="52">
        <v>16</v>
      </c>
      <c r="J167" s="52">
        <v>6</v>
      </c>
      <c r="K167" s="52">
        <v>57</v>
      </c>
      <c r="L167" s="52">
        <v>27</v>
      </c>
      <c r="M167" s="52">
        <v>26</v>
      </c>
      <c r="N167" s="52">
        <v>14</v>
      </c>
      <c r="O167" s="52">
        <v>16</v>
      </c>
      <c r="P167" s="52">
        <v>14</v>
      </c>
      <c r="Q167" s="52">
        <v>18</v>
      </c>
      <c r="R167" s="52">
        <v>23</v>
      </c>
      <c r="S167" s="52">
        <v>39</v>
      </c>
      <c r="T167" s="52">
        <v>18</v>
      </c>
      <c r="U167" s="52">
        <v>38</v>
      </c>
      <c r="V167" s="52">
        <v>46</v>
      </c>
      <c r="W167" s="52">
        <v>66</v>
      </c>
      <c r="X167" s="52">
        <v>3</v>
      </c>
      <c r="Y167" s="52">
        <v>53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269</v>
      </c>
      <c r="D171" s="52">
        <v>330</v>
      </c>
      <c r="E171" s="52">
        <v>502</v>
      </c>
      <c r="F171" s="52">
        <v>947</v>
      </c>
      <c r="G171" s="52">
        <v>1741</v>
      </c>
      <c r="H171" s="52">
        <v>2593</v>
      </c>
      <c r="I171" s="52">
        <v>2734</v>
      </c>
      <c r="J171" s="52">
        <v>2594</v>
      </c>
      <c r="K171" s="52">
        <v>1875</v>
      </c>
      <c r="L171" s="52">
        <v>1842</v>
      </c>
      <c r="M171" s="52">
        <v>2143</v>
      </c>
      <c r="N171" s="52">
        <v>2979</v>
      </c>
      <c r="O171" s="52">
        <v>4316</v>
      </c>
      <c r="P171" s="52">
        <v>4833</v>
      </c>
      <c r="Q171" s="52">
        <v>3500</v>
      </c>
      <c r="R171" s="52">
        <v>2156</v>
      </c>
      <c r="S171" s="52">
        <v>2272</v>
      </c>
      <c r="T171" s="52">
        <v>1944</v>
      </c>
      <c r="U171" s="52">
        <v>3296</v>
      </c>
      <c r="V171" s="52">
        <v>2481</v>
      </c>
      <c r="W171" s="52">
        <v>2170</v>
      </c>
      <c r="X171" s="52">
        <v>94</v>
      </c>
      <c r="Y171" s="52">
        <v>483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263</v>
      </c>
      <c r="D176" s="52">
        <v>274</v>
      </c>
      <c r="E176" s="52">
        <v>340</v>
      </c>
      <c r="F176" s="52">
        <v>465</v>
      </c>
      <c r="G176" s="52">
        <v>847</v>
      </c>
      <c r="H176" s="52">
        <v>670</v>
      </c>
      <c r="I176" s="52">
        <v>254</v>
      </c>
      <c r="J176" s="52">
        <v>563</v>
      </c>
      <c r="K176" s="52">
        <v>1574</v>
      </c>
      <c r="L176" s="52">
        <v>1538</v>
      </c>
      <c r="M176" s="52">
        <v>1550</v>
      </c>
      <c r="N176" s="52">
        <v>1384</v>
      </c>
      <c r="O176" s="52">
        <v>1745</v>
      </c>
      <c r="P176" s="52">
        <v>2083</v>
      </c>
      <c r="Q176" s="52">
        <v>2682</v>
      </c>
      <c r="R176" s="52">
        <v>1479</v>
      </c>
      <c r="S176" s="52">
        <v>1644</v>
      </c>
      <c r="T176" s="52">
        <v>1416</v>
      </c>
      <c r="U176" s="52">
        <v>1246</v>
      </c>
      <c r="V176" s="52">
        <v>271</v>
      </c>
      <c r="W176" s="52">
        <v>1018</v>
      </c>
      <c r="X176" s="52">
        <v>69</v>
      </c>
      <c r="Y176" s="52">
        <v>649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16</v>
      </c>
      <c r="D177" s="36">
        <v>65</v>
      </c>
      <c r="E177" s="36">
        <v>167</v>
      </c>
      <c r="F177" s="36">
        <v>484</v>
      </c>
      <c r="G177" s="36">
        <v>906</v>
      </c>
      <c r="H177" s="36">
        <v>1939</v>
      </c>
      <c r="I177" s="36">
        <v>2498</v>
      </c>
      <c r="J177" s="36">
        <v>2033</v>
      </c>
      <c r="K177" s="36">
        <v>353</v>
      </c>
      <c r="L177" s="36">
        <v>322</v>
      </c>
      <c r="M177" s="36">
        <v>616</v>
      </c>
      <c r="N177" s="36">
        <v>1609</v>
      </c>
      <c r="O177" s="36">
        <v>2588</v>
      </c>
      <c r="P177" s="36">
        <v>2779</v>
      </c>
      <c r="Q177" s="36">
        <v>829</v>
      </c>
      <c r="R177" s="36">
        <v>696</v>
      </c>
      <c r="S177" s="36">
        <v>661</v>
      </c>
      <c r="T177" s="36">
        <v>554</v>
      </c>
      <c r="U177" s="36">
        <v>2079</v>
      </c>
      <c r="V177" s="36">
        <v>2259</v>
      </c>
      <c r="W177" s="36">
        <v>1213</v>
      </c>
      <c r="X177" s="36">
        <v>23</v>
      </c>
      <c r="Y177" s="36">
        <v>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1015</v>
      </c>
      <c r="D5" s="52">
        <v>2019</v>
      </c>
      <c r="E5" s="52">
        <v>1636</v>
      </c>
      <c r="F5" s="52">
        <v>1394</v>
      </c>
      <c r="G5" s="52">
        <v>1943</v>
      </c>
      <c r="H5" s="52">
        <v>3183</v>
      </c>
      <c r="I5" s="52">
        <v>1985</v>
      </c>
      <c r="J5" s="52">
        <v>2283</v>
      </c>
      <c r="K5" s="52">
        <v>1329</v>
      </c>
      <c r="L5" s="52">
        <v>2843</v>
      </c>
      <c r="M5" s="52">
        <v>1936</v>
      </c>
      <c r="N5" s="52">
        <v>1228</v>
      </c>
      <c r="O5" s="52">
        <v>973</v>
      </c>
      <c r="P5" s="52">
        <v>26</v>
      </c>
      <c r="Q5" s="52">
        <v>0</v>
      </c>
      <c r="R5" s="52">
        <v>488</v>
      </c>
      <c r="S5" s="52">
        <v>1480</v>
      </c>
      <c r="T5" s="52">
        <v>1135</v>
      </c>
      <c r="U5" s="52">
        <v>0</v>
      </c>
      <c r="V5" s="52">
        <v>0</v>
      </c>
      <c r="W5" s="52">
        <v>420</v>
      </c>
      <c r="X5" s="52">
        <v>1106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4</v>
      </c>
      <c r="F8" s="52">
        <v>7</v>
      </c>
      <c r="G8" s="52">
        <v>18</v>
      </c>
      <c r="H8" s="52">
        <v>46</v>
      </c>
      <c r="I8" s="52">
        <v>45</v>
      </c>
      <c r="J8" s="52">
        <v>54</v>
      </c>
      <c r="K8" s="52">
        <v>52</v>
      </c>
      <c r="L8" s="52">
        <v>88</v>
      </c>
      <c r="M8" s="52">
        <v>48</v>
      </c>
      <c r="N8" s="52">
        <v>45</v>
      </c>
      <c r="O8" s="52">
        <v>14</v>
      </c>
      <c r="P8" s="52">
        <v>1</v>
      </c>
      <c r="Q8" s="52">
        <v>0</v>
      </c>
      <c r="R8" s="52">
        <v>7</v>
      </c>
      <c r="S8" s="52">
        <v>19</v>
      </c>
      <c r="T8" s="52">
        <v>12</v>
      </c>
      <c r="U8" s="52">
        <v>0</v>
      </c>
      <c r="V8" s="52">
        <v>0</v>
      </c>
      <c r="W8" s="52">
        <v>2</v>
      </c>
      <c r="X8" s="52">
        <v>5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905</v>
      </c>
      <c r="D10" s="52">
        <v>1785</v>
      </c>
      <c r="E10" s="52">
        <v>1103</v>
      </c>
      <c r="F10" s="52">
        <v>404</v>
      </c>
      <c r="G10" s="52">
        <v>982</v>
      </c>
      <c r="H10" s="52">
        <v>1728</v>
      </c>
      <c r="I10" s="52">
        <v>1551</v>
      </c>
      <c r="J10" s="52">
        <v>1590</v>
      </c>
      <c r="K10" s="52">
        <v>1109</v>
      </c>
      <c r="L10" s="52">
        <v>1593</v>
      </c>
      <c r="M10" s="52">
        <v>609</v>
      </c>
      <c r="N10" s="52">
        <v>702</v>
      </c>
      <c r="O10" s="52">
        <v>539</v>
      </c>
      <c r="P10" s="52">
        <v>26</v>
      </c>
      <c r="Q10" s="52">
        <v>0</v>
      </c>
      <c r="R10" s="52">
        <v>359</v>
      </c>
      <c r="S10" s="52">
        <v>1166</v>
      </c>
      <c r="T10" s="52">
        <v>432</v>
      </c>
      <c r="U10" s="52">
        <v>0</v>
      </c>
      <c r="V10" s="52">
        <v>0</v>
      </c>
      <c r="W10" s="52">
        <v>253</v>
      </c>
      <c r="X10" s="52">
        <v>893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4</v>
      </c>
      <c r="D11" s="52">
        <v>7</v>
      </c>
      <c r="E11" s="52">
        <v>5</v>
      </c>
      <c r="F11" s="52">
        <v>3</v>
      </c>
      <c r="G11" s="52">
        <v>6</v>
      </c>
      <c r="H11" s="52">
        <v>10</v>
      </c>
      <c r="I11" s="52">
        <v>3</v>
      </c>
      <c r="J11" s="52">
        <v>2</v>
      </c>
      <c r="K11" s="52">
        <v>7</v>
      </c>
      <c r="L11" s="52">
        <v>19</v>
      </c>
      <c r="M11" s="52">
        <v>17</v>
      </c>
      <c r="N11" s="52">
        <v>3</v>
      </c>
      <c r="O11" s="52">
        <v>2</v>
      </c>
      <c r="P11" s="52">
        <v>0</v>
      </c>
      <c r="Q11" s="52">
        <v>0</v>
      </c>
      <c r="R11" s="52">
        <v>2</v>
      </c>
      <c r="S11" s="52">
        <v>6</v>
      </c>
      <c r="T11" s="52">
        <v>9</v>
      </c>
      <c r="U11" s="52">
        <v>0</v>
      </c>
      <c r="V11" s="52">
        <v>0</v>
      </c>
      <c r="W11" s="52">
        <v>5</v>
      </c>
      <c r="X11" s="52">
        <v>11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106</v>
      </c>
      <c r="D15" s="52">
        <v>227</v>
      </c>
      <c r="E15" s="52">
        <v>528</v>
      </c>
      <c r="F15" s="52">
        <v>987</v>
      </c>
      <c r="G15" s="52">
        <v>955</v>
      </c>
      <c r="H15" s="52">
        <v>1445</v>
      </c>
      <c r="I15" s="52">
        <v>431</v>
      </c>
      <c r="J15" s="52">
        <v>691</v>
      </c>
      <c r="K15" s="52">
        <v>213</v>
      </c>
      <c r="L15" s="52">
        <v>1231</v>
      </c>
      <c r="M15" s="52">
        <v>1310</v>
      </c>
      <c r="N15" s="52">
        <v>523</v>
      </c>
      <c r="O15" s="52">
        <v>432</v>
      </c>
      <c r="P15" s="52">
        <v>0</v>
      </c>
      <c r="Q15" s="52">
        <v>0</v>
      </c>
      <c r="R15" s="52">
        <v>127</v>
      </c>
      <c r="S15" s="52">
        <v>308</v>
      </c>
      <c r="T15" s="52">
        <v>694</v>
      </c>
      <c r="U15" s="52">
        <v>0</v>
      </c>
      <c r="V15" s="52">
        <v>0</v>
      </c>
      <c r="W15" s="52">
        <v>162</v>
      </c>
      <c r="X15" s="52">
        <v>202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25</v>
      </c>
      <c r="D20" s="52">
        <v>94</v>
      </c>
      <c r="E20" s="52">
        <v>86</v>
      </c>
      <c r="F20" s="52">
        <v>58</v>
      </c>
      <c r="G20" s="52">
        <v>77</v>
      </c>
      <c r="H20" s="52">
        <v>130</v>
      </c>
      <c r="I20" s="52">
        <v>69</v>
      </c>
      <c r="J20" s="52">
        <v>164</v>
      </c>
      <c r="K20" s="52">
        <v>98</v>
      </c>
      <c r="L20" s="52">
        <v>225</v>
      </c>
      <c r="M20" s="52">
        <v>147</v>
      </c>
      <c r="N20" s="52">
        <v>102</v>
      </c>
      <c r="O20" s="52">
        <v>94</v>
      </c>
      <c r="P20" s="52">
        <v>5</v>
      </c>
      <c r="Q20" s="52">
        <v>0</v>
      </c>
      <c r="R20" s="52">
        <v>38</v>
      </c>
      <c r="S20" s="52">
        <v>147</v>
      </c>
      <c r="T20" s="52">
        <v>120</v>
      </c>
      <c r="U20" s="52">
        <v>0</v>
      </c>
      <c r="V20" s="52">
        <v>0</v>
      </c>
      <c r="W20" s="52">
        <v>74</v>
      </c>
      <c r="X20" s="52">
        <v>248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935</v>
      </c>
      <c r="D21" s="52">
        <v>1558</v>
      </c>
      <c r="E21" s="52">
        <v>1036</v>
      </c>
      <c r="F21" s="52">
        <v>656</v>
      </c>
      <c r="G21" s="52">
        <v>901</v>
      </c>
      <c r="H21" s="52">
        <v>783</v>
      </c>
      <c r="I21" s="52">
        <v>176</v>
      </c>
      <c r="J21" s="52">
        <v>459</v>
      </c>
      <c r="K21" s="52">
        <v>1006</v>
      </c>
      <c r="L21" s="52">
        <v>2165</v>
      </c>
      <c r="M21" s="52">
        <v>1281</v>
      </c>
      <c r="N21" s="52">
        <v>522</v>
      </c>
      <c r="O21" s="52">
        <v>355</v>
      </c>
      <c r="P21" s="52">
        <v>9</v>
      </c>
      <c r="Q21" s="52">
        <v>0</v>
      </c>
      <c r="R21" s="52">
        <v>306</v>
      </c>
      <c r="S21" s="52">
        <v>954</v>
      </c>
      <c r="T21" s="52">
        <v>731</v>
      </c>
      <c r="U21" s="52">
        <v>0</v>
      </c>
      <c r="V21" s="52">
        <v>0</v>
      </c>
      <c r="W21" s="52">
        <v>160</v>
      </c>
      <c r="X21" s="52">
        <v>617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55</v>
      </c>
      <c r="D22" s="36">
        <v>367</v>
      </c>
      <c r="E22" s="36">
        <v>514</v>
      </c>
      <c r="F22" s="36">
        <v>680</v>
      </c>
      <c r="G22" s="36">
        <v>965</v>
      </c>
      <c r="H22" s="36">
        <v>2270</v>
      </c>
      <c r="I22" s="36">
        <v>1740</v>
      </c>
      <c r="J22" s="36">
        <v>1660</v>
      </c>
      <c r="K22" s="36">
        <v>225</v>
      </c>
      <c r="L22" s="36">
        <v>453</v>
      </c>
      <c r="M22" s="36">
        <v>508</v>
      </c>
      <c r="N22" s="36">
        <v>604</v>
      </c>
      <c r="O22" s="36">
        <v>524</v>
      </c>
      <c r="P22" s="36">
        <v>12</v>
      </c>
      <c r="Q22" s="36">
        <v>0</v>
      </c>
      <c r="R22" s="36">
        <v>144</v>
      </c>
      <c r="S22" s="36">
        <v>379</v>
      </c>
      <c r="T22" s="36">
        <v>284</v>
      </c>
      <c r="U22" s="36">
        <v>0</v>
      </c>
      <c r="V22" s="36">
        <v>0</v>
      </c>
      <c r="W22" s="36">
        <v>186</v>
      </c>
      <c r="X22" s="36">
        <v>241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122</v>
      </c>
      <c r="D26" s="52">
        <v>74</v>
      </c>
      <c r="E26" s="52">
        <v>51</v>
      </c>
      <c r="F26" s="52">
        <v>5</v>
      </c>
      <c r="G26" s="52">
        <v>0</v>
      </c>
      <c r="H26" s="52">
        <v>0</v>
      </c>
      <c r="I26" s="52">
        <v>0</v>
      </c>
      <c r="J26" s="52">
        <v>132</v>
      </c>
      <c r="K26" s="52">
        <v>131</v>
      </c>
      <c r="L26" s="52">
        <v>159</v>
      </c>
      <c r="M26" s="52">
        <v>129</v>
      </c>
      <c r="N26" s="52">
        <v>143</v>
      </c>
      <c r="O26" s="52">
        <v>98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57</v>
      </c>
      <c r="X26" s="52">
        <v>104</v>
      </c>
      <c r="Y26" s="52">
        <v>333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5</v>
      </c>
      <c r="L29" s="52">
        <v>5</v>
      </c>
      <c r="M29" s="52">
        <v>3</v>
      </c>
      <c r="N29" s="52">
        <v>5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</v>
      </c>
      <c r="D31" s="52">
        <v>2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4</v>
      </c>
      <c r="L31" s="52">
        <v>2</v>
      </c>
      <c r="M31" s="52">
        <v>2</v>
      </c>
      <c r="N31" s="52">
        <v>1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2</v>
      </c>
      <c r="X31" s="52">
        <v>5</v>
      </c>
      <c r="Y31" s="52">
        <v>35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118</v>
      </c>
      <c r="D35" s="52">
        <v>72</v>
      </c>
      <c r="E35" s="52">
        <v>51</v>
      </c>
      <c r="F35" s="52">
        <v>5</v>
      </c>
      <c r="G35" s="52">
        <v>0</v>
      </c>
      <c r="H35" s="52">
        <v>0</v>
      </c>
      <c r="I35" s="52">
        <v>0</v>
      </c>
      <c r="J35" s="52">
        <v>132</v>
      </c>
      <c r="K35" s="52">
        <v>127</v>
      </c>
      <c r="L35" s="52">
        <v>157</v>
      </c>
      <c r="M35" s="52">
        <v>127</v>
      </c>
      <c r="N35" s="52">
        <v>142</v>
      </c>
      <c r="O35" s="52">
        <v>98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55</v>
      </c>
      <c r="X35" s="52">
        <v>99</v>
      </c>
      <c r="Y35" s="52">
        <v>298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115</v>
      </c>
      <c r="D40" s="52">
        <v>60</v>
      </c>
      <c r="E40" s="52">
        <v>34</v>
      </c>
      <c r="F40" s="52">
        <v>2</v>
      </c>
      <c r="G40" s="52">
        <v>0</v>
      </c>
      <c r="H40" s="52">
        <v>0</v>
      </c>
      <c r="I40" s="52">
        <v>0</v>
      </c>
      <c r="J40" s="52">
        <v>29</v>
      </c>
      <c r="K40" s="52">
        <v>107</v>
      </c>
      <c r="L40" s="52">
        <v>131</v>
      </c>
      <c r="M40" s="52">
        <v>92</v>
      </c>
      <c r="N40" s="52">
        <v>66</v>
      </c>
      <c r="O40" s="52">
        <v>40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26</v>
      </c>
      <c r="X40" s="52">
        <v>75</v>
      </c>
      <c r="Y40" s="52">
        <v>332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14</v>
      </c>
      <c r="E41" s="36">
        <v>17</v>
      </c>
      <c r="F41" s="36">
        <v>3</v>
      </c>
      <c r="G41" s="36">
        <v>0</v>
      </c>
      <c r="H41" s="36">
        <v>0</v>
      </c>
      <c r="I41" s="36">
        <v>0</v>
      </c>
      <c r="J41" s="36">
        <v>103</v>
      </c>
      <c r="K41" s="36">
        <v>24</v>
      </c>
      <c r="L41" s="36">
        <v>28</v>
      </c>
      <c r="M41" s="36">
        <v>37</v>
      </c>
      <c r="N41" s="36">
        <v>77</v>
      </c>
      <c r="O41" s="36">
        <v>58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31</v>
      </c>
      <c r="X41" s="36">
        <v>29</v>
      </c>
      <c r="Y41" s="36">
        <v>1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228</v>
      </c>
      <c r="H45" s="52">
        <v>120</v>
      </c>
      <c r="I45" s="52">
        <v>123</v>
      </c>
      <c r="J45" s="52">
        <v>397</v>
      </c>
      <c r="K45" s="52">
        <v>400</v>
      </c>
      <c r="L45" s="52">
        <v>785</v>
      </c>
      <c r="M45" s="52">
        <v>489</v>
      </c>
      <c r="N45" s="52">
        <v>327</v>
      </c>
      <c r="O45" s="52">
        <v>298</v>
      </c>
      <c r="P45" s="52">
        <v>583</v>
      </c>
      <c r="Q45" s="52">
        <v>532</v>
      </c>
      <c r="R45" s="52">
        <v>1358</v>
      </c>
      <c r="S45" s="52">
        <v>1062</v>
      </c>
      <c r="T45" s="52">
        <v>1064</v>
      </c>
      <c r="U45" s="52">
        <v>555</v>
      </c>
      <c r="V45" s="52">
        <v>674</v>
      </c>
      <c r="W45" s="52">
        <v>1328</v>
      </c>
      <c r="X45" s="52">
        <v>1785</v>
      </c>
      <c r="Y45" s="52">
        <v>1199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2</v>
      </c>
      <c r="I48" s="52">
        <v>3</v>
      </c>
      <c r="J48" s="52">
        <v>9</v>
      </c>
      <c r="K48" s="52">
        <v>16</v>
      </c>
      <c r="L48" s="52">
        <v>24</v>
      </c>
      <c r="M48" s="52">
        <v>12</v>
      </c>
      <c r="N48" s="52">
        <v>12</v>
      </c>
      <c r="O48" s="52">
        <v>4</v>
      </c>
      <c r="P48" s="52">
        <v>13</v>
      </c>
      <c r="Q48" s="52">
        <v>7</v>
      </c>
      <c r="R48" s="52">
        <v>20</v>
      </c>
      <c r="S48" s="52">
        <v>14</v>
      </c>
      <c r="T48" s="52">
        <v>11</v>
      </c>
      <c r="U48" s="52">
        <v>4</v>
      </c>
      <c r="V48" s="52">
        <v>6</v>
      </c>
      <c r="W48" s="52">
        <v>7</v>
      </c>
      <c r="X48" s="52">
        <v>8</v>
      </c>
      <c r="Y48" s="52">
        <v>1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221</v>
      </c>
      <c r="H50" s="52">
        <v>117</v>
      </c>
      <c r="I50" s="52">
        <v>120</v>
      </c>
      <c r="J50" s="52">
        <v>387</v>
      </c>
      <c r="K50" s="52">
        <v>390</v>
      </c>
      <c r="L50" s="52">
        <v>765</v>
      </c>
      <c r="M50" s="52">
        <v>475</v>
      </c>
      <c r="N50" s="52">
        <v>314</v>
      </c>
      <c r="O50" s="52">
        <v>290</v>
      </c>
      <c r="P50" s="52">
        <v>561</v>
      </c>
      <c r="Q50" s="52">
        <v>509</v>
      </c>
      <c r="R50" s="52">
        <v>1315</v>
      </c>
      <c r="S50" s="52">
        <v>1024</v>
      </c>
      <c r="T50" s="52">
        <v>1021</v>
      </c>
      <c r="U50" s="52">
        <v>525</v>
      </c>
      <c r="V50" s="52">
        <v>638</v>
      </c>
      <c r="W50" s="52">
        <v>1263</v>
      </c>
      <c r="X50" s="52">
        <v>1699</v>
      </c>
      <c r="Y50" s="52">
        <v>1151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7</v>
      </c>
      <c r="H54" s="52">
        <v>3</v>
      </c>
      <c r="I54" s="52">
        <v>3</v>
      </c>
      <c r="J54" s="52">
        <v>10</v>
      </c>
      <c r="K54" s="52">
        <v>10</v>
      </c>
      <c r="L54" s="52">
        <v>20</v>
      </c>
      <c r="M54" s="52">
        <v>14</v>
      </c>
      <c r="N54" s="52">
        <v>13</v>
      </c>
      <c r="O54" s="52">
        <v>8</v>
      </c>
      <c r="P54" s="52">
        <v>22</v>
      </c>
      <c r="Q54" s="52">
        <v>23</v>
      </c>
      <c r="R54" s="52">
        <v>43</v>
      </c>
      <c r="S54" s="52">
        <v>38</v>
      </c>
      <c r="T54" s="52">
        <v>43</v>
      </c>
      <c r="U54" s="52">
        <v>30</v>
      </c>
      <c r="V54" s="52">
        <v>36</v>
      </c>
      <c r="W54" s="52">
        <v>65</v>
      </c>
      <c r="X54" s="52">
        <v>86</v>
      </c>
      <c r="Y54" s="52">
        <v>48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110</v>
      </c>
      <c r="H59" s="52">
        <v>31</v>
      </c>
      <c r="I59" s="52">
        <v>11</v>
      </c>
      <c r="J59" s="52">
        <v>86</v>
      </c>
      <c r="K59" s="52">
        <v>327</v>
      </c>
      <c r="L59" s="52">
        <v>649</v>
      </c>
      <c r="M59" s="52">
        <v>350</v>
      </c>
      <c r="N59" s="52">
        <v>152</v>
      </c>
      <c r="O59" s="52">
        <v>120</v>
      </c>
      <c r="P59" s="52">
        <v>250</v>
      </c>
      <c r="Q59" s="52">
        <v>406</v>
      </c>
      <c r="R59" s="52">
        <v>923</v>
      </c>
      <c r="S59" s="52">
        <v>760</v>
      </c>
      <c r="T59" s="52">
        <v>766</v>
      </c>
      <c r="U59" s="52">
        <v>208</v>
      </c>
      <c r="V59" s="52">
        <v>74</v>
      </c>
      <c r="W59" s="52">
        <v>613</v>
      </c>
      <c r="X59" s="52">
        <v>1284</v>
      </c>
      <c r="Y59" s="52">
        <v>1194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118</v>
      </c>
      <c r="H60" s="36">
        <v>89</v>
      </c>
      <c r="I60" s="36">
        <v>112</v>
      </c>
      <c r="J60" s="36">
        <v>311</v>
      </c>
      <c r="K60" s="36">
        <v>73</v>
      </c>
      <c r="L60" s="36">
        <v>136</v>
      </c>
      <c r="M60" s="36">
        <v>139</v>
      </c>
      <c r="N60" s="36">
        <v>175</v>
      </c>
      <c r="O60" s="36">
        <v>178</v>
      </c>
      <c r="P60" s="36">
        <v>333</v>
      </c>
      <c r="Q60" s="36">
        <v>126</v>
      </c>
      <c r="R60" s="36">
        <v>435</v>
      </c>
      <c r="S60" s="36">
        <v>302</v>
      </c>
      <c r="T60" s="36">
        <v>298</v>
      </c>
      <c r="U60" s="36">
        <v>347</v>
      </c>
      <c r="V60" s="36">
        <v>600</v>
      </c>
      <c r="W60" s="36">
        <v>715</v>
      </c>
      <c r="X60" s="36">
        <v>501</v>
      </c>
      <c r="Y60" s="36">
        <v>5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2250</v>
      </c>
      <c r="D64" s="52">
        <v>3165</v>
      </c>
      <c r="E64" s="52">
        <v>3589</v>
      </c>
      <c r="F64" s="52">
        <v>3916</v>
      </c>
      <c r="G64" s="52">
        <v>3843</v>
      </c>
      <c r="H64" s="52">
        <v>4337</v>
      </c>
      <c r="I64" s="52">
        <v>3633</v>
      </c>
      <c r="J64" s="52">
        <v>4188</v>
      </c>
      <c r="K64" s="52">
        <v>2753</v>
      </c>
      <c r="L64" s="52">
        <v>3499</v>
      </c>
      <c r="M64" s="52">
        <v>1785</v>
      </c>
      <c r="N64" s="52">
        <v>1521</v>
      </c>
      <c r="O64" s="52">
        <v>2511</v>
      </c>
      <c r="P64" s="52">
        <v>5455</v>
      </c>
      <c r="Q64" s="52">
        <v>7655</v>
      </c>
      <c r="R64" s="52">
        <v>8698</v>
      </c>
      <c r="S64" s="52">
        <v>6106</v>
      </c>
      <c r="T64" s="52">
        <v>7144</v>
      </c>
      <c r="U64" s="52">
        <v>6389</v>
      </c>
      <c r="V64" s="52">
        <v>7429</v>
      </c>
      <c r="W64" s="52">
        <v>10675</v>
      </c>
      <c r="X64" s="52">
        <v>6016</v>
      </c>
      <c r="Y64" s="52">
        <v>1691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10</v>
      </c>
      <c r="F67" s="52">
        <v>19</v>
      </c>
      <c r="G67" s="52">
        <v>36</v>
      </c>
      <c r="H67" s="52">
        <v>62</v>
      </c>
      <c r="I67" s="52">
        <v>82</v>
      </c>
      <c r="J67" s="52">
        <v>99</v>
      </c>
      <c r="K67" s="52">
        <v>109</v>
      </c>
      <c r="L67" s="52">
        <v>108</v>
      </c>
      <c r="M67" s="52">
        <v>45</v>
      </c>
      <c r="N67" s="52">
        <v>56</v>
      </c>
      <c r="O67" s="52">
        <v>36</v>
      </c>
      <c r="P67" s="52">
        <v>121</v>
      </c>
      <c r="Q67" s="52">
        <v>100</v>
      </c>
      <c r="R67" s="52">
        <v>127</v>
      </c>
      <c r="S67" s="52">
        <v>79</v>
      </c>
      <c r="T67" s="52">
        <v>72</v>
      </c>
      <c r="U67" s="52">
        <v>53</v>
      </c>
      <c r="V67" s="52">
        <v>66</v>
      </c>
      <c r="W67" s="52">
        <v>53</v>
      </c>
      <c r="X67" s="52">
        <v>28</v>
      </c>
      <c r="Y67" s="52">
        <v>1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2096</v>
      </c>
      <c r="D69" s="52">
        <v>2990</v>
      </c>
      <c r="E69" s="52">
        <v>3403</v>
      </c>
      <c r="F69" s="52">
        <v>3710</v>
      </c>
      <c r="G69" s="52">
        <v>3630</v>
      </c>
      <c r="H69" s="52">
        <v>4043</v>
      </c>
      <c r="I69" s="52">
        <v>3484</v>
      </c>
      <c r="J69" s="52">
        <v>4037</v>
      </c>
      <c r="K69" s="52">
        <v>2605</v>
      </c>
      <c r="L69" s="52">
        <v>3314</v>
      </c>
      <c r="M69" s="52">
        <v>1652</v>
      </c>
      <c r="N69" s="52">
        <v>1406</v>
      </c>
      <c r="O69" s="52">
        <v>2349</v>
      </c>
      <c r="P69" s="52">
        <v>5082</v>
      </c>
      <c r="Q69" s="52">
        <v>7333</v>
      </c>
      <c r="R69" s="52">
        <v>8396</v>
      </c>
      <c r="S69" s="52">
        <v>5882</v>
      </c>
      <c r="T69" s="52">
        <v>6873</v>
      </c>
      <c r="U69" s="52">
        <v>6137</v>
      </c>
      <c r="V69" s="52">
        <v>7116</v>
      </c>
      <c r="W69" s="52">
        <v>10161</v>
      </c>
      <c r="X69" s="52">
        <v>5603</v>
      </c>
      <c r="Y69" s="52">
        <v>1527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154</v>
      </c>
      <c r="D73" s="52">
        <v>175</v>
      </c>
      <c r="E73" s="52">
        <v>186</v>
      </c>
      <c r="F73" s="52">
        <v>206</v>
      </c>
      <c r="G73" s="52">
        <v>213</v>
      </c>
      <c r="H73" s="52">
        <v>294</v>
      </c>
      <c r="I73" s="52">
        <v>149</v>
      </c>
      <c r="J73" s="52">
        <v>151</v>
      </c>
      <c r="K73" s="52">
        <v>148</v>
      </c>
      <c r="L73" s="52">
        <v>185</v>
      </c>
      <c r="M73" s="52">
        <v>133</v>
      </c>
      <c r="N73" s="52">
        <v>115</v>
      </c>
      <c r="O73" s="52">
        <v>162</v>
      </c>
      <c r="P73" s="52">
        <v>373</v>
      </c>
      <c r="Q73" s="52">
        <v>322</v>
      </c>
      <c r="R73" s="52">
        <v>302</v>
      </c>
      <c r="S73" s="52">
        <v>224</v>
      </c>
      <c r="T73" s="52">
        <v>271</v>
      </c>
      <c r="U73" s="52">
        <v>252</v>
      </c>
      <c r="V73" s="52">
        <v>313</v>
      </c>
      <c r="W73" s="52">
        <v>514</v>
      </c>
      <c r="X73" s="52">
        <v>413</v>
      </c>
      <c r="Y73" s="52">
        <v>164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2086</v>
      </c>
      <c r="D78" s="52">
        <v>2968</v>
      </c>
      <c r="E78" s="52">
        <v>3380</v>
      </c>
      <c r="F78" s="52">
        <v>3686</v>
      </c>
      <c r="G78" s="52">
        <v>3605</v>
      </c>
      <c r="H78" s="52">
        <v>4013</v>
      </c>
      <c r="I78" s="52">
        <v>3457</v>
      </c>
      <c r="J78" s="52">
        <v>4017</v>
      </c>
      <c r="K78" s="52">
        <v>2616</v>
      </c>
      <c r="L78" s="52">
        <v>3327</v>
      </c>
      <c r="M78" s="52">
        <v>1682</v>
      </c>
      <c r="N78" s="52">
        <v>1436</v>
      </c>
      <c r="O78" s="52">
        <v>2380</v>
      </c>
      <c r="P78" s="52">
        <v>5147</v>
      </c>
      <c r="Q78" s="52">
        <v>7342</v>
      </c>
      <c r="R78" s="52">
        <v>8384</v>
      </c>
      <c r="S78" s="52">
        <v>5887</v>
      </c>
      <c r="T78" s="52">
        <v>6878</v>
      </c>
      <c r="U78" s="52">
        <v>6149</v>
      </c>
      <c r="V78" s="52">
        <v>7152</v>
      </c>
      <c r="W78" s="52">
        <v>10227</v>
      </c>
      <c r="X78" s="52">
        <v>5724</v>
      </c>
      <c r="Y78" s="52">
        <v>1521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164</v>
      </c>
      <c r="D79" s="36">
        <v>197</v>
      </c>
      <c r="E79" s="36">
        <v>209</v>
      </c>
      <c r="F79" s="36">
        <v>230</v>
      </c>
      <c r="G79" s="36">
        <v>238</v>
      </c>
      <c r="H79" s="36">
        <v>324</v>
      </c>
      <c r="I79" s="36">
        <v>176</v>
      </c>
      <c r="J79" s="36">
        <v>171</v>
      </c>
      <c r="K79" s="36">
        <v>137</v>
      </c>
      <c r="L79" s="36">
        <v>172</v>
      </c>
      <c r="M79" s="36">
        <v>103</v>
      </c>
      <c r="N79" s="36">
        <v>85</v>
      </c>
      <c r="O79" s="36">
        <v>131</v>
      </c>
      <c r="P79" s="36">
        <v>308</v>
      </c>
      <c r="Q79" s="36">
        <v>313</v>
      </c>
      <c r="R79" s="36">
        <v>314</v>
      </c>
      <c r="S79" s="36">
        <v>219</v>
      </c>
      <c r="T79" s="36">
        <v>266</v>
      </c>
      <c r="U79" s="36">
        <v>240</v>
      </c>
      <c r="V79" s="36">
        <v>277</v>
      </c>
      <c r="W79" s="36">
        <v>448</v>
      </c>
      <c r="X79" s="36">
        <v>292</v>
      </c>
      <c r="Y79" s="36">
        <v>170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8675</v>
      </c>
      <c r="D83" s="52">
        <v>8993</v>
      </c>
      <c r="E83" s="52">
        <v>11298</v>
      </c>
      <c r="F83" s="52">
        <v>13361</v>
      </c>
      <c r="G83" s="52">
        <v>13967</v>
      </c>
      <c r="H83" s="52">
        <v>18290</v>
      </c>
      <c r="I83" s="52">
        <v>13466</v>
      </c>
      <c r="J83" s="52">
        <v>26900</v>
      </c>
      <c r="K83" s="52">
        <v>13004</v>
      </c>
      <c r="L83" s="52">
        <v>19603</v>
      </c>
      <c r="M83" s="52">
        <v>11940</v>
      </c>
      <c r="N83" s="52">
        <v>13253</v>
      </c>
      <c r="O83" s="52">
        <v>15830</v>
      </c>
      <c r="P83" s="52">
        <v>10780</v>
      </c>
      <c r="Q83" s="52">
        <v>7859</v>
      </c>
      <c r="R83" s="52">
        <v>4387</v>
      </c>
      <c r="S83" s="52">
        <v>5443</v>
      </c>
      <c r="T83" s="52">
        <v>10036</v>
      </c>
      <c r="U83" s="52">
        <v>10558</v>
      </c>
      <c r="V83" s="52">
        <v>8346</v>
      </c>
      <c r="W83" s="52">
        <v>19818</v>
      </c>
      <c r="X83" s="52">
        <v>12129</v>
      </c>
      <c r="Y83" s="52">
        <v>17899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1</v>
      </c>
      <c r="E86" s="52">
        <v>30</v>
      </c>
      <c r="F86" s="52">
        <v>67</v>
      </c>
      <c r="G86" s="52">
        <v>128</v>
      </c>
      <c r="H86" s="52">
        <v>263</v>
      </c>
      <c r="I86" s="52">
        <v>303</v>
      </c>
      <c r="J86" s="52">
        <v>635</v>
      </c>
      <c r="K86" s="52">
        <v>513</v>
      </c>
      <c r="L86" s="52">
        <v>604</v>
      </c>
      <c r="M86" s="52">
        <v>299</v>
      </c>
      <c r="N86" s="52">
        <v>489</v>
      </c>
      <c r="O86" s="52">
        <v>228</v>
      </c>
      <c r="P86" s="52">
        <v>239</v>
      </c>
      <c r="Q86" s="52">
        <v>102</v>
      </c>
      <c r="R86" s="52">
        <v>64</v>
      </c>
      <c r="S86" s="52">
        <v>71</v>
      </c>
      <c r="T86" s="52">
        <v>102</v>
      </c>
      <c r="U86" s="52">
        <v>88</v>
      </c>
      <c r="V86" s="52">
        <v>75</v>
      </c>
      <c r="W86" s="52">
        <v>99</v>
      </c>
      <c r="X86" s="52">
        <v>56</v>
      </c>
      <c r="Y86" s="52">
        <v>9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3793</v>
      </c>
      <c r="D88" s="52">
        <v>3424</v>
      </c>
      <c r="E88" s="52">
        <v>905</v>
      </c>
      <c r="F88" s="52">
        <v>228</v>
      </c>
      <c r="G88" s="52">
        <v>907</v>
      </c>
      <c r="H88" s="52">
        <v>1688</v>
      </c>
      <c r="I88" s="52">
        <v>9566</v>
      </c>
      <c r="J88" s="52">
        <v>14979</v>
      </c>
      <c r="K88" s="52">
        <v>10116</v>
      </c>
      <c r="L88" s="52">
        <v>11921</v>
      </c>
      <c r="M88" s="52">
        <v>7860</v>
      </c>
      <c r="N88" s="52">
        <v>7070</v>
      </c>
      <c r="O88" s="52">
        <v>9061</v>
      </c>
      <c r="P88" s="52">
        <v>2234</v>
      </c>
      <c r="Q88" s="52">
        <v>2439</v>
      </c>
      <c r="R88" s="52">
        <v>1383</v>
      </c>
      <c r="S88" s="52">
        <v>2831</v>
      </c>
      <c r="T88" s="52">
        <v>4312</v>
      </c>
      <c r="U88" s="52">
        <v>6136</v>
      </c>
      <c r="V88" s="52">
        <v>7611</v>
      </c>
      <c r="W88" s="52">
        <v>15877</v>
      </c>
      <c r="X88" s="52">
        <v>12128</v>
      </c>
      <c r="Y88" s="52">
        <v>17898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178</v>
      </c>
      <c r="D92" s="52">
        <v>155</v>
      </c>
      <c r="E92" s="52">
        <v>100</v>
      </c>
      <c r="F92" s="52">
        <v>44</v>
      </c>
      <c r="G92" s="52">
        <v>80</v>
      </c>
      <c r="H92" s="52">
        <v>109</v>
      </c>
      <c r="I92" s="52">
        <v>24</v>
      </c>
      <c r="J92" s="52">
        <v>30</v>
      </c>
      <c r="K92" s="52">
        <v>87</v>
      </c>
      <c r="L92" s="52">
        <v>114</v>
      </c>
      <c r="M92" s="52">
        <v>51</v>
      </c>
      <c r="N92" s="52">
        <v>34</v>
      </c>
      <c r="O92" s="52">
        <v>28</v>
      </c>
      <c r="P92" s="52">
        <v>27</v>
      </c>
      <c r="Q92" s="52">
        <v>32</v>
      </c>
      <c r="R92" s="52">
        <v>37</v>
      </c>
      <c r="S92" s="52">
        <v>46</v>
      </c>
      <c r="T92" s="52">
        <v>75</v>
      </c>
      <c r="U92" s="52">
        <v>56</v>
      </c>
      <c r="V92" s="52">
        <v>15</v>
      </c>
      <c r="W92" s="52">
        <v>128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4704</v>
      </c>
      <c r="D96" s="52">
        <v>5414</v>
      </c>
      <c r="E96" s="52">
        <v>10293</v>
      </c>
      <c r="F96" s="52">
        <v>13089</v>
      </c>
      <c r="G96" s="52">
        <v>12980</v>
      </c>
      <c r="H96" s="52">
        <v>16493</v>
      </c>
      <c r="I96" s="52">
        <v>3876</v>
      </c>
      <c r="J96" s="52">
        <v>11891</v>
      </c>
      <c r="K96" s="52">
        <v>2801</v>
      </c>
      <c r="L96" s="52">
        <v>7568</v>
      </c>
      <c r="M96" s="52">
        <v>4029</v>
      </c>
      <c r="N96" s="52">
        <v>6149</v>
      </c>
      <c r="O96" s="52">
        <v>6741</v>
      </c>
      <c r="P96" s="52">
        <v>8519</v>
      </c>
      <c r="Q96" s="52">
        <v>5388</v>
      </c>
      <c r="R96" s="52">
        <v>2967</v>
      </c>
      <c r="S96" s="52">
        <v>2566</v>
      </c>
      <c r="T96" s="52">
        <v>5649</v>
      </c>
      <c r="U96" s="52">
        <v>4366</v>
      </c>
      <c r="V96" s="52">
        <v>720</v>
      </c>
      <c r="W96" s="52">
        <v>3813</v>
      </c>
      <c r="X96" s="52">
        <v>1</v>
      </c>
      <c r="Y96" s="52">
        <v>1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386</v>
      </c>
      <c r="D101" s="52">
        <v>601</v>
      </c>
      <c r="E101" s="52">
        <v>887</v>
      </c>
      <c r="F101" s="52">
        <v>1110</v>
      </c>
      <c r="G101" s="52">
        <v>1206</v>
      </c>
      <c r="H101" s="52">
        <v>1586</v>
      </c>
      <c r="I101" s="52">
        <v>840</v>
      </c>
      <c r="J101" s="52">
        <v>4466</v>
      </c>
      <c r="K101" s="52">
        <v>2993</v>
      </c>
      <c r="L101" s="52">
        <v>3892</v>
      </c>
      <c r="M101" s="52">
        <v>2204</v>
      </c>
      <c r="N101" s="52">
        <v>2245</v>
      </c>
      <c r="O101" s="52">
        <v>3519</v>
      </c>
      <c r="P101" s="52">
        <v>3085</v>
      </c>
      <c r="Q101" s="52">
        <v>2993</v>
      </c>
      <c r="R101" s="52">
        <v>1135</v>
      </c>
      <c r="S101" s="52">
        <v>1186</v>
      </c>
      <c r="T101" s="52">
        <v>766</v>
      </c>
      <c r="U101" s="52">
        <v>1491</v>
      </c>
      <c r="V101" s="52">
        <v>2384</v>
      </c>
      <c r="W101" s="52">
        <v>6887</v>
      </c>
      <c r="X101" s="52">
        <v>7422</v>
      </c>
      <c r="Y101" s="52">
        <v>2731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7828</v>
      </c>
      <c r="D102" s="52">
        <v>6794</v>
      </c>
      <c r="E102" s="52">
        <v>6962</v>
      </c>
      <c r="F102" s="52">
        <v>6020</v>
      </c>
      <c r="G102" s="52">
        <v>6165</v>
      </c>
      <c r="H102" s="52">
        <v>4282</v>
      </c>
      <c r="I102" s="52">
        <v>1157</v>
      </c>
      <c r="J102" s="52">
        <v>4857</v>
      </c>
      <c r="K102" s="52">
        <v>8182</v>
      </c>
      <c r="L102" s="52">
        <v>12990</v>
      </c>
      <c r="M102" s="52">
        <v>6970</v>
      </c>
      <c r="N102" s="52">
        <v>5101</v>
      </c>
      <c r="O102" s="52">
        <v>4966</v>
      </c>
      <c r="P102" s="52">
        <v>3306</v>
      </c>
      <c r="Q102" s="52">
        <v>3709</v>
      </c>
      <c r="R102" s="52">
        <v>2211</v>
      </c>
      <c r="S102" s="52">
        <v>3046</v>
      </c>
      <c r="T102" s="52">
        <v>6674</v>
      </c>
      <c r="U102" s="52">
        <v>3406</v>
      </c>
      <c r="V102" s="52">
        <v>651</v>
      </c>
      <c r="W102" s="52">
        <v>5972</v>
      </c>
      <c r="X102" s="52">
        <v>3386</v>
      </c>
      <c r="Y102" s="52">
        <v>15109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461</v>
      </c>
      <c r="D103" s="36">
        <v>1598</v>
      </c>
      <c r="E103" s="36">
        <v>3449</v>
      </c>
      <c r="F103" s="36">
        <v>6231</v>
      </c>
      <c r="G103" s="36">
        <v>6596</v>
      </c>
      <c r="H103" s="36">
        <v>12422</v>
      </c>
      <c r="I103" s="36">
        <v>11469</v>
      </c>
      <c r="J103" s="36">
        <v>17577</v>
      </c>
      <c r="K103" s="36">
        <v>1829</v>
      </c>
      <c r="L103" s="36">
        <v>2721</v>
      </c>
      <c r="M103" s="36">
        <v>2766</v>
      </c>
      <c r="N103" s="36">
        <v>5907</v>
      </c>
      <c r="O103" s="36">
        <v>7345</v>
      </c>
      <c r="P103" s="36">
        <v>4389</v>
      </c>
      <c r="Q103" s="36">
        <v>1157</v>
      </c>
      <c r="R103" s="36">
        <v>1041</v>
      </c>
      <c r="S103" s="36">
        <v>1211</v>
      </c>
      <c r="T103" s="36">
        <v>2596</v>
      </c>
      <c r="U103" s="36">
        <v>5661</v>
      </c>
      <c r="V103" s="36">
        <v>5311</v>
      </c>
      <c r="W103" s="36">
        <v>6959</v>
      </c>
      <c r="X103" s="36">
        <v>1321</v>
      </c>
      <c r="Y103" s="36">
        <v>59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20507</v>
      </c>
      <c r="D126" s="52">
        <v>18183</v>
      </c>
      <c r="E126" s="52">
        <v>15628</v>
      </c>
      <c r="F126" s="52">
        <v>13284</v>
      </c>
      <c r="G126" s="52">
        <v>11523</v>
      </c>
      <c r="H126" s="52">
        <v>4734</v>
      </c>
      <c r="I126" s="52">
        <v>10736</v>
      </c>
      <c r="J126" s="52">
        <v>31109</v>
      </c>
      <c r="K126" s="52">
        <v>13146</v>
      </c>
      <c r="L126" s="52">
        <v>21926</v>
      </c>
      <c r="M126" s="52">
        <v>14757</v>
      </c>
      <c r="N126" s="52">
        <v>14179</v>
      </c>
      <c r="O126" s="52">
        <v>22615</v>
      </c>
      <c r="P126" s="52">
        <v>10330</v>
      </c>
      <c r="Q126" s="52">
        <v>18943</v>
      </c>
      <c r="R126" s="52">
        <v>21006</v>
      </c>
      <c r="S126" s="52">
        <v>13187</v>
      </c>
      <c r="T126" s="52">
        <v>7517</v>
      </c>
      <c r="U126" s="52">
        <v>9638</v>
      </c>
      <c r="V126" s="52">
        <v>7492</v>
      </c>
      <c r="W126" s="52">
        <v>25539</v>
      </c>
      <c r="X126" s="52">
        <v>21489</v>
      </c>
      <c r="Y126" s="52">
        <v>25298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2</v>
      </c>
      <c r="E129" s="52">
        <v>42</v>
      </c>
      <c r="F129" s="52">
        <v>66</v>
      </c>
      <c r="G129" s="52">
        <v>106</v>
      </c>
      <c r="H129" s="52">
        <v>68</v>
      </c>
      <c r="I129" s="52">
        <v>242</v>
      </c>
      <c r="J129" s="52">
        <v>735</v>
      </c>
      <c r="K129" s="52">
        <v>518</v>
      </c>
      <c r="L129" s="52">
        <v>676</v>
      </c>
      <c r="M129" s="52">
        <v>369</v>
      </c>
      <c r="N129" s="52">
        <v>523</v>
      </c>
      <c r="O129" s="52">
        <v>326</v>
      </c>
      <c r="P129" s="52">
        <v>230</v>
      </c>
      <c r="Q129" s="52">
        <v>247</v>
      </c>
      <c r="R129" s="52">
        <v>307</v>
      </c>
      <c r="S129" s="52">
        <v>171</v>
      </c>
      <c r="T129" s="52">
        <v>76</v>
      </c>
      <c r="U129" s="52">
        <v>80</v>
      </c>
      <c r="V129" s="52">
        <v>67</v>
      </c>
      <c r="W129" s="52">
        <v>127</v>
      </c>
      <c r="X129" s="52">
        <v>101</v>
      </c>
      <c r="Y129" s="52">
        <v>13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19690</v>
      </c>
      <c r="D131" s="52">
        <v>17934</v>
      </c>
      <c r="E131" s="52">
        <v>15465</v>
      </c>
      <c r="F131" s="52">
        <v>12961</v>
      </c>
      <c r="G131" s="52">
        <v>10988</v>
      </c>
      <c r="H131" s="52">
        <v>3365</v>
      </c>
      <c r="I131" s="52">
        <v>8528</v>
      </c>
      <c r="J131" s="52">
        <v>31109</v>
      </c>
      <c r="K131" s="52">
        <v>13146</v>
      </c>
      <c r="L131" s="52">
        <v>21926</v>
      </c>
      <c r="M131" s="52">
        <v>12685</v>
      </c>
      <c r="N131" s="52">
        <v>13960</v>
      </c>
      <c r="O131" s="52">
        <v>22615</v>
      </c>
      <c r="P131" s="52">
        <v>10003</v>
      </c>
      <c r="Q131" s="52">
        <v>18524</v>
      </c>
      <c r="R131" s="52">
        <v>20529</v>
      </c>
      <c r="S131" s="52">
        <v>12772</v>
      </c>
      <c r="T131" s="52">
        <v>6866</v>
      </c>
      <c r="U131" s="52">
        <v>8860</v>
      </c>
      <c r="V131" s="52">
        <v>5887</v>
      </c>
      <c r="W131" s="52">
        <v>25539</v>
      </c>
      <c r="X131" s="52">
        <v>21269</v>
      </c>
      <c r="Y131" s="52">
        <v>25249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817</v>
      </c>
      <c r="D135" s="52">
        <v>249</v>
      </c>
      <c r="E135" s="52">
        <v>163</v>
      </c>
      <c r="F135" s="52">
        <v>323</v>
      </c>
      <c r="G135" s="52">
        <v>535</v>
      </c>
      <c r="H135" s="52">
        <v>1369</v>
      </c>
      <c r="I135" s="52">
        <v>2208</v>
      </c>
      <c r="J135" s="52">
        <v>0</v>
      </c>
      <c r="K135" s="52">
        <v>0</v>
      </c>
      <c r="L135" s="52">
        <v>0</v>
      </c>
      <c r="M135" s="52">
        <v>2072</v>
      </c>
      <c r="N135" s="52">
        <v>219</v>
      </c>
      <c r="O135" s="52">
        <v>0</v>
      </c>
      <c r="P135" s="52">
        <v>327</v>
      </c>
      <c r="Q135" s="52">
        <v>419</v>
      </c>
      <c r="R135" s="52">
        <v>477</v>
      </c>
      <c r="S135" s="52">
        <v>415</v>
      </c>
      <c r="T135" s="52">
        <v>651</v>
      </c>
      <c r="U135" s="52">
        <v>778</v>
      </c>
      <c r="V135" s="52">
        <v>1605</v>
      </c>
      <c r="W135" s="52">
        <v>0</v>
      </c>
      <c r="X135" s="52">
        <v>220</v>
      </c>
      <c r="Y135" s="52">
        <v>49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19366</v>
      </c>
      <c r="D140" s="52">
        <v>14720</v>
      </c>
      <c r="E140" s="52">
        <v>10450</v>
      </c>
      <c r="F140" s="52">
        <v>6527</v>
      </c>
      <c r="G140" s="52">
        <v>5567</v>
      </c>
      <c r="H140" s="52">
        <v>1214</v>
      </c>
      <c r="I140" s="52">
        <v>984</v>
      </c>
      <c r="J140" s="52">
        <v>6735</v>
      </c>
      <c r="K140" s="52">
        <v>10744</v>
      </c>
      <c r="L140" s="52">
        <v>18128</v>
      </c>
      <c r="M140" s="52">
        <v>10564</v>
      </c>
      <c r="N140" s="52">
        <v>6571</v>
      </c>
      <c r="O140" s="52">
        <v>9123</v>
      </c>
      <c r="P140" s="52">
        <v>4438</v>
      </c>
      <c r="Q140" s="52">
        <v>14440</v>
      </c>
      <c r="R140" s="52">
        <v>14284</v>
      </c>
      <c r="S140" s="52">
        <v>9437</v>
      </c>
      <c r="T140" s="52">
        <v>5412</v>
      </c>
      <c r="U140" s="52">
        <v>3621</v>
      </c>
      <c r="V140" s="52">
        <v>818</v>
      </c>
      <c r="W140" s="52">
        <v>11795</v>
      </c>
      <c r="X140" s="52">
        <v>15457</v>
      </c>
      <c r="Y140" s="52">
        <v>25200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1141</v>
      </c>
      <c r="D141" s="36">
        <v>3463</v>
      </c>
      <c r="E141" s="36">
        <v>5178</v>
      </c>
      <c r="F141" s="36">
        <v>6757</v>
      </c>
      <c r="G141" s="36">
        <v>5956</v>
      </c>
      <c r="H141" s="36">
        <v>3520</v>
      </c>
      <c r="I141" s="36">
        <v>9752</v>
      </c>
      <c r="J141" s="36">
        <v>24374</v>
      </c>
      <c r="K141" s="36">
        <v>2402</v>
      </c>
      <c r="L141" s="36">
        <v>3798</v>
      </c>
      <c r="M141" s="36">
        <v>4193</v>
      </c>
      <c r="N141" s="36">
        <v>7608</v>
      </c>
      <c r="O141" s="36">
        <v>13492</v>
      </c>
      <c r="P141" s="36">
        <v>5892</v>
      </c>
      <c r="Q141" s="36">
        <v>4503</v>
      </c>
      <c r="R141" s="36">
        <v>6722</v>
      </c>
      <c r="S141" s="36">
        <v>3750</v>
      </c>
      <c r="T141" s="36">
        <v>2105</v>
      </c>
      <c r="U141" s="36">
        <v>6017</v>
      </c>
      <c r="V141" s="36">
        <v>6674</v>
      </c>
      <c r="W141" s="36">
        <v>13744</v>
      </c>
      <c r="X141" s="36">
        <v>6032</v>
      </c>
      <c r="Y141" s="36">
        <v>98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1187</v>
      </c>
      <c r="P145" s="52">
        <v>2208</v>
      </c>
      <c r="Q145" s="52">
        <v>3153</v>
      </c>
      <c r="R145" s="52">
        <v>4124</v>
      </c>
      <c r="S145" s="52">
        <v>3841</v>
      </c>
      <c r="T145" s="52">
        <v>4291</v>
      </c>
      <c r="U145" s="52">
        <v>4091</v>
      </c>
      <c r="V145" s="52">
        <v>6868</v>
      </c>
      <c r="W145" s="52">
        <v>19496</v>
      </c>
      <c r="X145" s="52">
        <v>20033</v>
      </c>
      <c r="Y145" s="52">
        <v>13676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74</v>
      </c>
      <c r="P147" s="52">
        <v>159</v>
      </c>
      <c r="Q147" s="52">
        <v>246</v>
      </c>
      <c r="R147" s="52">
        <v>350</v>
      </c>
      <c r="S147" s="52">
        <v>340</v>
      </c>
      <c r="T147" s="52">
        <v>400</v>
      </c>
      <c r="U147" s="52">
        <v>338</v>
      </c>
      <c r="V147" s="52">
        <v>613</v>
      </c>
      <c r="W147" s="52">
        <v>961</v>
      </c>
      <c r="X147" s="52">
        <v>932</v>
      </c>
      <c r="Y147" s="52">
        <v>68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5</v>
      </c>
      <c r="P149" s="52">
        <v>7</v>
      </c>
      <c r="Q149" s="52">
        <v>19</v>
      </c>
      <c r="R149" s="52">
        <v>51</v>
      </c>
      <c r="S149" s="52">
        <v>68</v>
      </c>
      <c r="T149" s="52">
        <v>56</v>
      </c>
      <c r="U149" s="52">
        <v>52</v>
      </c>
      <c r="V149" s="52">
        <v>141</v>
      </c>
      <c r="W149" s="52">
        <v>632</v>
      </c>
      <c r="X149" s="52">
        <v>1008</v>
      </c>
      <c r="Y149" s="52">
        <v>1425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1182</v>
      </c>
      <c r="P153" s="52">
        <v>2201</v>
      </c>
      <c r="Q153" s="52">
        <v>3134</v>
      </c>
      <c r="R153" s="52">
        <v>4073</v>
      </c>
      <c r="S153" s="52">
        <v>3773</v>
      </c>
      <c r="T153" s="52">
        <v>4235</v>
      </c>
      <c r="U153" s="52">
        <v>4039</v>
      </c>
      <c r="V153" s="52">
        <v>6727</v>
      </c>
      <c r="W153" s="52">
        <v>18864</v>
      </c>
      <c r="X153" s="52">
        <v>19025</v>
      </c>
      <c r="Y153" s="52">
        <v>12251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479</v>
      </c>
      <c r="P158" s="52">
        <v>949</v>
      </c>
      <c r="Q158" s="52">
        <v>2404</v>
      </c>
      <c r="R158" s="52">
        <v>2804</v>
      </c>
      <c r="S158" s="52">
        <v>2749</v>
      </c>
      <c r="T158" s="52">
        <v>3090</v>
      </c>
      <c r="U158" s="52">
        <v>1537</v>
      </c>
      <c r="V158" s="52">
        <v>750</v>
      </c>
      <c r="W158" s="52">
        <v>9004</v>
      </c>
      <c r="X158" s="52">
        <v>14409</v>
      </c>
      <c r="Y158" s="52">
        <v>13623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708</v>
      </c>
      <c r="P159" s="36">
        <v>1259</v>
      </c>
      <c r="Q159" s="36">
        <v>749</v>
      </c>
      <c r="R159" s="36">
        <v>1320</v>
      </c>
      <c r="S159" s="36">
        <v>1092</v>
      </c>
      <c r="T159" s="36">
        <v>1201</v>
      </c>
      <c r="U159" s="36">
        <v>2554</v>
      </c>
      <c r="V159" s="36">
        <v>6118</v>
      </c>
      <c r="W159" s="36">
        <v>10492</v>
      </c>
      <c r="X159" s="36">
        <v>5624</v>
      </c>
      <c r="Y159" s="36">
        <v>53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49</v>
      </c>
      <c r="D163" s="52">
        <v>70</v>
      </c>
      <c r="E163" s="52">
        <v>118</v>
      </c>
      <c r="F163" s="52">
        <v>262</v>
      </c>
      <c r="G163" s="52">
        <v>529</v>
      </c>
      <c r="H163" s="52">
        <v>1075</v>
      </c>
      <c r="I163" s="52">
        <v>859</v>
      </c>
      <c r="J163" s="52">
        <v>1031</v>
      </c>
      <c r="K163" s="52">
        <v>432</v>
      </c>
      <c r="L163" s="52">
        <v>396</v>
      </c>
      <c r="M163" s="52">
        <v>291</v>
      </c>
      <c r="N163" s="52">
        <v>356</v>
      </c>
      <c r="O163" s="52">
        <v>779</v>
      </c>
      <c r="P163" s="52">
        <v>1777</v>
      </c>
      <c r="Q163" s="52">
        <v>847</v>
      </c>
      <c r="R163" s="52">
        <v>252</v>
      </c>
      <c r="S163" s="52">
        <v>290</v>
      </c>
      <c r="T163" s="52">
        <v>183</v>
      </c>
      <c r="U163" s="52">
        <v>497</v>
      </c>
      <c r="V163" s="52">
        <v>190</v>
      </c>
      <c r="W163" s="52">
        <v>114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5</v>
      </c>
      <c r="H165" s="52">
        <v>15</v>
      </c>
      <c r="I165" s="52">
        <v>19</v>
      </c>
      <c r="J165" s="52">
        <v>32</v>
      </c>
      <c r="K165" s="52">
        <v>17</v>
      </c>
      <c r="L165" s="52">
        <v>19</v>
      </c>
      <c r="M165" s="52">
        <v>15</v>
      </c>
      <c r="N165" s="52">
        <v>21</v>
      </c>
      <c r="O165" s="52">
        <v>49</v>
      </c>
      <c r="P165" s="52">
        <v>126</v>
      </c>
      <c r="Q165" s="52">
        <v>55</v>
      </c>
      <c r="R165" s="52">
        <v>19</v>
      </c>
      <c r="S165" s="52">
        <v>19</v>
      </c>
      <c r="T165" s="52">
        <v>9</v>
      </c>
      <c r="U165" s="52">
        <v>20</v>
      </c>
      <c r="V165" s="52">
        <v>9</v>
      </c>
      <c r="W165" s="52">
        <v>2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</v>
      </c>
      <c r="D167" s="52">
        <v>2</v>
      </c>
      <c r="E167" s="52">
        <v>1</v>
      </c>
      <c r="F167" s="52">
        <v>1</v>
      </c>
      <c r="G167" s="52">
        <v>3</v>
      </c>
      <c r="H167" s="52">
        <v>7</v>
      </c>
      <c r="I167" s="52">
        <v>5</v>
      </c>
      <c r="J167" s="52">
        <v>3</v>
      </c>
      <c r="K167" s="52">
        <v>13</v>
      </c>
      <c r="L167" s="52">
        <v>6</v>
      </c>
      <c r="M167" s="52">
        <v>4</v>
      </c>
      <c r="N167" s="52">
        <v>2</v>
      </c>
      <c r="O167" s="52">
        <v>3</v>
      </c>
      <c r="P167" s="52">
        <v>6</v>
      </c>
      <c r="Q167" s="52">
        <v>5</v>
      </c>
      <c r="R167" s="52">
        <v>3</v>
      </c>
      <c r="S167" s="52">
        <v>5</v>
      </c>
      <c r="T167" s="52">
        <v>2</v>
      </c>
      <c r="U167" s="52">
        <v>6</v>
      </c>
      <c r="V167" s="52">
        <v>4</v>
      </c>
      <c r="W167" s="52">
        <v>4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47</v>
      </c>
      <c r="D171" s="52">
        <v>68</v>
      </c>
      <c r="E171" s="52">
        <v>117</v>
      </c>
      <c r="F171" s="52">
        <v>261</v>
      </c>
      <c r="G171" s="52">
        <v>526</v>
      </c>
      <c r="H171" s="52">
        <v>1068</v>
      </c>
      <c r="I171" s="52">
        <v>854</v>
      </c>
      <c r="J171" s="52">
        <v>1028</v>
      </c>
      <c r="K171" s="52">
        <v>419</v>
      </c>
      <c r="L171" s="52">
        <v>390</v>
      </c>
      <c r="M171" s="52">
        <v>287</v>
      </c>
      <c r="N171" s="52">
        <v>354</v>
      </c>
      <c r="O171" s="52">
        <v>776</v>
      </c>
      <c r="P171" s="52">
        <v>1771</v>
      </c>
      <c r="Q171" s="52">
        <v>842</v>
      </c>
      <c r="R171" s="52">
        <v>249</v>
      </c>
      <c r="S171" s="52">
        <v>285</v>
      </c>
      <c r="T171" s="52">
        <v>181</v>
      </c>
      <c r="U171" s="52">
        <v>491</v>
      </c>
      <c r="V171" s="52">
        <v>186</v>
      </c>
      <c r="W171" s="52">
        <v>110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46</v>
      </c>
      <c r="D176" s="52">
        <v>57</v>
      </c>
      <c r="E176" s="52">
        <v>79</v>
      </c>
      <c r="F176" s="52">
        <v>129</v>
      </c>
      <c r="G176" s="52">
        <v>256</v>
      </c>
      <c r="H176" s="52">
        <v>276</v>
      </c>
      <c r="I176" s="52">
        <v>79</v>
      </c>
      <c r="J176" s="52">
        <v>223</v>
      </c>
      <c r="K176" s="52">
        <v>353</v>
      </c>
      <c r="L176" s="52">
        <v>327</v>
      </c>
      <c r="M176" s="52">
        <v>208</v>
      </c>
      <c r="N176" s="52">
        <v>165</v>
      </c>
      <c r="O176" s="52">
        <v>314</v>
      </c>
      <c r="P176" s="52">
        <v>763</v>
      </c>
      <c r="Q176" s="52">
        <v>646</v>
      </c>
      <c r="R176" s="52">
        <v>171</v>
      </c>
      <c r="S176" s="52">
        <v>208</v>
      </c>
      <c r="T176" s="52">
        <v>132</v>
      </c>
      <c r="U176" s="52">
        <v>187</v>
      </c>
      <c r="V176" s="52">
        <v>21</v>
      </c>
      <c r="W176" s="52">
        <v>53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</v>
      </c>
      <c r="D177" s="36">
        <v>13</v>
      </c>
      <c r="E177" s="36">
        <v>39</v>
      </c>
      <c r="F177" s="36">
        <v>133</v>
      </c>
      <c r="G177" s="36">
        <v>273</v>
      </c>
      <c r="H177" s="36">
        <v>799</v>
      </c>
      <c r="I177" s="36">
        <v>780</v>
      </c>
      <c r="J177" s="36">
        <v>808</v>
      </c>
      <c r="K177" s="36">
        <v>79</v>
      </c>
      <c r="L177" s="36">
        <v>69</v>
      </c>
      <c r="M177" s="36">
        <v>83</v>
      </c>
      <c r="N177" s="36">
        <v>191</v>
      </c>
      <c r="O177" s="36">
        <v>465</v>
      </c>
      <c r="P177" s="36">
        <v>1014</v>
      </c>
      <c r="Q177" s="36">
        <v>201</v>
      </c>
      <c r="R177" s="36">
        <v>81</v>
      </c>
      <c r="S177" s="36">
        <v>82</v>
      </c>
      <c r="T177" s="36">
        <v>51</v>
      </c>
      <c r="U177" s="36">
        <v>310</v>
      </c>
      <c r="V177" s="36">
        <v>169</v>
      </c>
      <c r="W177" s="36">
        <v>61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2167</v>
      </c>
      <c r="D5" s="52">
        <v>4154</v>
      </c>
      <c r="E5" s="52">
        <v>3584</v>
      </c>
      <c r="F5" s="52">
        <v>2924</v>
      </c>
      <c r="G5" s="52">
        <v>3896</v>
      </c>
      <c r="H5" s="52">
        <v>3925</v>
      </c>
      <c r="I5" s="52">
        <v>4026</v>
      </c>
      <c r="J5" s="52">
        <v>2938</v>
      </c>
      <c r="K5" s="52">
        <v>3219</v>
      </c>
      <c r="L5" s="52">
        <v>5423</v>
      </c>
      <c r="M5" s="52">
        <v>5351</v>
      </c>
      <c r="N5" s="52">
        <v>4021</v>
      </c>
      <c r="O5" s="52">
        <v>2137</v>
      </c>
      <c r="P5" s="52">
        <v>16</v>
      </c>
      <c r="Q5" s="52">
        <v>0</v>
      </c>
      <c r="R5" s="52">
        <v>624</v>
      </c>
      <c r="S5" s="52">
        <v>3260</v>
      </c>
      <c r="T5" s="52">
        <v>2006</v>
      </c>
      <c r="U5" s="52">
        <v>0</v>
      </c>
      <c r="V5" s="52">
        <v>0</v>
      </c>
      <c r="W5" s="52">
        <v>405</v>
      </c>
      <c r="X5" s="52">
        <v>1429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14</v>
      </c>
      <c r="F8" s="52">
        <v>21</v>
      </c>
      <c r="G8" s="52">
        <v>34</v>
      </c>
      <c r="H8" s="52">
        <v>41</v>
      </c>
      <c r="I8" s="52">
        <v>97</v>
      </c>
      <c r="J8" s="52">
        <v>60</v>
      </c>
      <c r="K8" s="52">
        <v>49</v>
      </c>
      <c r="L8" s="52">
        <v>40</v>
      </c>
      <c r="M8" s="52">
        <v>61</v>
      </c>
      <c r="N8" s="52">
        <v>98</v>
      </c>
      <c r="O8" s="52">
        <v>102</v>
      </c>
      <c r="P8" s="52">
        <v>79</v>
      </c>
      <c r="Q8" s="52">
        <v>43</v>
      </c>
      <c r="R8" s="52">
        <v>30</v>
      </c>
      <c r="S8" s="52">
        <v>34</v>
      </c>
      <c r="T8" s="52">
        <v>65</v>
      </c>
      <c r="U8" s="52">
        <v>83</v>
      </c>
      <c r="V8" s="52">
        <v>50</v>
      </c>
      <c r="W8" s="52">
        <v>17</v>
      </c>
      <c r="X8" s="52">
        <v>5</v>
      </c>
      <c r="Y8" s="52">
        <v>11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2109</v>
      </c>
      <c r="D10" s="52">
        <f>RES_hhdet_in!D10-RES_hhdet_in_new!D10</f>
        <v>3851</v>
      </c>
      <c r="E10" s="52">
        <f>RES_hhdet_in!E10-RES_hhdet_in_new!E10</f>
        <v>2602</v>
      </c>
      <c r="F10" s="52">
        <f>RES_hhdet_in!F10-RES_hhdet_in_new!F10</f>
        <v>1050</v>
      </c>
      <c r="G10" s="52">
        <f>RES_hhdet_in!G10-RES_hhdet_in_new!G10</f>
        <v>2220</v>
      </c>
      <c r="H10" s="52">
        <f>RES_hhdet_in!H10-RES_hhdet_in_new!H10</f>
        <v>2491</v>
      </c>
      <c r="I10" s="52">
        <f>RES_hhdet_in!I10-RES_hhdet_in_new!I10</f>
        <v>3522</v>
      </c>
      <c r="J10" s="52">
        <f>RES_hhdet_in!J10-RES_hhdet_in_new!J10</f>
        <v>2739</v>
      </c>
      <c r="K10" s="52">
        <f>RES_hhdet_in!K10-RES_hhdet_in_new!K10</f>
        <v>3829</v>
      </c>
      <c r="L10" s="52">
        <f>RES_hhdet_in!L10-RES_hhdet_in_new!L10</f>
        <v>4639</v>
      </c>
      <c r="M10" s="52">
        <f>RES_hhdet_in!M10-RES_hhdet_in_new!M10</f>
        <v>3224</v>
      </c>
      <c r="N10" s="52">
        <f>RES_hhdet_in!N10-RES_hhdet_in_new!N10</f>
        <v>4250</v>
      </c>
      <c r="O10" s="52">
        <f>RES_hhdet_in!O10-RES_hhdet_in_new!O10</f>
        <v>2903</v>
      </c>
      <c r="P10" s="52">
        <f>RES_hhdet_in!P10-RES_hhdet_in_new!P10</f>
        <v>2475</v>
      </c>
      <c r="Q10" s="52">
        <f>RES_hhdet_in!Q10-RES_hhdet_in_new!Q10</f>
        <v>2535</v>
      </c>
      <c r="R10" s="52">
        <f>RES_hhdet_in!R10-RES_hhdet_in_new!R10</f>
        <v>1322</v>
      </c>
      <c r="S10" s="52">
        <f>RES_hhdet_in!S10-RES_hhdet_in_new!S10</f>
        <v>3952</v>
      </c>
      <c r="T10" s="52">
        <f>RES_hhdet_in!T10-RES_hhdet_in_new!T10</f>
        <v>2433</v>
      </c>
      <c r="U10" s="52">
        <f>RES_hhdet_in!U10-RES_hhdet_in_new!U10</f>
        <v>3289</v>
      </c>
      <c r="V10" s="52">
        <f>RES_hhdet_in!V10-RES_hhdet_in_new!V10</f>
        <v>4490</v>
      </c>
      <c r="W10" s="52">
        <f>RES_hhdet_in!W10-RES_hhdet_in_new!W10</f>
        <v>3390</v>
      </c>
      <c r="X10" s="52">
        <f>RES_hhdet_in!X10-RES_hhdet_in_new!X10</f>
        <v>2410</v>
      </c>
      <c r="Y10" s="52">
        <f>RES_hhdet_in!Y10-RES_hhdet_in_new!Y10</f>
        <v>4146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</v>
      </c>
      <c r="D11" s="52">
        <f>RES_hhdet_in!D11-RES_hhdet_in_new!D11</f>
        <v>13</v>
      </c>
      <c r="E11" s="52">
        <f>RES_hhdet_in!E11-RES_hhdet_in_new!E11</f>
        <v>11</v>
      </c>
      <c r="F11" s="52">
        <f>RES_hhdet_in!F11-RES_hhdet_in_new!F11</f>
        <v>7</v>
      </c>
      <c r="G11" s="52">
        <f>RES_hhdet_in!G11-RES_hhdet_in_new!G11</f>
        <v>12</v>
      </c>
      <c r="H11" s="52">
        <f>RES_hhdet_in!H11-RES_hhdet_in_new!H11</f>
        <v>12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15</v>
      </c>
      <c r="L11" s="52">
        <f>RES_hhdet_in!L11-RES_hhdet_in_new!L11</f>
        <v>35</v>
      </c>
      <c r="M11" s="52">
        <f>RES_hhdet_in!M11-RES_hhdet_in_new!M11</f>
        <v>53</v>
      </c>
      <c r="N11" s="52">
        <f>RES_hhdet_in!N11-RES_hhdet_in_new!N11</f>
        <v>9</v>
      </c>
      <c r="O11" s="52">
        <f>RES_hhdet_in!O11-RES_hhdet_in_new!O11</f>
        <v>4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2</v>
      </c>
      <c r="S11" s="52">
        <f>RES_hhdet_in!S11-RES_hhdet_in_new!S11</f>
        <v>13</v>
      </c>
      <c r="T11" s="52">
        <f>RES_hhdet_in!T11-RES_hhdet_in_new!T11</f>
        <v>26</v>
      </c>
      <c r="U11" s="52">
        <f>RES_hhdet_in!U11-RES_hhdet_in_new!U11</f>
        <v>16</v>
      </c>
      <c r="V11" s="52">
        <f>RES_hhdet_in!V11-RES_hhdet_in_new!V11</f>
        <v>8</v>
      </c>
      <c r="W11" s="52">
        <f>RES_hhdet_in!W11-RES_hhdet_in_new!W11</f>
        <v>12</v>
      </c>
      <c r="X11" s="52">
        <f>RES_hhdet_in!X11-RES_hhdet_in_new!X11</f>
        <v>12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227</v>
      </c>
      <c r="D15" s="52">
        <f>RES_hhdet_in!D15-RES_hhdet_in_new!D15</f>
        <v>468</v>
      </c>
      <c r="E15" s="52">
        <f>RES_hhdet_in!E15-RES_hhdet_in_new!E15</f>
        <v>1156</v>
      </c>
      <c r="F15" s="52">
        <f>RES_hhdet_in!F15-RES_hhdet_in_new!F15</f>
        <v>2067</v>
      </c>
      <c r="G15" s="52">
        <f>RES_hhdet_in!G15-RES_hhdet_in_new!G15</f>
        <v>1915</v>
      </c>
      <c r="H15" s="52">
        <f>RES_hhdet_in!H15-RES_hhdet_in_new!H15</f>
        <v>1782</v>
      </c>
      <c r="I15" s="52">
        <f>RES_hhdet_in!I15-RES_hhdet_in_new!I15</f>
        <v>875</v>
      </c>
      <c r="J15" s="52">
        <f>RES_hhdet_in!J15-RES_hhdet_in_new!J15</f>
        <v>890</v>
      </c>
      <c r="K15" s="52">
        <f>RES_hhdet_in!K15-RES_hhdet_in_new!K15</f>
        <v>518</v>
      </c>
      <c r="L15" s="52">
        <f>RES_hhdet_in!L15-RES_hhdet_in_new!L15</f>
        <v>2370</v>
      </c>
      <c r="M15" s="52">
        <f>RES_hhdet_in!M15-RES_hhdet_in_new!M15</f>
        <v>4179</v>
      </c>
      <c r="N15" s="52">
        <f>RES_hhdet_in!N15-RES_hhdet_in_new!N15</f>
        <v>2098</v>
      </c>
      <c r="O15" s="52">
        <f>RES_hhdet_in!O15-RES_hhdet_in_new!O15</f>
        <v>1390</v>
      </c>
      <c r="P15" s="52">
        <f>RES_hhdet_in!P15-RES_hhdet_in_new!P15</f>
        <v>0</v>
      </c>
      <c r="Q15" s="52">
        <f>RES_hhdet_in!Q15-RES_hhdet_in_new!Q15</f>
        <v>1</v>
      </c>
      <c r="R15" s="52">
        <f>RES_hhdet_in!R15-RES_hhdet_in_new!R15</f>
        <v>276</v>
      </c>
      <c r="S15" s="52">
        <f>RES_hhdet_in!S15-RES_hhdet_in_new!S15</f>
        <v>747</v>
      </c>
      <c r="T15" s="52">
        <f>RES_hhdet_in!T15-RES_hhdet_in_new!T15</f>
        <v>2106</v>
      </c>
      <c r="U15" s="52">
        <f>RES_hhdet_in!U15-RES_hhdet_in_new!U15</f>
        <v>1341</v>
      </c>
      <c r="V15" s="52">
        <f>RES_hhdet_in!V15-RES_hhdet_in_new!V15</f>
        <v>514</v>
      </c>
      <c r="W15" s="52">
        <f>RES_hhdet_in!W15-RES_hhdet_in_new!W15</f>
        <v>516</v>
      </c>
      <c r="X15" s="52">
        <f>RES_hhdet_in!X15-RES_hhdet_in_new!X15</f>
        <v>288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669</v>
      </c>
      <c r="D20" s="52">
        <v>959</v>
      </c>
      <c r="E20" s="52">
        <v>796</v>
      </c>
      <c r="F20" s="52">
        <v>666</v>
      </c>
      <c r="G20" s="52">
        <v>832</v>
      </c>
      <c r="H20" s="52">
        <v>936</v>
      </c>
      <c r="I20" s="52">
        <v>758</v>
      </c>
      <c r="J20" s="52">
        <v>916</v>
      </c>
      <c r="K20" s="52">
        <v>1244</v>
      </c>
      <c r="L20" s="52">
        <v>1790</v>
      </c>
      <c r="M20" s="52">
        <v>1523</v>
      </c>
      <c r="N20" s="52">
        <v>1442</v>
      </c>
      <c r="O20" s="52">
        <v>1585</v>
      </c>
      <c r="P20" s="52">
        <v>1334</v>
      </c>
      <c r="Q20" s="52">
        <v>1314</v>
      </c>
      <c r="R20" s="52">
        <v>1411</v>
      </c>
      <c r="S20" s="52">
        <v>1826</v>
      </c>
      <c r="T20" s="52">
        <v>1642</v>
      </c>
      <c r="U20" s="52">
        <v>843</v>
      </c>
      <c r="V20" s="52">
        <v>1105</v>
      </c>
      <c r="W20" s="52">
        <v>652</v>
      </c>
      <c r="X20" s="52">
        <v>922</v>
      </c>
      <c r="Y20" s="52">
        <v>955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3381</v>
      </c>
      <c r="D21" s="52">
        <v>4283</v>
      </c>
      <c r="E21" s="52">
        <v>3311</v>
      </c>
      <c r="F21" s="52">
        <v>2278</v>
      </c>
      <c r="G21" s="52">
        <v>2841</v>
      </c>
      <c r="H21" s="52">
        <v>1676</v>
      </c>
      <c r="I21" s="52">
        <v>500</v>
      </c>
      <c r="J21" s="52">
        <v>1048</v>
      </c>
      <c r="K21" s="52">
        <v>5150</v>
      </c>
      <c r="L21" s="52">
        <v>7207</v>
      </c>
      <c r="M21" s="52">
        <v>6231</v>
      </c>
      <c r="N21" s="52">
        <v>3500</v>
      </c>
      <c r="O21" s="52">
        <v>2477</v>
      </c>
      <c r="P21" s="52">
        <v>1434</v>
      </c>
      <c r="Q21" s="52">
        <v>2596</v>
      </c>
      <c r="R21" s="52">
        <v>3814</v>
      </c>
      <c r="S21" s="52">
        <v>5345</v>
      </c>
      <c r="T21" s="52">
        <v>4685</v>
      </c>
      <c r="U21" s="52">
        <v>1333</v>
      </c>
      <c r="V21" s="52">
        <v>162</v>
      </c>
      <c r="W21" s="52">
        <v>783</v>
      </c>
      <c r="X21" s="52">
        <v>1263</v>
      </c>
      <c r="Y21" s="52">
        <v>106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200</v>
      </c>
      <c r="D22" s="36">
        <v>1007</v>
      </c>
      <c r="E22" s="36">
        <v>1641</v>
      </c>
      <c r="F22" s="36">
        <v>2358</v>
      </c>
      <c r="G22" s="36">
        <v>3042</v>
      </c>
      <c r="H22" s="36">
        <v>4866</v>
      </c>
      <c r="I22" s="36">
        <v>4946</v>
      </c>
      <c r="J22" s="36">
        <v>3787</v>
      </c>
      <c r="K22" s="36">
        <v>1148</v>
      </c>
      <c r="L22" s="36">
        <v>1506</v>
      </c>
      <c r="M22" s="36">
        <v>2474</v>
      </c>
      <c r="N22" s="36">
        <v>4059</v>
      </c>
      <c r="O22" s="36">
        <v>3669</v>
      </c>
      <c r="P22" s="36">
        <v>1924</v>
      </c>
      <c r="Q22" s="36">
        <v>808</v>
      </c>
      <c r="R22" s="36">
        <v>1795</v>
      </c>
      <c r="S22" s="36">
        <v>2126</v>
      </c>
      <c r="T22" s="36">
        <v>1819</v>
      </c>
      <c r="U22" s="36">
        <v>2213</v>
      </c>
      <c r="V22" s="36">
        <v>1343</v>
      </c>
      <c r="W22" s="36">
        <v>940</v>
      </c>
      <c r="X22" s="36">
        <v>496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262</v>
      </c>
      <c r="D26" s="52">
        <v>154</v>
      </c>
      <c r="E26" s="52">
        <v>114</v>
      </c>
      <c r="F26" s="52">
        <v>13</v>
      </c>
      <c r="G26" s="52">
        <v>0</v>
      </c>
      <c r="H26" s="52">
        <v>0</v>
      </c>
      <c r="I26" s="52">
        <v>0</v>
      </c>
      <c r="J26" s="52">
        <v>171</v>
      </c>
      <c r="K26" s="52">
        <v>320</v>
      </c>
      <c r="L26" s="52">
        <v>304</v>
      </c>
      <c r="M26" s="52">
        <v>357</v>
      </c>
      <c r="N26" s="52">
        <v>468</v>
      </c>
      <c r="O26" s="52">
        <v>218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55</v>
      </c>
      <c r="X26" s="52">
        <v>136</v>
      </c>
      <c r="Y26" s="52">
        <v>470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0</v>
      </c>
      <c r="K29" s="52">
        <v>2</v>
      </c>
      <c r="L29" s="52">
        <v>2</v>
      </c>
      <c r="M29" s="52">
        <v>4</v>
      </c>
      <c r="N29" s="52">
        <v>6</v>
      </c>
      <c r="O29" s="52">
        <v>9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1</v>
      </c>
      <c r="Y29" s="52">
        <v>1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29</v>
      </c>
      <c r="D31" s="52">
        <f>RES_hhdet_in!D31-RES_hhdet_in_new!D31</f>
        <v>18</v>
      </c>
      <c r="E31" s="52">
        <f>RES_hhdet_in!E31-RES_hhdet_in_new!E31</f>
        <v>6</v>
      </c>
      <c r="F31" s="52">
        <f>RES_hhdet_in!F31-RES_hhdet_in_new!F31</f>
        <v>2</v>
      </c>
      <c r="G31" s="52">
        <f>RES_hhdet_in!G31-RES_hhdet_in_new!G31</f>
        <v>4</v>
      </c>
      <c r="H31" s="52">
        <f>RES_hhdet_in!H31-RES_hhdet_in_new!H31</f>
        <v>4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15</v>
      </c>
      <c r="L31" s="52">
        <f>RES_hhdet_in!L31-RES_hhdet_in_new!L31</f>
        <v>5</v>
      </c>
      <c r="M31" s="52">
        <f>RES_hhdet_in!M31-RES_hhdet_in_new!M31</f>
        <v>4</v>
      </c>
      <c r="N31" s="52">
        <f>RES_hhdet_in!N31-RES_hhdet_in_new!N31</f>
        <v>2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4</v>
      </c>
      <c r="S31" s="52">
        <f>RES_hhdet_in!S31-RES_hhdet_in_new!S31</f>
        <v>6</v>
      </c>
      <c r="T31" s="52">
        <f>RES_hhdet_in!T31-RES_hhdet_in_new!T31</f>
        <v>4</v>
      </c>
      <c r="U31" s="52">
        <f>RES_hhdet_in!U31-RES_hhdet_in_new!U31</f>
        <v>3</v>
      </c>
      <c r="V31" s="52">
        <f>RES_hhdet_in!V31-RES_hhdet_in_new!V31</f>
        <v>5</v>
      </c>
      <c r="W31" s="52">
        <f>RES_hhdet_in!W31-RES_hhdet_in_new!W31</f>
        <v>4</v>
      </c>
      <c r="X31" s="52">
        <f>RES_hhdet_in!X31-RES_hhdet_in_new!X31</f>
        <v>6</v>
      </c>
      <c r="Y31" s="52">
        <f>RES_hhdet_in!Y31-RES_hhdet_in_new!Y31</f>
        <v>51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750</v>
      </c>
      <c r="D35" s="52">
        <f>RES_hhdet_in!D35-RES_hhdet_in_new!D35</f>
        <v>654</v>
      </c>
      <c r="E35" s="52">
        <f>RES_hhdet_in!E35-RES_hhdet_in_new!E35</f>
        <v>638</v>
      </c>
      <c r="F35" s="52">
        <f>RES_hhdet_in!F35-RES_hhdet_in_new!F35</f>
        <v>571</v>
      </c>
      <c r="G35" s="52">
        <f>RES_hhdet_in!G35-RES_hhdet_in_new!G35</f>
        <v>612</v>
      </c>
      <c r="H35" s="52">
        <f>RES_hhdet_in!H35-RES_hhdet_in_new!H35</f>
        <v>624</v>
      </c>
      <c r="I35" s="52">
        <f>RES_hhdet_in!I35-RES_hhdet_in_new!I35</f>
        <v>147</v>
      </c>
      <c r="J35" s="52">
        <f>RES_hhdet_in!J35-RES_hhdet_in_new!J35</f>
        <v>332</v>
      </c>
      <c r="K35" s="52">
        <f>RES_hhdet_in!K35-RES_hhdet_in_new!K35</f>
        <v>509</v>
      </c>
      <c r="L35" s="52">
        <f>RES_hhdet_in!L35-RES_hhdet_in_new!L35</f>
        <v>415</v>
      </c>
      <c r="M35" s="52">
        <f>RES_hhdet_in!M35-RES_hhdet_in_new!M35</f>
        <v>423</v>
      </c>
      <c r="N35" s="52">
        <f>RES_hhdet_in!N35-RES_hhdet_in_new!N35</f>
        <v>507</v>
      </c>
      <c r="O35" s="52">
        <f>RES_hhdet_in!O35-RES_hhdet_in_new!O35</f>
        <v>298</v>
      </c>
      <c r="P35" s="52">
        <f>RES_hhdet_in!P35-RES_hhdet_in_new!P35</f>
        <v>68</v>
      </c>
      <c r="Q35" s="52">
        <f>RES_hhdet_in!Q35-RES_hhdet_in_new!Q35</f>
        <v>168</v>
      </c>
      <c r="R35" s="52">
        <f>RES_hhdet_in!R35-RES_hhdet_in_new!R35</f>
        <v>346</v>
      </c>
      <c r="S35" s="52">
        <f>RES_hhdet_in!S35-RES_hhdet_in_new!S35</f>
        <v>402</v>
      </c>
      <c r="T35" s="52">
        <f>RES_hhdet_in!T35-RES_hhdet_in_new!T35</f>
        <v>299</v>
      </c>
      <c r="U35" s="52">
        <f>RES_hhdet_in!U35-RES_hhdet_in_new!U35</f>
        <v>327</v>
      </c>
      <c r="V35" s="52">
        <f>RES_hhdet_in!V35-RES_hhdet_in_new!V35</f>
        <v>248</v>
      </c>
      <c r="W35" s="52">
        <f>RES_hhdet_in!W35-RES_hhdet_in_new!W35</f>
        <v>203</v>
      </c>
      <c r="X35" s="52">
        <f>RES_hhdet_in!X35-RES_hhdet_in_new!X35</f>
        <v>168</v>
      </c>
      <c r="Y35" s="52">
        <f>RES_hhdet_in!Y35-RES_hhdet_in_new!Y35</f>
        <v>473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X36" s="52">
        <f>RES_hhdet_in!X36-RES_hhdet_in_new!X36</f>
        <v>0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736</v>
      </c>
      <c r="D40" s="52">
        <v>544</v>
      </c>
      <c r="E40" s="52">
        <v>430</v>
      </c>
      <c r="F40" s="52">
        <v>281</v>
      </c>
      <c r="G40" s="52">
        <v>297</v>
      </c>
      <c r="H40" s="52">
        <v>161</v>
      </c>
      <c r="I40" s="52">
        <v>13</v>
      </c>
      <c r="J40" s="52">
        <v>69</v>
      </c>
      <c r="K40" s="52">
        <v>426</v>
      </c>
      <c r="L40" s="52">
        <v>349</v>
      </c>
      <c r="M40" s="52">
        <v>306</v>
      </c>
      <c r="N40" s="52">
        <v>237</v>
      </c>
      <c r="O40" s="52">
        <v>123</v>
      </c>
      <c r="P40" s="52">
        <v>27</v>
      </c>
      <c r="Q40" s="52">
        <v>123</v>
      </c>
      <c r="R40" s="52">
        <v>243</v>
      </c>
      <c r="S40" s="52">
        <v>286</v>
      </c>
      <c r="T40" s="52">
        <v>219</v>
      </c>
      <c r="U40" s="52">
        <v>122</v>
      </c>
      <c r="V40" s="52">
        <v>24</v>
      </c>
      <c r="W40" s="52">
        <v>96</v>
      </c>
      <c r="X40" s="52">
        <v>122</v>
      </c>
      <c r="Y40" s="52">
        <v>593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44</v>
      </c>
      <c r="D41" s="36">
        <v>127</v>
      </c>
      <c r="E41" s="36">
        <v>214</v>
      </c>
      <c r="F41" s="36">
        <v>294</v>
      </c>
      <c r="G41" s="36">
        <v>320</v>
      </c>
      <c r="H41" s="36">
        <v>465</v>
      </c>
      <c r="I41" s="36">
        <v>132</v>
      </c>
      <c r="J41" s="36">
        <v>260</v>
      </c>
      <c r="K41" s="36">
        <v>96</v>
      </c>
      <c r="L41" s="36">
        <v>72</v>
      </c>
      <c r="M41" s="36">
        <v>120</v>
      </c>
      <c r="N41" s="36">
        <v>273</v>
      </c>
      <c r="O41" s="36">
        <v>179</v>
      </c>
      <c r="P41" s="36">
        <v>38</v>
      </c>
      <c r="Q41" s="36">
        <v>37</v>
      </c>
      <c r="R41" s="36">
        <v>113</v>
      </c>
      <c r="S41" s="36">
        <v>115</v>
      </c>
      <c r="T41" s="36">
        <v>83</v>
      </c>
      <c r="U41" s="36">
        <v>210</v>
      </c>
      <c r="V41" s="36">
        <v>230</v>
      </c>
      <c r="W41" s="36">
        <v>121</v>
      </c>
      <c r="X41" s="36">
        <v>50</v>
      </c>
      <c r="Y41" s="36">
        <v>1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457</v>
      </c>
      <c r="H45" s="52">
        <v>150</v>
      </c>
      <c r="I45" s="52">
        <v>250</v>
      </c>
      <c r="J45" s="52">
        <v>511</v>
      </c>
      <c r="K45" s="52">
        <v>970</v>
      </c>
      <c r="L45" s="52">
        <v>1500</v>
      </c>
      <c r="M45" s="52">
        <v>1352</v>
      </c>
      <c r="N45" s="52">
        <v>1071</v>
      </c>
      <c r="O45" s="52">
        <v>656</v>
      </c>
      <c r="P45" s="52">
        <v>359</v>
      </c>
      <c r="Q45" s="52">
        <v>513</v>
      </c>
      <c r="R45" s="52">
        <v>1732</v>
      </c>
      <c r="S45" s="52">
        <v>2341</v>
      </c>
      <c r="T45" s="52">
        <v>1882</v>
      </c>
      <c r="U45" s="52">
        <v>1291</v>
      </c>
      <c r="V45" s="52">
        <v>1447</v>
      </c>
      <c r="W45" s="52">
        <v>1278</v>
      </c>
      <c r="X45" s="52">
        <v>2306</v>
      </c>
      <c r="Y45" s="52">
        <v>1690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3</v>
      </c>
      <c r="I48" s="52">
        <v>6</v>
      </c>
      <c r="J48" s="52">
        <v>2</v>
      </c>
      <c r="K48" s="52">
        <v>6</v>
      </c>
      <c r="L48" s="52">
        <v>8</v>
      </c>
      <c r="M48" s="52">
        <v>18</v>
      </c>
      <c r="N48" s="52">
        <v>26</v>
      </c>
      <c r="O48" s="52">
        <v>27</v>
      </c>
      <c r="P48" s="52">
        <v>19</v>
      </c>
      <c r="Q48" s="52">
        <v>23</v>
      </c>
      <c r="R48" s="52">
        <v>31</v>
      </c>
      <c r="S48" s="52">
        <v>44</v>
      </c>
      <c r="T48" s="52">
        <v>58</v>
      </c>
      <c r="U48" s="52">
        <v>57</v>
      </c>
      <c r="V48" s="52">
        <v>50</v>
      </c>
      <c r="W48" s="52">
        <v>37</v>
      </c>
      <c r="X48" s="52">
        <v>25</v>
      </c>
      <c r="Y48" s="52">
        <v>26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442</v>
      </c>
      <c r="H50" s="52">
        <f>RES_hhdet_in!H50-RES_hhdet_in_new!H50</f>
        <v>146</v>
      </c>
      <c r="I50" s="52">
        <f>RES_hhdet_in!I50-RES_hhdet_in_new!I50</f>
        <v>244</v>
      </c>
      <c r="J50" s="52">
        <f>RES_hhdet_in!J50-RES_hhdet_in_new!J50</f>
        <v>499</v>
      </c>
      <c r="K50" s="52">
        <f>RES_hhdet_in!K50-RES_hhdet_in_new!K50</f>
        <v>948</v>
      </c>
      <c r="L50" s="52">
        <f>RES_hhdet_in!L50-RES_hhdet_in_new!L50</f>
        <v>1465</v>
      </c>
      <c r="M50" s="52">
        <f>RES_hhdet_in!M50-RES_hhdet_in_new!M50</f>
        <v>1321</v>
      </c>
      <c r="N50" s="52">
        <f>RES_hhdet_in!N50-RES_hhdet_in_new!N50</f>
        <v>1042</v>
      </c>
      <c r="O50" s="52">
        <f>RES_hhdet_in!O50-RES_hhdet_in_new!O50</f>
        <v>657</v>
      </c>
      <c r="P50" s="52">
        <f>RES_hhdet_in!P50-RES_hhdet_in_new!P50</f>
        <v>355</v>
      </c>
      <c r="Q50" s="52">
        <f>RES_hhdet_in!Q50-RES_hhdet_in_new!Q50</f>
        <v>522</v>
      </c>
      <c r="R50" s="52">
        <f>RES_hhdet_in!R50-RES_hhdet_in_new!R50</f>
        <v>1707</v>
      </c>
      <c r="S50" s="52">
        <f>RES_hhdet_in!S50-RES_hhdet_in_new!S50</f>
        <v>2295</v>
      </c>
      <c r="T50" s="52">
        <f>RES_hhdet_in!T50-RES_hhdet_in_new!T50</f>
        <v>1851</v>
      </c>
      <c r="U50" s="52">
        <f>RES_hhdet_in!U50-RES_hhdet_in_new!U50</f>
        <v>1259</v>
      </c>
      <c r="V50" s="52">
        <f>RES_hhdet_in!V50-RES_hhdet_in_new!V50</f>
        <v>1414</v>
      </c>
      <c r="W50" s="52">
        <f>RES_hhdet_in!W50-RES_hhdet_in_new!W50</f>
        <v>1261</v>
      </c>
      <c r="X50" s="52">
        <f>RES_hhdet_in!X50-RES_hhdet_in_new!X50</f>
        <v>2256</v>
      </c>
      <c r="Y50" s="52">
        <f>RES_hhdet_in!Y50-RES_hhdet_in_new!Y50</f>
        <v>1700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15</v>
      </c>
      <c r="H54" s="52">
        <f>RES_hhdet_in!H54-RES_hhdet_in_new!H54</f>
        <v>4</v>
      </c>
      <c r="I54" s="52">
        <f>RES_hhdet_in!I54-RES_hhdet_in_new!I54</f>
        <v>6</v>
      </c>
      <c r="J54" s="52">
        <f>RES_hhdet_in!J54-RES_hhdet_in_new!J54</f>
        <v>13</v>
      </c>
      <c r="K54" s="52">
        <f>RES_hhdet_in!K54-RES_hhdet_in_new!K54</f>
        <v>23</v>
      </c>
      <c r="L54" s="52">
        <f>RES_hhdet_in!L54-RES_hhdet_in_new!L54</f>
        <v>38</v>
      </c>
      <c r="M54" s="52">
        <f>RES_hhdet_in!M54-RES_hhdet_in_new!M54</f>
        <v>38</v>
      </c>
      <c r="N54" s="52">
        <f>RES_hhdet_in!N54-RES_hhdet_in_new!N54</f>
        <v>42</v>
      </c>
      <c r="O54" s="52">
        <f>RES_hhdet_in!O54-RES_hhdet_in_new!O54</f>
        <v>16</v>
      </c>
      <c r="P54" s="52">
        <f>RES_hhdet_in!P54-RES_hhdet_in_new!P54</f>
        <v>13</v>
      </c>
      <c r="Q54" s="52">
        <f>RES_hhdet_in!Q54-RES_hhdet_in_new!Q54</f>
        <v>21</v>
      </c>
      <c r="R54" s="52">
        <f>RES_hhdet_in!R54-RES_hhdet_in_new!R54</f>
        <v>55</v>
      </c>
      <c r="S54" s="52">
        <f>RES_hhdet_in!S54-RES_hhdet_in_new!S54</f>
        <v>86</v>
      </c>
      <c r="T54" s="52">
        <f>RES_hhdet_in!T54-RES_hhdet_in_new!T54</f>
        <v>76</v>
      </c>
      <c r="U54" s="52">
        <f>RES_hhdet_in!U54-RES_hhdet_in_new!U54</f>
        <v>71</v>
      </c>
      <c r="V54" s="52">
        <f>RES_hhdet_in!V54-RES_hhdet_in_new!V54</f>
        <v>77</v>
      </c>
      <c r="W54" s="52">
        <f>RES_hhdet_in!W54-RES_hhdet_in_new!W54</f>
        <v>63</v>
      </c>
      <c r="X54" s="52">
        <f>RES_hhdet_in!X54-RES_hhdet_in_new!X54</f>
        <v>109</v>
      </c>
      <c r="Y54" s="52">
        <f>RES_hhdet_in!Y54-RES_hhdet_in_new!Y54</f>
        <v>67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220</v>
      </c>
      <c r="H59" s="52">
        <v>38</v>
      </c>
      <c r="I59" s="52">
        <v>24</v>
      </c>
      <c r="J59" s="52">
        <v>115</v>
      </c>
      <c r="K59" s="52">
        <v>841</v>
      </c>
      <c r="L59" s="52">
        <v>1333</v>
      </c>
      <c r="M59" s="52">
        <v>1115</v>
      </c>
      <c r="N59" s="52">
        <v>666</v>
      </c>
      <c r="O59" s="52">
        <v>503</v>
      </c>
      <c r="P59" s="52">
        <v>431</v>
      </c>
      <c r="Q59" s="52">
        <v>1129</v>
      </c>
      <c r="R59" s="52">
        <v>2050</v>
      </c>
      <c r="S59" s="52">
        <v>2737</v>
      </c>
      <c r="T59" s="52">
        <v>2508</v>
      </c>
      <c r="U59" s="52">
        <v>1004</v>
      </c>
      <c r="V59" s="52">
        <v>290</v>
      </c>
      <c r="W59" s="52">
        <v>1218</v>
      </c>
      <c r="X59" s="52">
        <v>2910</v>
      </c>
      <c r="Y59" s="52">
        <v>5040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237</v>
      </c>
      <c r="H60" s="36">
        <v>112</v>
      </c>
      <c r="I60" s="36">
        <v>236</v>
      </c>
      <c r="J60" s="36">
        <v>421</v>
      </c>
      <c r="K60" s="36">
        <v>188</v>
      </c>
      <c r="L60" s="36">
        <v>279</v>
      </c>
      <c r="M60" s="36">
        <v>444</v>
      </c>
      <c r="N60" s="36">
        <v>774</v>
      </c>
      <c r="O60" s="36">
        <v>759</v>
      </c>
      <c r="P60" s="36">
        <v>594</v>
      </c>
      <c r="Q60" s="36">
        <v>343</v>
      </c>
      <c r="R60" s="36">
        <v>961</v>
      </c>
      <c r="S60" s="36">
        <v>1091</v>
      </c>
      <c r="T60" s="36">
        <v>979</v>
      </c>
      <c r="U60" s="36">
        <v>1661</v>
      </c>
      <c r="V60" s="36">
        <v>2433</v>
      </c>
      <c r="W60" s="36">
        <v>1449</v>
      </c>
      <c r="X60" s="36">
        <v>1138</v>
      </c>
      <c r="Y60" s="36">
        <v>10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4801</v>
      </c>
      <c r="D64" s="52">
        <v>6509</v>
      </c>
      <c r="E64" s="52">
        <v>7861</v>
      </c>
      <c r="F64" s="52">
        <v>8215</v>
      </c>
      <c r="G64" s="52">
        <v>7704</v>
      </c>
      <c r="H64" s="52">
        <v>5346</v>
      </c>
      <c r="I64" s="52">
        <v>7365</v>
      </c>
      <c r="J64" s="52">
        <v>5389</v>
      </c>
      <c r="K64" s="52">
        <v>6667</v>
      </c>
      <c r="L64" s="52">
        <v>6676</v>
      </c>
      <c r="M64" s="52">
        <v>4937</v>
      </c>
      <c r="N64" s="52">
        <v>4980</v>
      </c>
      <c r="O64" s="52">
        <v>5509</v>
      </c>
      <c r="P64" s="52">
        <v>3363</v>
      </c>
      <c r="Q64" s="52">
        <v>7360</v>
      </c>
      <c r="R64" s="52">
        <v>11089</v>
      </c>
      <c r="S64" s="52">
        <v>13447</v>
      </c>
      <c r="T64" s="52">
        <v>12620</v>
      </c>
      <c r="U64" s="52">
        <v>14862</v>
      </c>
      <c r="V64" s="52">
        <v>15930</v>
      </c>
      <c r="W64" s="52">
        <v>10267</v>
      </c>
      <c r="X64" s="52">
        <v>7768</v>
      </c>
      <c r="Y64" s="52">
        <v>2383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31</v>
      </c>
      <c r="F67" s="52">
        <v>44</v>
      </c>
      <c r="G67" s="52">
        <v>85</v>
      </c>
      <c r="H67" s="52">
        <v>99</v>
      </c>
      <c r="I67" s="52">
        <v>163</v>
      </c>
      <c r="J67" s="52">
        <v>94</v>
      </c>
      <c r="K67" s="52">
        <v>90</v>
      </c>
      <c r="L67" s="52">
        <v>78</v>
      </c>
      <c r="M67" s="52">
        <v>92</v>
      </c>
      <c r="N67" s="52">
        <v>108</v>
      </c>
      <c r="O67" s="52">
        <v>108</v>
      </c>
      <c r="P67" s="52">
        <v>151</v>
      </c>
      <c r="Q67" s="52">
        <v>239</v>
      </c>
      <c r="R67" s="52">
        <v>394</v>
      </c>
      <c r="S67" s="52">
        <v>408</v>
      </c>
      <c r="T67" s="52">
        <v>384</v>
      </c>
      <c r="U67" s="52">
        <v>385</v>
      </c>
      <c r="V67" s="52">
        <v>457</v>
      </c>
      <c r="W67" s="52">
        <v>439</v>
      </c>
      <c r="X67" s="52">
        <v>236</v>
      </c>
      <c r="Y67" s="52">
        <v>137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4740</v>
      </c>
      <c r="D69" s="52">
        <f>RES_hhdet_in!D69-RES_hhdet_in_new!D69</f>
        <v>6416</v>
      </c>
      <c r="E69" s="52">
        <f>RES_hhdet_in!E69-RES_hhdet_in_new!E69</f>
        <v>7728</v>
      </c>
      <c r="F69" s="52">
        <f>RES_hhdet_in!F69-RES_hhdet_in_new!F69</f>
        <v>8074</v>
      </c>
      <c r="G69" s="52">
        <f>RES_hhdet_in!G69-RES_hhdet_in_new!G69</f>
        <v>7606</v>
      </c>
      <c r="H69" s="52">
        <f>RES_hhdet_in!H69-RES_hhdet_in_new!H69</f>
        <v>5367</v>
      </c>
      <c r="I69" s="52">
        <f>RES_hhdet_in!I69-RES_hhdet_in_new!I69</f>
        <v>7262</v>
      </c>
      <c r="J69" s="52">
        <f>RES_hhdet_in!J69-RES_hhdet_in_new!J69</f>
        <v>5516</v>
      </c>
      <c r="K69" s="52">
        <f>RES_hhdet_in!K69-RES_hhdet_in_new!K69</f>
        <v>6791</v>
      </c>
      <c r="L69" s="52">
        <f>RES_hhdet_in!L69-RES_hhdet_in_new!L69</f>
        <v>6833</v>
      </c>
      <c r="M69" s="52">
        <f>RES_hhdet_in!M69-RES_hhdet_in_new!M69</f>
        <v>5094</v>
      </c>
      <c r="N69" s="52">
        <f>RES_hhdet_in!N69-RES_hhdet_in_new!N69</f>
        <v>5122</v>
      </c>
      <c r="O69" s="52">
        <f>RES_hhdet_in!O69-RES_hhdet_in_new!O69</f>
        <v>5642</v>
      </c>
      <c r="P69" s="52">
        <f>RES_hhdet_in!P69-RES_hhdet_in_new!P69</f>
        <v>3544</v>
      </c>
      <c r="Q69" s="52">
        <f>RES_hhdet_in!Q69-RES_hhdet_in_new!Q69</f>
        <v>7480</v>
      </c>
      <c r="R69" s="52">
        <f>RES_hhdet_in!R69-RES_hhdet_in_new!R69</f>
        <v>11110</v>
      </c>
      <c r="S69" s="52">
        <f>RES_hhdet_in!S69-RES_hhdet_in_new!S69</f>
        <v>13409</v>
      </c>
      <c r="T69" s="52">
        <f>RES_hhdet_in!T69-RES_hhdet_in_new!T69</f>
        <v>12607</v>
      </c>
      <c r="U69" s="52">
        <f>RES_hhdet_in!U69-RES_hhdet_in_new!U69</f>
        <v>14740</v>
      </c>
      <c r="V69" s="52">
        <f>RES_hhdet_in!V69-RES_hhdet_in_new!V69</f>
        <v>15751</v>
      </c>
      <c r="W69" s="52">
        <f>RES_hhdet_in!W69-RES_hhdet_in_new!W69</f>
        <v>10307</v>
      </c>
      <c r="X69" s="52">
        <f>RES_hhdet_in!X69-RES_hhdet_in_new!X69</f>
        <v>7810</v>
      </c>
      <c r="Y69" s="52">
        <f>RES_hhdet_in!Y69-RES_hhdet_in_new!Y69</f>
        <v>2776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327</v>
      </c>
      <c r="D73" s="52">
        <f>RES_hhdet_in!D73-RES_hhdet_in_new!D73</f>
        <v>361</v>
      </c>
      <c r="E73" s="52">
        <f>RES_hhdet_in!E73-RES_hhdet_in_new!E73</f>
        <v>407</v>
      </c>
      <c r="F73" s="52">
        <f>RES_hhdet_in!F73-RES_hhdet_in_new!F73</f>
        <v>432</v>
      </c>
      <c r="G73" s="52">
        <f>RES_hhdet_in!G73-RES_hhdet_in_new!G73</f>
        <v>427</v>
      </c>
      <c r="H73" s="52">
        <f>RES_hhdet_in!H73-RES_hhdet_in_new!H73</f>
        <v>363</v>
      </c>
      <c r="I73" s="52">
        <f>RES_hhdet_in!I73-RES_hhdet_in_new!I73</f>
        <v>301</v>
      </c>
      <c r="J73" s="52">
        <f>RES_hhdet_in!J73-RES_hhdet_in_new!J73</f>
        <v>195</v>
      </c>
      <c r="K73" s="52">
        <f>RES_hhdet_in!K73-RES_hhdet_in_new!K73</f>
        <v>356</v>
      </c>
      <c r="L73" s="52">
        <f>RES_hhdet_in!L73-RES_hhdet_in_new!L73</f>
        <v>354</v>
      </c>
      <c r="M73" s="52">
        <f>RES_hhdet_in!M73-RES_hhdet_in_new!M73</f>
        <v>365</v>
      </c>
      <c r="N73" s="52">
        <f>RES_hhdet_in!N73-RES_hhdet_in_new!N73</f>
        <v>376</v>
      </c>
      <c r="O73" s="52">
        <f>RES_hhdet_in!O73-RES_hhdet_in_new!O73</f>
        <v>356</v>
      </c>
      <c r="P73" s="52">
        <f>RES_hhdet_in!P73-RES_hhdet_in_new!P73</f>
        <v>228</v>
      </c>
      <c r="Q73" s="52">
        <f>RES_hhdet_in!Q73-RES_hhdet_in_new!Q73</f>
        <v>310</v>
      </c>
      <c r="R73" s="52">
        <f>RES_hhdet_in!R73-RES_hhdet_in_new!R73</f>
        <v>385</v>
      </c>
      <c r="S73" s="52">
        <f>RES_hhdet_in!S73-RES_hhdet_in_new!S73</f>
        <v>492</v>
      </c>
      <c r="T73" s="52">
        <f>RES_hhdet_in!T73-RES_hhdet_in_new!T73</f>
        <v>478</v>
      </c>
      <c r="U73" s="52">
        <f>RES_hhdet_in!U73-RES_hhdet_in_new!U73</f>
        <v>587</v>
      </c>
      <c r="V73" s="52">
        <f>RES_hhdet_in!V73-RES_hhdet_in_new!V73</f>
        <v>671</v>
      </c>
      <c r="W73" s="52">
        <f>RES_hhdet_in!W73-RES_hhdet_in_new!W73</f>
        <v>494</v>
      </c>
      <c r="X73" s="52">
        <f>RES_hhdet_in!X73-RES_hhdet_in_new!X73</f>
        <v>533</v>
      </c>
      <c r="Y73" s="52">
        <f>RES_hhdet_in!Y73-RES_hhdet_in_new!Y73</f>
        <v>230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12237</v>
      </c>
      <c r="D78" s="52">
        <v>13916</v>
      </c>
      <c r="E78" s="52">
        <v>15412</v>
      </c>
      <c r="F78" s="52">
        <v>16291</v>
      </c>
      <c r="G78" s="52">
        <v>16908</v>
      </c>
      <c r="H78" s="52">
        <v>16523</v>
      </c>
      <c r="I78" s="52">
        <v>12181</v>
      </c>
      <c r="J78" s="52">
        <v>10732</v>
      </c>
      <c r="K78" s="52">
        <v>14832</v>
      </c>
      <c r="L78" s="52">
        <v>15982</v>
      </c>
      <c r="M78" s="52">
        <v>14654</v>
      </c>
      <c r="N78" s="52">
        <v>14533</v>
      </c>
      <c r="O78" s="52">
        <v>14630</v>
      </c>
      <c r="P78" s="52">
        <v>12232</v>
      </c>
      <c r="Q78" s="52">
        <v>16567</v>
      </c>
      <c r="R78" s="52">
        <v>19674</v>
      </c>
      <c r="S78" s="52">
        <v>21753</v>
      </c>
      <c r="T78" s="52">
        <v>20805</v>
      </c>
      <c r="U78" s="52">
        <v>22649</v>
      </c>
      <c r="V78" s="52">
        <v>25005</v>
      </c>
      <c r="W78" s="52">
        <v>21648</v>
      </c>
      <c r="X78" s="52">
        <v>21491</v>
      </c>
      <c r="Y78" s="52">
        <v>19285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349</v>
      </c>
      <c r="D79" s="36">
        <v>405</v>
      </c>
      <c r="E79" s="36">
        <v>458</v>
      </c>
      <c r="F79" s="36">
        <v>481</v>
      </c>
      <c r="G79" s="36">
        <v>477</v>
      </c>
      <c r="H79" s="36">
        <v>415</v>
      </c>
      <c r="I79" s="36">
        <v>369</v>
      </c>
      <c r="J79" s="36">
        <v>275</v>
      </c>
      <c r="K79" s="36">
        <v>467</v>
      </c>
      <c r="L79" s="36">
        <v>476</v>
      </c>
      <c r="M79" s="36">
        <v>521</v>
      </c>
      <c r="N79" s="36">
        <v>503</v>
      </c>
      <c r="O79" s="36">
        <v>463</v>
      </c>
      <c r="P79" s="36">
        <v>365</v>
      </c>
      <c r="Q79" s="36">
        <v>397</v>
      </c>
      <c r="R79" s="36">
        <v>465</v>
      </c>
      <c r="S79" s="36">
        <v>559</v>
      </c>
      <c r="T79" s="36">
        <v>554</v>
      </c>
      <c r="U79" s="36">
        <v>621</v>
      </c>
      <c r="V79" s="36">
        <v>656</v>
      </c>
      <c r="W79" s="36">
        <v>523</v>
      </c>
      <c r="X79" s="36">
        <v>570</v>
      </c>
      <c r="Y79" s="36">
        <v>984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18512</v>
      </c>
      <c r="D83" s="52">
        <v>18494</v>
      </c>
      <c r="E83" s="52">
        <v>24740</v>
      </c>
      <c r="F83" s="52">
        <v>28013</v>
      </c>
      <c r="G83" s="52">
        <v>27987</v>
      </c>
      <c r="H83" s="52">
        <v>22538</v>
      </c>
      <c r="I83" s="52">
        <v>27286</v>
      </c>
      <c r="J83" s="52">
        <v>34603</v>
      </c>
      <c r="K83" s="52">
        <v>31480</v>
      </c>
      <c r="L83" s="52">
        <v>37391</v>
      </c>
      <c r="M83" s="52">
        <v>33002</v>
      </c>
      <c r="N83" s="52">
        <v>43361</v>
      </c>
      <c r="O83" s="52">
        <v>34728</v>
      </c>
      <c r="P83" s="52">
        <v>6644</v>
      </c>
      <c r="Q83" s="52">
        <v>7557</v>
      </c>
      <c r="R83" s="52">
        <v>5595</v>
      </c>
      <c r="S83" s="52">
        <v>11986</v>
      </c>
      <c r="T83" s="52">
        <v>17715</v>
      </c>
      <c r="U83" s="52">
        <v>24552</v>
      </c>
      <c r="V83" s="52">
        <v>17890</v>
      </c>
      <c r="W83" s="52">
        <v>19061</v>
      </c>
      <c r="X83" s="52">
        <v>15662</v>
      </c>
      <c r="Y83" s="52">
        <v>25221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10</v>
      </c>
      <c r="E86" s="52">
        <v>121</v>
      </c>
      <c r="F86" s="52">
        <v>151</v>
      </c>
      <c r="G86" s="52">
        <v>298</v>
      </c>
      <c r="H86" s="52">
        <v>357</v>
      </c>
      <c r="I86" s="52">
        <v>649</v>
      </c>
      <c r="J86" s="52">
        <v>389</v>
      </c>
      <c r="K86" s="52">
        <v>476</v>
      </c>
      <c r="L86" s="52">
        <v>446</v>
      </c>
      <c r="M86" s="52">
        <v>479</v>
      </c>
      <c r="N86" s="52">
        <v>660</v>
      </c>
      <c r="O86" s="52">
        <v>838</v>
      </c>
      <c r="P86" s="52">
        <v>1008</v>
      </c>
      <c r="Q86" s="52">
        <v>845</v>
      </c>
      <c r="R86" s="52">
        <v>732</v>
      </c>
      <c r="S86" s="52">
        <v>470</v>
      </c>
      <c r="T86" s="52">
        <v>417</v>
      </c>
      <c r="U86" s="52">
        <v>581</v>
      </c>
      <c r="V86" s="52">
        <v>791</v>
      </c>
      <c r="W86" s="52">
        <v>696</v>
      </c>
      <c r="X86" s="52">
        <v>385</v>
      </c>
      <c r="Y86" s="52">
        <v>261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17917</v>
      </c>
      <c r="D88" s="52">
        <f>RES_hhdet_in!D88-RES_hhdet_in_new!D88</f>
        <v>16896</v>
      </c>
      <c r="E88" s="52">
        <f>RES_hhdet_in!E88-RES_hhdet_in_new!E88</f>
        <v>12037</v>
      </c>
      <c r="F88" s="52">
        <f>RES_hhdet_in!F88-RES_hhdet_in_new!F88</f>
        <v>4226</v>
      </c>
      <c r="G88" s="52">
        <f>RES_hhdet_in!G88-RES_hhdet_in_new!G88</f>
        <v>11273</v>
      </c>
      <c r="H88" s="52">
        <f>RES_hhdet_in!H88-RES_hhdet_in_new!H88</f>
        <v>14453</v>
      </c>
      <c r="I88" s="52">
        <f>RES_hhdet_in!I88-RES_hhdet_in_new!I88</f>
        <v>27397</v>
      </c>
      <c r="J88" s="52">
        <f>RES_hhdet_in!J88-RES_hhdet_in_new!J88</f>
        <v>32489</v>
      </c>
      <c r="K88" s="52">
        <f>RES_hhdet_in!K88-RES_hhdet_in_new!K88</f>
        <v>44980</v>
      </c>
      <c r="L88" s="52">
        <f>RES_hhdet_in!L88-RES_hhdet_in_new!L88</f>
        <v>45027</v>
      </c>
      <c r="M88" s="52">
        <f>RES_hhdet_in!M88-RES_hhdet_in_new!M88</f>
        <v>47125</v>
      </c>
      <c r="N88" s="52">
        <f>RES_hhdet_in!N88-RES_hhdet_in_new!N88</f>
        <v>45271</v>
      </c>
      <c r="O88" s="52">
        <f>RES_hhdet_in!O88-RES_hhdet_in_new!O88</f>
        <v>39723</v>
      </c>
      <c r="P88" s="52">
        <f>RES_hhdet_in!P88-RES_hhdet_in_new!P88</f>
        <v>10354</v>
      </c>
      <c r="Q88" s="52">
        <f>RES_hhdet_in!Q88-RES_hhdet_in_new!Q88</f>
        <v>12363</v>
      </c>
      <c r="R88" s="52">
        <f>RES_hhdet_in!R88-RES_hhdet_in_new!R88</f>
        <v>18551</v>
      </c>
      <c r="S88" s="52">
        <f>RES_hhdet_in!S88-RES_hhdet_in_new!S88</f>
        <v>20863</v>
      </c>
      <c r="T88" s="52">
        <f>RES_hhdet_in!T88-RES_hhdet_in_new!T88</f>
        <v>19763</v>
      </c>
      <c r="U88" s="52">
        <f>RES_hhdet_in!U88-RES_hhdet_in_new!U88</f>
        <v>27287</v>
      </c>
      <c r="V88" s="52">
        <f>RES_hhdet_in!V88-RES_hhdet_in_new!V88</f>
        <v>31738</v>
      </c>
      <c r="W88" s="52">
        <f>RES_hhdet_in!W88-RES_hhdet_in_new!W88</f>
        <v>27258</v>
      </c>
      <c r="X88" s="52">
        <f>RES_hhdet_in!X88-RES_hhdet_in_new!X88</f>
        <v>44083</v>
      </c>
      <c r="Y88" s="52">
        <f>RES_hhdet_in!Y88-RES_hhdet_in_new!Y88</f>
        <v>49300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379</v>
      </c>
      <c r="D92" s="52">
        <f>RES_hhdet_in!D92-RES_hhdet_in_new!D92</f>
        <v>318</v>
      </c>
      <c r="E92" s="52">
        <f>RES_hhdet_in!E92-RES_hhdet_in_new!E92</f>
        <v>219</v>
      </c>
      <c r="F92" s="52">
        <f>RES_hhdet_in!F92-RES_hhdet_in_new!F92</f>
        <v>116</v>
      </c>
      <c r="G92" s="52">
        <f>RES_hhdet_in!G92-RES_hhdet_in_new!G92</f>
        <v>176</v>
      </c>
      <c r="H92" s="52">
        <f>RES_hhdet_in!H92-RES_hhdet_in_new!H92</f>
        <v>149</v>
      </c>
      <c r="I92" s="52">
        <f>RES_hhdet_in!I92-RES_hhdet_in_new!I92</f>
        <v>49</v>
      </c>
      <c r="J92" s="52">
        <f>RES_hhdet_in!J92-RES_hhdet_in_new!J92</f>
        <v>38</v>
      </c>
      <c r="K92" s="52">
        <f>RES_hhdet_in!K92-RES_hhdet_in_new!K92</f>
        <v>241</v>
      </c>
      <c r="L92" s="52">
        <f>RES_hhdet_in!L92-RES_hhdet_in_new!L92</f>
        <v>268</v>
      </c>
      <c r="M92" s="52">
        <f>RES_hhdet_in!M92-RES_hhdet_in_new!M92</f>
        <v>202</v>
      </c>
      <c r="N92" s="52">
        <f>RES_hhdet_in!N92-RES_hhdet_in_new!N92</f>
        <v>150</v>
      </c>
      <c r="O92" s="52">
        <f>RES_hhdet_in!O92-RES_hhdet_in_new!O92</f>
        <v>85</v>
      </c>
      <c r="P92" s="52">
        <f>RES_hhdet_in!P92-RES_hhdet_in_new!P92</f>
        <v>51</v>
      </c>
      <c r="Q92" s="52">
        <f>RES_hhdet_in!Q92-RES_hhdet_in_new!Q92</f>
        <v>63</v>
      </c>
      <c r="R92" s="52">
        <f>RES_hhdet_in!R92-RES_hhdet_in_new!R92</f>
        <v>159</v>
      </c>
      <c r="S92" s="52">
        <f>RES_hhdet_in!S92-RES_hhdet_in_new!S92</f>
        <v>138</v>
      </c>
      <c r="T92" s="52">
        <f>RES_hhdet_in!T92-RES_hhdet_in_new!T92</f>
        <v>160</v>
      </c>
      <c r="U92" s="52">
        <f>RES_hhdet_in!U92-RES_hhdet_in_new!U92</f>
        <v>143</v>
      </c>
      <c r="V92" s="52">
        <f>RES_hhdet_in!V92-RES_hhdet_in_new!V92</f>
        <v>38</v>
      </c>
      <c r="W92" s="52">
        <f>RES_hhdet_in!W92-RES_hhdet_in_new!W92</f>
        <v>142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10040</v>
      </c>
      <c r="D96" s="52">
        <f>RES_hhdet_in!D96-RES_hhdet_in_new!D96</f>
        <v>11134</v>
      </c>
      <c r="E96" s="52">
        <f>RES_hhdet_in!E96-RES_hhdet_in_new!E96</f>
        <v>22539</v>
      </c>
      <c r="F96" s="52">
        <f>RES_hhdet_in!F96-RES_hhdet_in_new!F96</f>
        <v>34316</v>
      </c>
      <c r="G96" s="52">
        <f>RES_hhdet_in!G96-RES_hhdet_in_new!G96</f>
        <v>28515</v>
      </c>
      <c r="H96" s="52">
        <f>RES_hhdet_in!H96-RES_hhdet_in_new!H96</f>
        <v>22447</v>
      </c>
      <c r="I96" s="52">
        <f>RES_hhdet_in!I96-RES_hhdet_in_new!I96</f>
        <v>7971</v>
      </c>
      <c r="J96" s="52">
        <f>RES_hhdet_in!J96-RES_hhdet_in_new!J96</f>
        <v>15866</v>
      </c>
      <c r="K96" s="52">
        <f>RES_hhdet_in!K96-RES_hhdet_in_new!K96</f>
        <v>7783</v>
      </c>
      <c r="L96" s="52">
        <f>RES_hhdet_in!L96-RES_hhdet_in_new!L96</f>
        <v>17794</v>
      </c>
      <c r="M96" s="52">
        <f>RES_hhdet_in!M96-RES_hhdet_in_new!M96</f>
        <v>15975</v>
      </c>
      <c r="N96" s="52">
        <f>RES_hhdet_in!N96-RES_hhdet_in_new!N96</f>
        <v>27692</v>
      </c>
      <c r="O96" s="52">
        <f>RES_hhdet_in!O96-RES_hhdet_in_new!O96</f>
        <v>20690</v>
      </c>
      <c r="P96" s="52">
        <f>RES_hhdet_in!P96-RES_hhdet_in_new!P96</f>
        <v>16895</v>
      </c>
      <c r="Q96" s="52">
        <f>RES_hhdet_in!Q96-RES_hhdet_in_new!Q96</f>
        <v>10752</v>
      </c>
      <c r="R96" s="52">
        <f>RES_hhdet_in!R96-RES_hhdet_in_new!R96</f>
        <v>13118</v>
      </c>
      <c r="S96" s="52">
        <f>RES_hhdet_in!S96-RES_hhdet_in_new!S96</f>
        <v>7778</v>
      </c>
      <c r="T96" s="52">
        <f>RES_hhdet_in!T96-RES_hhdet_in_new!T96</f>
        <v>12086</v>
      </c>
      <c r="U96" s="52">
        <f>RES_hhdet_in!U96-RES_hhdet_in_new!U96</f>
        <v>11170</v>
      </c>
      <c r="V96" s="52">
        <f>RES_hhdet_in!V96-RES_hhdet_in_new!V96</f>
        <v>1894</v>
      </c>
      <c r="W96" s="52">
        <f>RES_hhdet_in!W96-RES_hhdet_in_new!W96</f>
        <v>4349</v>
      </c>
      <c r="X96" s="52">
        <f>RES_hhdet_in!X96-RES_hhdet_in_new!X96</f>
        <v>1</v>
      </c>
      <c r="Y96" s="52">
        <f>RES_hhdet_in!Y96-RES_hhdet_in_new!Y96</f>
        <v>1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X97" s="52">
        <f>RES_hhdet_in!X97-RES_hhdet_in_new!X97</f>
        <v>0</v>
      </c>
      <c r="Y97" s="52">
        <f>RES_hhdet_in!Y97-RES_hhdet_in_new!Y97</f>
        <v>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20379</v>
      </c>
      <c r="D101" s="52">
        <v>19224</v>
      </c>
      <c r="E101" s="52">
        <v>19139</v>
      </c>
      <c r="F101" s="52">
        <v>18903</v>
      </c>
      <c r="G101" s="52">
        <v>18916</v>
      </c>
      <c r="H101" s="52">
        <v>18763</v>
      </c>
      <c r="I101" s="52">
        <v>12261</v>
      </c>
      <c r="J101" s="52">
        <v>14069</v>
      </c>
      <c r="K101" s="52">
        <v>20784</v>
      </c>
      <c r="L101" s="52">
        <v>21836</v>
      </c>
      <c r="M101" s="52">
        <v>21078</v>
      </c>
      <c r="N101" s="52">
        <v>23512</v>
      </c>
      <c r="O101" s="52">
        <v>27860</v>
      </c>
      <c r="P101" s="52">
        <v>23915</v>
      </c>
      <c r="Q101" s="52">
        <v>32409</v>
      </c>
      <c r="R101" s="52">
        <v>26337</v>
      </c>
      <c r="S101" s="52">
        <v>23632</v>
      </c>
      <c r="T101" s="52">
        <v>10657</v>
      </c>
      <c r="U101" s="52">
        <v>15976</v>
      </c>
      <c r="V101" s="52">
        <v>23315</v>
      </c>
      <c r="W101" s="52">
        <v>23955</v>
      </c>
      <c r="X101" s="52">
        <v>25957</v>
      </c>
      <c r="Y101" s="52">
        <v>20808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33410</v>
      </c>
      <c r="D102" s="52">
        <v>29661</v>
      </c>
      <c r="E102" s="52">
        <v>29286</v>
      </c>
      <c r="F102" s="52">
        <v>24370</v>
      </c>
      <c r="G102" s="52">
        <v>26139</v>
      </c>
      <c r="H102" s="52">
        <v>14492</v>
      </c>
      <c r="I102" s="52">
        <v>3201</v>
      </c>
      <c r="J102" s="52">
        <v>8521</v>
      </c>
      <c r="K102" s="52">
        <v>32594</v>
      </c>
      <c r="L102" s="52">
        <v>39539</v>
      </c>
      <c r="M102" s="52">
        <v>34708</v>
      </c>
      <c r="N102" s="52">
        <v>27271</v>
      </c>
      <c r="O102" s="52">
        <v>19166</v>
      </c>
      <c r="P102" s="52">
        <v>11067</v>
      </c>
      <c r="Q102" s="52">
        <v>17107</v>
      </c>
      <c r="R102" s="52">
        <v>20422</v>
      </c>
      <c r="S102" s="52">
        <v>25051</v>
      </c>
      <c r="T102" s="52">
        <v>38886</v>
      </c>
      <c r="U102" s="52">
        <v>18708</v>
      </c>
      <c r="V102" s="52">
        <v>3571</v>
      </c>
      <c r="W102" s="52">
        <v>11305</v>
      </c>
      <c r="X102" s="52">
        <v>6745</v>
      </c>
      <c r="Y102" s="52">
        <v>35045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1968</v>
      </c>
      <c r="D103" s="36">
        <v>6976</v>
      </c>
      <c r="E103" s="36">
        <v>14511</v>
      </c>
      <c r="F103" s="36">
        <v>25226</v>
      </c>
      <c r="G103" s="36">
        <v>27972</v>
      </c>
      <c r="H103" s="36">
        <v>42029</v>
      </c>
      <c r="I103" s="36">
        <v>31727</v>
      </c>
      <c r="J103" s="36">
        <v>30842</v>
      </c>
      <c r="K103" s="36">
        <v>7286</v>
      </c>
      <c r="L103" s="36">
        <v>8283</v>
      </c>
      <c r="M103" s="36">
        <v>13773</v>
      </c>
      <c r="N103" s="36">
        <v>31583</v>
      </c>
      <c r="O103" s="36">
        <v>28358</v>
      </c>
      <c r="P103" s="36">
        <v>14693</v>
      </c>
      <c r="Q103" s="36">
        <v>5330</v>
      </c>
      <c r="R103" s="36">
        <v>9615</v>
      </c>
      <c r="S103" s="36">
        <v>9955</v>
      </c>
      <c r="T103" s="36">
        <v>15124</v>
      </c>
      <c r="U103" s="36">
        <v>31081</v>
      </c>
      <c r="V103" s="36">
        <v>29154</v>
      </c>
      <c r="W103" s="36">
        <v>13180</v>
      </c>
      <c r="X103" s="36">
        <v>2632</v>
      </c>
      <c r="Y103" s="36">
        <v>123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43746</v>
      </c>
      <c r="D126" s="52">
        <v>37379</v>
      </c>
      <c r="E126" s="52">
        <v>34211</v>
      </c>
      <c r="F126" s="52">
        <v>27862</v>
      </c>
      <c r="G126" s="52">
        <v>23094</v>
      </c>
      <c r="H126" s="52">
        <v>5835</v>
      </c>
      <c r="I126" s="52">
        <v>21764</v>
      </c>
      <c r="J126" s="52">
        <v>40009</v>
      </c>
      <c r="K126" s="52">
        <v>31810</v>
      </c>
      <c r="L126" s="52">
        <v>41807</v>
      </c>
      <c r="M126" s="52">
        <v>40780</v>
      </c>
      <c r="N126" s="52">
        <v>46378</v>
      </c>
      <c r="O126" s="52">
        <v>49595</v>
      </c>
      <c r="P126" s="52">
        <v>6372</v>
      </c>
      <c r="Q126" s="52">
        <v>18208</v>
      </c>
      <c r="R126" s="52">
        <v>26772</v>
      </c>
      <c r="S126" s="52">
        <v>29025</v>
      </c>
      <c r="T126" s="52">
        <v>13278</v>
      </c>
      <c r="U126" s="52">
        <v>22417</v>
      </c>
      <c r="V126" s="52">
        <v>16066</v>
      </c>
      <c r="W126" s="52">
        <v>24554</v>
      </c>
      <c r="X126" s="52">
        <v>27741</v>
      </c>
      <c r="Y126" s="52">
        <v>35643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19</v>
      </c>
      <c r="E129" s="52">
        <v>224</v>
      </c>
      <c r="F129" s="52">
        <v>250</v>
      </c>
      <c r="G129" s="52">
        <v>378</v>
      </c>
      <c r="H129" s="52">
        <v>331</v>
      </c>
      <c r="I129" s="52">
        <v>360</v>
      </c>
      <c r="J129" s="52">
        <v>205</v>
      </c>
      <c r="K129" s="52">
        <v>497</v>
      </c>
      <c r="L129" s="52">
        <v>495</v>
      </c>
      <c r="M129" s="52">
        <v>517</v>
      </c>
      <c r="N129" s="52">
        <v>767</v>
      </c>
      <c r="O129" s="52">
        <v>964</v>
      </c>
      <c r="P129" s="52">
        <v>1257</v>
      </c>
      <c r="Q129" s="52">
        <v>1025</v>
      </c>
      <c r="R129" s="52">
        <v>1054</v>
      </c>
      <c r="S129" s="52">
        <v>1122</v>
      </c>
      <c r="T129" s="52">
        <v>1006</v>
      </c>
      <c r="U129" s="52">
        <v>756</v>
      </c>
      <c r="V129" s="52">
        <v>762</v>
      </c>
      <c r="W129" s="52">
        <v>718</v>
      </c>
      <c r="X129" s="52">
        <v>458</v>
      </c>
      <c r="Y129" s="52">
        <v>387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43337</v>
      </c>
      <c r="D131" s="52">
        <f>RES_hhdet_in!D131-RES_hhdet_in_new!D131</f>
        <v>38206</v>
      </c>
      <c r="E131" s="52">
        <f>RES_hhdet_in!E131-RES_hhdet_in_new!E131</f>
        <v>35225</v>
      </c>
      <c r="F131" s="52">
        <f>RES_hhdet_in!F131-RES_hhdet_in_new!F131</f>
        <v>28623</v>
      </c>
      <c r="G131" s="52">
        <f>RES_hhdet_in!G131-RES_hhdet_in_new!G131</f>
        <v>23572</v>
      </c>
      <c r="H131" s="52">
        <f>RES_hhdet_in!H131-RES_hhdet_in_new!H131</f>
        <v>5873</v>
      </c>
      <c r="I131" s="52">
        <f>RES_hhdet_in!I131-RES_hhdet_in_new!I131</f>
        <v>17855</v>
      </c>
      <c r="J131" s="52">
        <f>RES_hhdet_in!J131-RES_hhdet_in_new!J131</f>
        <v>44930</v>
      </c>
      <c r="K131" s="52">
        <f>RES_hhdet_in!K131-RES_hhdet_in_new!K131</f>
        <v>37139</v>
      </c>
      <c r="L131" s="52">
        <f>RES_hhdet_in!L131-RES_hhdet_in_new!L131</f>
        <v>45053</v>
      </c>
      <c r="M131" s="52">
        <f>RES_hhdet_in!M131-RES_hhdet_in_new!M131</f>
        <v>35054</v>
      </c>
      <c r="N131" s="52">
        <f>RES_hhdet_in!N131-RES_hhdet_in_new!N131</f>
        <v>45673</v>
      </c>
      <c r="O131" s="52">
        <f>RES_hhdet_in!O131-RES_hhdet_in_new!O131</f>
        <v>50849</v>
      </c>
      <c r="P131" s="52">
        <f>RES_hhdet_in!P131-RES_hhdet_in_new!P131</f>
        <v>6340</v>
      </c>
      <c r="Q131" s="52">
        <f>RES_hhdet_in!Q131-RES_hhdet_in_new!Q131</f>
        <v>18378</v>
      </c>
      <c r="R131" s="52">
        <f>RES_hhdet_in!R131-RES_hhdet_in_new!R131</f>
        <v>27046</v>
      </c>
      <c r="S131" s="52">
        <f>RES_hhdet_in!S131-RES_hhdet_in_new!S131</f>
        <v>29452</v>
      </c>
      <c r="T131" s="52">
        <f>RES_hhdet_in!T131-RES_hhdet_in_new!T131</f>
        <v>14049</v>
      </c>
      <c r="U131" s="52">
        <f>RES_hhdet_in!U131-RES_hhdet_in_new!U131</f>
        <v>23254</v>
      </c>
      <c r="V131" s="52">
        <f>RES_hhdet_in!V131-RES_hhdet_in_new!V131</f>
        <v>13188</v>
      </c>
      <c r="W131" s="52">
        <f>RES_hhdet_in!W131-RES_hhdet_in_new!W131</f>
        <v>29437</v>
      </c>
      <c r="X131" s="52">
        <f>RES_hhdet_in!X131-RES_hhdet_in_new!X131</f>
        <v>27605</v>
      </c>
      <c r="Y131" s="52">
        <f>RES_hhdet_in!Y131-RES_hhdet_in_new!Y131</f>
        <v>35909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1744</v>
      </c>
      <c r="D135" s="52">
        <f>RES_hhdet_in!D135-RES_hhdet_in_new!D135</f>
        <v>513</v>
      </c>
      <c r="E135" s="52">
        <f>RES_hhdet_in!E135-RES_hhdet_in_new!E135</f>
        <v>356</v>
      </c>
      <c r="F135" s="52">
        <f>RES_hhdet_in!F135-RES_hhdet_in_new!F135</f>
        <v>678</v>
      </c>
      <c r="G135" s="52">
        <f>RES_hhdet_in!G135-RES_hhdet_in_new!G135</f>
        <v>1072</v>
      </c>
      <c r="H135" s="52">
        <f>RES_hhdet_in!H135-RES_hhdet_in_new!H135</f>
        <v>1687</v>
      </c>
      <c r="I135" s="52">
        <f>RES_hhdet_in!I135-RES_hhdet_in_new!I135</f>
        <v>4476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5726</v>
      </c>
      <c r="N135" s="52">
        <f>RES_hhdet_in!N135-RES_hhdet_in_new!N135</f>
        <v>718</v>
      </c>
      <c r="O135" s="52">
        <f>RES_hhdet_in!O135-RES_hhdet_in_new!O135</f>
        <v>0</v>
      </c>
      <c r="P135" s="52">
        <f>RES_hhdet_in!P135-RES_hhdet_in_new!P135</f>
        <v>200</v>
      </c>
      <c r="Q135" s="52">
        <f>RES_hhdet_in!Q135-RES_hhdet_in_new!Q135</f>
        <v>402</v>
      </c>
      <c r="R135" s="52">
        <f>RES_hhdet_in!R135-RES_hhdet_in_new!R135</f>
        <v>608</v>
      </c>
      <c r="S135" s="52">
        <f>RES_hhdet_in!S135-RES_hhdet_in_new!S135</f>
        <v>914</v>
      </c>
      <c r="T135" s="52">
        <f>RES_hhdet_in!T135-RES_hhdet_in_new!T135</f>
        <v>1150</v>
      </c>
      <c r="U135" s="52">
        <f>RES_hhdet_in!U135-RES_hhdet_in_new!U135</f>
        <v>1809</v>
      </c>
      <c r="V135" s="52">
        <f>RES_hhdet_in!V135-RES_hhdet_in_new!V135</f>
        <v>3442</v>
      </c>
      <c r="W135" s="52">
        <f>RES_hhdet_in!W135-RES_hhdet_in_new!W135</f>
        <v>0</v>
      </c>
      <c r="X135" s="52">
        <f>RES_hhdet_in!X135-RES_hhdet_in_new!X135</f>
        <v>281</v>
      </c>
      <c r="Y135" s="52">
        <f>RES_hhdet_in!Y135-RES_hhdet_in_new!Y135</f>
        <v>69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97289</v>
      </c>
      <c r="D140" s="52">
        <v>78430</v>
      </c>
      <c r="E140" s="52">
        <v>63709</v>
      </c>
      <c r="F140" s="52">
        <v>45746</v>
      </c>
      <c r="G140" s="52">
        <v>46547</v>
      </c>
      <c r="H140" s="52">
        <v>23625</v>
      </c>
      <c r="I140" s="52">
        <v>5154</v>
      </c>
      <c r="J140" s="52">
        <v>15691</v>
      </c>
      <c r="K140" s="52">
        <v>64826</v>
      </c>
      <c r="L140" s="52">
        <v>68536</v>
      </c>
      <c r="M140" s="52">
        <v>55090</v>
      </c>
      <c r="N140" s="52">
        <v>36479</v>
      </c>
      <c r="O140" s="52">
        <v>32984</v>
      </c>
      <c r="P140" s="52">
        <v>18197</v>
      </c>
      <c r="Q140" s="52">
        <v>52861</v>
      </c>
      <c r="R140" s="52">
        <v>57867</v>
      </c>
      <c r="S140" s="52">
        <v>58260</v>
      </c>
      <c r="T140" s="52">
        <v>49001</v>
      </c>
      <c r="U140" s="52">
        <v>27260</v>
      </c>
      <c r="V140" s="52">
        <v>7050</v>
      </c>
      <c r="W140" s="52">
        <v>31982</v>
      </c>
      <c r="X140" s="52">
        <v>43521</v>
      </c>
      <c r="Y140" s="52">
        <v>96730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5730</v>
      </c>
      <c r="D141" s="36">
        <v>18448</v>
      </c>
      <c r="E141" s="36">
        <v>31569</v>
      </c>
      <c r="F141" s="36">
        <v>47354</v>
      </c>
      <c r="G141" s="36">
        <v>49805</v>
      </c>
      <c r="H141" s="36">
        <v>68529</v>
      </c>
      <c r="I141" s="36">
        <v>51088</v>
      </c>
      <c r="J141" s="36">
        <v>56790</v>
      </c>
      <c r="K141" s="36">
        <v>14491</v>
      </c>
      <c r="L141" s="36">
        <v>14354</v>
      </c>
      <c r="M141" s="36">
        <v>21863</v>
      </c>
      <c r="N141" s="36">
        <v>42249</v>
      </c>
      <c r="O141" s="36">
        <v>48789</v>
      </c>
      <c r="P141" s="36">
        <v>24163</v>
      </c>
      <c r="Q141" s="36">
        <v>16474</v>
      </c>
      <c r="R141" s="36">
        <v>27225</v>
      </c>
      <c r="S141" s="36">
        <v>23155</v>
      </c>
      <c r="T141" s="36">
        <v>19052</v>
      </c>
      <c r="U141" s="36">
        <v>45308</v>
      </c>
      <c r="V141" s="36">
        <v>57516</v>
      </c>
      <c r="W141" s="36">
        <v>37284</v>
      </c>
      <c r="X141" s="36">
        <v>16995</v>
      </c>
      <c r="Y141" s="36">
        <v>360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2605</v>
      </c>
      <c r="P145" s="52">
        <v>1361</v>
      </c>
      <c r="Q145" s="52">
        <v>3032</v>
      </c>
      <c r="R145" s="52">
        <v>5259</v>
      </c>
      <c r="S145" s="52">
        <v>8460</v>
      </c>
      <c r="T145" s="52">
        <v>7580</v>
      </c>
      <c r="U145" s="52">
        <v>9516</v>
      </c>
      <c r="V145" s="52">
        <v>14727</v>
      </c>
      <c r="W145" s="52">
        <v>18751</v>
      </c>
      <c r="X145" s="52">
        <v>25868</v>
      </c>
      <c r="Y145" s="52">
        <v>19271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1</v>
      </c>
      <c r="P147" s="52">
        <v>94</v>
      </c>
      <c r="Q147" s="52">
        <v>293</v>
      </c>
      <c r="R147" s="52">
        <v>528</v>
      </c>
      <c r="S147" s="52">
        <v>755</v>
      </c>
      <c r="T147" s="52">
        <v>900</v>
      </c>
      <c r="U147" s="52">
        <v>1014</v>
      </c>
      <c r="V147" s="52">
        <v>1225</v>
      </c>
      <c r="W147" s="52">
        <v>1630</v>
      </c>
      <c r="X147" s="52">
        <v>2849</v>
      </c>
      <c r="Y147" s="52">
        <v>2962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9</v>
      </c>
      <c r="P149" s="52">
        <f>RES_hhdet_in!P149-RES_hhdet_in_new!P149</f>
        <v>3</v>
      </c>
      <c r="Q149" s="52">
        <f>RES_hhdet_in!Q149-RES_hhdet_in_new!Q149</f>
        <v>17</v>
      </c>
      <c r="R149" s="52">
        <f>RES_hhdet_in!R149-RES_hhdet_in_new!R149</f>
        <v>66</v>
      </c>
      <c r="S149" s="52">
        <f>RES_hhdet_in!S149-RES_hhdet_in_new!S149</f>
        <v>155</v>
      </c>
      <c r="T149" s="52">
        <f>RES_hhdet_in!T149-RES_hhdet_in_new!T149</f>
        <v>109</v>
      </c>
      <c r="U149" s="52">
        <f>RES_hhdet_in!U149-RES_hhdet_in_new!U149</f>
        <v>138</v>
      </c>
      <c r="V149" s="52">
        <f>RES_hhdet_in!V149-RES_hhdet_in_new!V149</f>
        <v>361</v>
      </c>
      <c r="W149" s="52">
        <f>RES_hhdet_in!W149-RES_hhdet_in_new!W149</f>
        <v>777</v>
      </c>
      <c r="X149" s="52">
        <f>RES_hhdet_in!X149-RES_hhdet_in_new!X149</f>
        <v>1640</v>
      </c>
      <c r="Y149" s="52">
        <f>RES_hhdet_in!Y149-RES_hhdet_in_new!Y149</f>
        <v>2972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2596</v>
      </c>
      <c r="P153" s="52">
        <f>RES_hhdet_in!P153-RES_hhdet_in_new!P153</f>
        <v>1360</v>
      </c>
      <c r="Q153" s="52">
        <f>RES_hhdet_in!Q153-RES_hhdet_in_new!Q153</f>
        <v>3069</v>
      </c>
      <c r="R153" s="52">
        <f>RES_hhdet_in!R153-RES_hhdet_in_new!R153</f>
        <v>5372</v>
      </c>
      <c r="S153" s="52">
        <f>RES_hhdet_in!S153-RES_hhdet_in_new!S153</f>
        <v>8751</v>
      </c>
      <c r="T153" s="52">
        <f>RES_hhdet_in!T153-RES_hhdet_in_new!T153</f>
        <v>8424</v>
      </c>
      <c r="U153" s="52">
        <f>RES_hhdet_in!U153-RES_hhdet_in_new!U153</f>
        <v>11218</v>
      </c>
      <c r="V153" s="52">
        <f>RES_hhdet_in!V153-RES_hhdet_in_new!V153</f>
        <v>17589</v>
      </c>
      <c r="W153" s="52">
        <f>RES_hhdet_in!W153-RES_hhdet_in_new!W153</f>
        <v>23263</v>
      </c>
      <c r="X153" s="52">
        <f>RES_hhdet_in!X153-RES_hhdet_in_new!X153</f>
        <v>31013</v>
      </c>
      <c r="Y153" s="52">
        <f>RES_hhdet_in!Y153-RES_hhdet_in_new!Y153</f>
        <v>25605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X154" s="52">
        <f>RES_hhdet_in!X154-RES_hhdet_in_new!X154</f>
        <v>0</v>
      </c>
      <c r="Y154" s="52">
        <f>RES_hhdet_in!Y154-RES_hhdet_in_new!Y154</f>
        <v>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1049</v>
      </c>
      <c r="P158" s="52">
        <v>588</v>
      </c>
      <c r="Q158" s="52">
        <v>2350</v>
      </c>
      <c r="R158" s="52">
        <v>3697</v>
      </c>
      <c r="S158" s="52">
        <v>6368</v>
      </c>
      <c r="T158" s="52">
        <v>6153</v>
      </c>
      <c r="U158" s="52">
        <v>4261</v>
      </c>
      <c r="V158" s="52">
        <v>1959</v>
      </c>
      <c r="W158" s="52">
        <v>11093</v>
      </c>
      <c r="X158" s="52">
        <v>23476</v>
      </c>
      <c r="Y158" s="52">
        <v>36850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1556</v>
      </c>
      <c r="P159" s="36">
        <v>776</v>
      </c>
      <c r="Q159" s="36">
        <v>733</v>
      </c>
      <c r="R159" s="36">
        <v>1743</v>
      </c>
      <c r="S159" s="36">
        <v>2529</v>
      </c>
      <c r="T159" s="36">
        <v>2394</v>
      </c>
      <c r="U159" s="36">
        <v>7090</v>
      </c>
      <c r="V159" s="36">
        <v>15988</v>
      </c>
      <c r="W159" s="36">
        <v>12942</v>
      </c>
      <c r="X159" s="36">
        <v>9157</v>
      </c>
      <c r="Y159" s="36">
        <v>124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107</v>
      </c>
      <c r="D163" s="52">
        <v>145</v>
      </c>
      <c r="E163" s="52">
        <v>261</v>
      </c>
      <c r="F163" s="52">
        <v>551</v>
      </c>
      <c r="G163" s="52">
        <v>1061</v>
      </c>
      <c r="H163" s="52">
        <v>1326</v>
      </c>
      <c r="I163" s="52">
        <v>1743</v>
      </c>
      <c r="J163" s="52">
        <v>1327</v>
      </c>
      <c r="K163" s="52">
        <v>1046</v>
      </c>
      <c r="L163" s="52">
        <v>758</v>
      </c>
      <c r="M163" s="52">
        <v>805</v>
      </c>
      <c r="N163" s="52">
        <v>1166</v>
      </c>
      <c r="O163" s="52">
        <v>1711</v>
      </c>
      <c r="P163" s="52">
        <v>1095</v>
      </c>
      <c r="Q163" s="52">
        <v>815</v>
      </c>
      <c r="R163" s="52">
        <v>322</v>
      </c>
      <c r="S163" s="52">
        <v>641</v>
      </c>
      <c r="T163" s="52">
        <v>325</v>
      </c>
      <c r="U163" s="52">
        <v>1158</v>
      </c>
      <c r="V163" s="52">
        <v>408</v>
      </c>
      <c r="W163" s="52">
        <v>111</v>
      </c>
      <c r="X163" s="52">
        <v>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2</v>
      </c>
      <c r="G165" s="52">
        <v>5</v>
      </c>
      <c r="H165" s="52">
        <v>12</v>
      </c>
      <c r="I165" s="52">
        <v>38</v>
      </c>
      <c r="J165" s="52">
        <v>59</v>
      </c>
      <c r="K165" s="52">
        <v>75</v>
      </c>
      <c r="L165" s="52">
        <v>69</v>
      </c>
      <c r="M165" s="52">
        <v>43</v>
      </c>
      <c r="N165" s="52">
        <v>40</v>
      </c>
      <c r="O165" s="52">
        <v>40</v>
      </c>
      <c r="P165" s="52">
        <v>97</v>
      </c>
      <c r="Q165" s="52">
        <v>226</v>
      </c>
      <c r="R165" s="52">
        <v>257</v>
      </c>
      <c r="S165" s="52">
        <v>134</v>
      </c>
      <c r="T165" s="52">
        <v>88</v>
      </c>
      <c r="U165" s="52">
        <v>85</v>
      </c>
      <c r="V165" s="52">
        <v>110</v>
      </c>
      <c r="W165" s="52">
        <v>110</v>
      </c>
      <c r="X165" s="52">
        <v>12</v>
      </c>
      <c r="Y165" s="52">
        <v>3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8</v>
      </c>
      <c r="D167" s="52">
        <f>RES_hhdet_in!D167-RES_hhdet_in_new!D167</f>
        <v>7</v>
      </c>
      <c r="E167" s="52">
        <f>RES_hhdet_in!E167-RES_hhdet_in_new!E167</f>
        <v>4</v>
      </c>
      <c r="F167" s="52">
        <f>RES_hhdet_in!F167-RES_hhdet_in_new!F167</f>
        <v>2</v>
      </c>
      <c r="G167" s="52">
        <f>RES_hhdet_in!G167-RES_hhdet_in_new!G167</f>
        <v>7</v>
      </c>
      <c r="H167" s="52">
        <f>RES_hhdet_in!H167-RES_hhdet_in_new!H167</f>
        <v>10</v>
      </c>
      <c r="I167" s="52">
        <f>RES_hhdet_in!I167-RES_hhdet_in_new!I167</f>
        <v>11</v>
      </c>
      <c r="J167" s="52">
        <f>RES_hhdet_in!J167-RES_hhdet_in_new!J167</f>
        <v>3</v>
      </c>
      <c r="K167" s="52">
        <f>RES_hhdet_in!K167-RES_hhdet_in_new!K167</f>
        <v>44</v>
      </c>
      <c r="L167" s="52">
        <f>RES_hhdet_in!L167-RES_hhdet_in_new!L167</f>
        <v>21</v>
      </c>
      <c r="M167" s="52">
        <f>RES_hhdet_in!M167-RES_hhdet_in_new!M167</f>
        <v>22</v>
      </c>
      <c r="N167" s="52">
        <f>RES_hhdet_in!N167-RES_hhdet_in_new!N167</f>
        <v>12</v>
      </c>
      <c r="O167" s="52">
        <f>RES_hhdet_in!O167-RES_hhdet_in_new!O167</f>
        <v>13</v>
      </c>
      <c r="P167" s="52">
        <f>RES_hhdet_in!P167-RES_hhdet_in_new!P167</f>
        <v>8</v>
      </c>
      <c r="Q167" s="52">
        <f>RES_hhdet_in!Q167-RES_hhdet_in_new!Q167</f>
        <v>13</v>
      </c>
      <c r="R167" s="52">
        <f>RES_hhdet_in!R167-RES_hhdet_in_new!R167</f>
        <v>20</v>
      </c>
      <c r="S167" s="52">
        <f>RES_hhdet_in!S167-RES_hhdet_in_new!S167</f>
        <v>34</v>
      </c>
      <c r="T167" s="52">
        <f>RES_hhdet_in!T167-RES_hhdet_in_new!T167</f>
        <v>16</v>
      </c>
      <c r="U167" s="52">
        <f>RES_hhdet_in!U167-RES_hhdet_in_new!U167</f>
        <v>32</v>
      </c>
      <c r="V167" s="52">
        <f>RES_hhdet_in!V167-RES_hhdet_in_new!V167</f>
        <v>42</v>
      </c>
      <c r="W167" s="52">
        <f>RES_hhdet_in!W167-RES_hhdet_in_new!W167</f>
        <v>62</v>
      </c>
      <c r="X167" s="52">
        <f>RES_hhdet_in!X167-RES_hhdet_in_new!X167</f>
        <v>3</v>
      </c>
      <c r="Y167" s="52">
        <f>RES_hhdet_in!Y167-RES_hhdet_in_new!Y167</f>
        <v>53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222</v>
      </c>
      <c r="D171" s="52">
        <f>RES_hhdet_in!D171-RES_hhdet_in_new!D171</f>
        <v>262</v>
      </c>
      <c r="E171" s="52">
        <f>RES_hhdet_in!E171-RES_hhdet_in_new!E171</f>
        <v>385</v>
      </c>
      <c r="F171" s="52">
        <f>RES_hhdet_in!F171-RES_hhdet_in_new!F171</f>
        <v>686</v>
      </c>
      <c r="G171" s="52">
        <f>RES_hhdet_in!G171-RES_hhdet_in_new!G171</f>
        <v>1215</v>
      </c>
      <c r="H171" s="52">
        <f>RES_hhdet_in!H171-RES_hhdet_in_new!H171</f>
        <v>1525</v>
      </c>
      <c r="I171" s="52">
        <f>RES_hhdet_in!I171-RES_hhdet_in_new!I171</f>
        <v>1880</v>
      </c>
      <c r="J171" s="52">
        <f>RES_hhdet_in!J171-RES_hhdet_in_new!J171</f>
        <v>1566</v>
      </c>
      <c r="K171" s="52">
        <f>RES_hhdet_in!K171-RES_hhdet_in_new!K171</f>
        <v>1456</v>
      </c>
      <c r="L171" s="52">
        <f>RES_hhdet_in!L171-RES_hhdet_in_new!L171</f>
        <v>1452</v>
      </c>
      <c r="M171" s="52">
        <f>RES_hhdet_in!M171-RES_hhdet_in_new!M171</f>
        <v>1856</v>
      </c>
      <c r="N171" s="52">
        <f>RES_hhdet_in!N171-RES_hhdet_in_new!N171</f>
        <v>2625</v>
      </c>
      <c r="O171" s="52">
        <f>RES_hhdet_in!O171-RES_hhdet_in_new!O171</f>
        <v>3540</v>
      </c>
      <c r="P171" s="52">
        <f>RES_hhdet_in!P171-RES_hhdet_in_new!P171</f>
        <v>3062</v>
      </c>
      <c r="Q171" s="52">
        <f>RES_hhdet_in!Q171-RES_hhdet_in_new!Q171</f>
        <v>2658</v>
      </c>
      <c r="R171" s="52">
        <f>RES_hhdet_in!R171-RES_hhdet_in_new!R171</f>
        <v>1907</v>
      </c>
      <c r="S171" s="52">
        <f>RES_hhdet_in!S171-RES_hhdet_in_new!S171</f>
        <v>1987</v>
      </c>
      <c r="T171" s="52">
        <f>RES_hhdet_in!T171-RES_hhdet_in_new!T171</f>
        <v>1763</v>
      </c>
      <c r="U171" s="52">
        <f>RES_hhdet_in!U171-RES_hhdet_in_new!U171</f>
        <v>2805</v>
      </c>
      <c r="V171" s="52">
        <f>RES_hhdet_in!V171-RES_hhdet_in_new!V171</f>
        <v>2295</v>
      </c>
      <c r="W171" s="52">
        <f>RES_hhdet_in!W171-RES_hhdet_in_new!W171</f>
        <v>2060</v>
      </c>
      <c r="X171" s="52">
        <f>RES_hhdet_in!X171-RES_hhdet_in_new!X171</f>
        <v>94</v>
      </c>
      <c r="Y171" s="52">
        <f>RES_hhdet_in!Y171-RES_hhdet_in_new!Y171</f>
        <v>483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X172" s="52">
        <f>RES_hhdet_in!X172-RES_hhdet_in_new!X172</f>
        <v>0</v>
      </c>
      <c r="Y172" s="52">
        <f>RES_hhdet_in!Y172-RES_hhdet_in_new!Y172</f>
        <v>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217</v>
      </c>
      <c r="D176" s="52">
        <v>217</v>
      </c>
      <c r="E176" s="52">
        <v>261</v>
      </c>
      <c r="F176" s="52">
        <v>336</v>
      </c>
      <c r="G176" s="52">
        <v>591</v>
      </c>
      <c r="H176" s="52">
        <v>394</v>
      </c>
      <c r="I176" s="52">
        <v>175</v>
      </c>
      <c r="J176" s="52">
        <v>340</v>
      </c>
      <c r="K176" s="52">
        <v>1221</v>
      </c>
      <c r="L176" s="52">
        <v>1211</v>
      </c>
      <c r="M176" s="52">
        <v>1342</v>
      </c>
      <c r="N176" s="52">
        <v>1219</v>
      </c>
      <c r="O176" s="52">
        <v>1431</v>
      </c>
      <c r="P176" s="52">
        <v>1320</v>
      </c>
      <c r="Q176" s="52">
        <v>2036</v>
      </c>
      <c r="R176" s="52">
        <v>1308</v>
      </c>
      <c r="S176" s="52">
        <v>1436</v>
      </c>
      <c r="T176" s="52">
        <v>1284</v>
      </c>
      <c r="U176" s="52">
        <v>1059</v>
      </c>
      <c r="V176" s="52">
        <v>250</v>
      </c>
      <c r="W176" s="52">
        <v>965</v>
      </c>
      <c r="X176" s="52">
        <v>69</v>
      </c>
      <c r="Y176" s="52">
        <v>649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13</v>
      </c>
      <c r="D177" s="36">
        <v>52</v>
      </c>
      <c r="E177" s="36">
        <v>128</v>
      </c>
      <c r="F177" s="36">
        <v>351</v>
      </c>
      <c r="G177" s="36">
        <v>633</v>
      </c>
      <c r="H177" s="36">
        <v>1140</v>
      </c>
      <c r="I177" s="36">
        <v>1718</v>
      </c>
      <c r="J177" s="36">
        <v>1225</v>
      </c>
      <c r="K177" s="36">
        <v>274</v>
      </c>
      <c r="L177" s="36">
        <v>253</v>
      </c>
      <c r="M177" s="36">
        <v>533</v>
      </c>
      <c r="N177" s="36">
        <v>1418</v>
      </c>
      <c r="O177" s="36">
        <v>2123</v>
      </c>
      <c r="P177" s="36">
        <v>1765</v>
      </c>
      <c r="Q177" s="36">
        <v>628</v>
      </c>
      <c r="R177" s="36">
        <v>615</v>
      </c>
      <c r="S177" s="36">
        <v>579</v>
      </c>
      <c r="T177" s="36">
        <v>503</v>
      </c>
      <c r="U177" s="36">
        <v>1769</v>
      </c>
      <c r="V177" s="36">
        <v>2090</v>
      </c>
      <c r="W177" s="36">
        <v>1152</v>
      </c>
      <c r="X177" s="36">
        <v>23</v>
      </c>
      <c r="Y177" s="36">
        <v>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851</v>
      </c>
      <c r="K5" s="52">
        <v>1389</v>
      </c>
      <c r="L5" s="52">
        <v>3542</v>
      </c>
      <c r="M5" s="52">
        <v>3886</v>
      </c>
      <c r="N5" s="52">
        <v>3277</v>
      </c>
      <c r="O5" s="52">
        <v>2175</v>
      </c>
      <c r="P5" s="52">
        <v>32</v>
      </c>
      <c r="Q5" s="52">
        <v>0</v>
      </c>
      <c r="R5" s="52">
        <v>941</v>
      </c>
      <c r="S5" s="52">
        <v>4153</v>
      </c>
      <c r="T5" s="52">
        <v>2799</v>
      </c>
      <c r="U5" s="52">
        <v>0</v>
      </c>
      <c r="V5" s="52">
        <v>0</v>
      </c>
      <c r="W5" s="52">
        <v>762</v>
      </c>
      <c r="X5" s="52">
        <v>2343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6</v>
      </c>
      <c r="S8" s="52">
        <v>29</v>
      </c>
      <c r="T8" s="52">
        <v>58</v>
      </c>
      <c r="U8" s="52">
        <v>71</v>
      </c>
      <c r="V8" s="52">
        <v>44</v>
      </c>
      <c r="W8" s="52">
        <v>18</v>
      </c>
      <c r="X8" s="52">
        <v>10</v>
      </c>
      <c r="Y8" s="52">
        <v>11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370</v>
      </c>
      <c r="K10" s="52">
        <v>843</v>
      </c>
      <c r="L10" s="52">
        <v>1293</v>
      </c>
      <c r="M10" s="52">
        <v>705</v>
      </c>
      <c r="N10" s="52">
        <v>1003</v>
      </c>
      <c r="O10" s="52">
        <v>683</v>
      </c>
      <c r="P10" s="52">
        <v>301</v>
      </c>
      <c r="Q10" s="52">
        <v>844</v>
      </c>
      <c r="R10" s="52">
        <v>570</v>
      </c>
      <c r="S10" s="52">
        <v>1805</v>
      </c>
      <c r="T10" s="52">
        <v>1016</v>
      </c>
      <c r="U10" s="52">
        <v>1248</v>
      </c>
      <c r="V10" s="52">
        <v>2092</v>
      </c>
      <c r="W10" s="52">
        <v>2202</v>
      </c>
      <c r="X10" s="52">
        <v>2289</v>
      </c>
      <c r="Y10" s="52">
        <v>4146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28</v>
      </c>
      <c r="U11" s="52">
        <v>15</v>
      </c>
      <c r="V11" s="52">
        <v>8</v>
      </c>
      <c r="W11" s="52">
        <v>17</v>
      </c>
      <c r="X11" s="52">
        <v>23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1819</v>
      </c>
      <c r="U15" s="52">
        <v>1178</v>
      </c>
      <c r="V15" s="52">
        <v>492</v>
      </c>
      <c r="W15" s="52">
        <v>670</v>
      </c>
      <c r="X15" s="52">
        <v>490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348</v>
      </c>
      <c r="S20" s="52">
        <v>990</v>
      </c>
      <c r="T20" s="52">
        <v>1077</v>
      </c>
      <c r="U20" s="52">
        <v>555</v>
      </c>
      <c r="V20" s="52">
        <v>819</v>
      </c>
      <c r="W20" s="52">
        <v>625</v>
      </c>
      <c r="X20" s="52">
        <v>1142</v>
      </c>
      <c r="Y20" s="52">
        <v>955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1241</v>
      </c>
      <c r="S21" s="52">
        <v>3550</v>
      </c>
      <c r="T21" s="52">
        <v>3893</v>
      </c>
      <c r="U21" s="52">
        <v>1022</v>
      </c>
      <c r="V21" s="52">
        <v>134</v>
      </c>
      <c r="W21" s="52">
        <v>818</v>
      </c>
      <c r="X21" s="52">
        <v>1793</v>
      </c>
      <c r="Y21" s="52">
        <v>106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518</v>
      </c>
      <c r="S22" s="36">
        <v>1257</v>
      </c>
      <c r="T22" s="36">
        <v>1351</v>
      </c>
      <c r="U22" s="36">
        <v>1489</v>
      </c>
      <c r="V22" s="36">
        <v>969</v>
      </c>
      <c r="W22" s="36">
        <v>865</v>
      </c>
      <c r="X22" s="36">
        <v>633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53</v>
      </c>
      <c r="K26" s="52">
        <v>149</v>
      </c>
      <c r="L26" s="52">
        <v>214</v>
      </c>
      <c r="M26" s="52">
        <v>282</v>
      </c>
      <c r="N26" s="52">
        <v>405</v>
      </c>
      <c r="O26" s="52">
        <v>230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112</v>
      </c>
      <c r="X26" s="52">
        <v>240</v>
      </c>
      <c r="Y26" s="52">
        <v>803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1</v>
      </c>
      <c r="Y29" s="52">
        <v>1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5</v>
      </c>
      <c r="T31" s="52">
        <v>4</v>
      </c>
      <c r="U31" s="52">
        <v>3</v>
      </c>
      <c r="V31" s="52">
        <v>5</v>
      </c>
      <c r="W31" s="52">
        <v>6</v>
      </c>
      <c r="X31" s="52">
        <v>11</v>
      </c>
      <c r="Y31" s="52">
        <v>86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100</v>
      </c>
      <c r="S35" s="52">
        <v>228</v>
      </c>
      <c r="T35" s="52">
        <v>225</v>
      </c>
      <c r="U35" s="52">
        <v>287</v>
      </c>
      <c r="V35" s="52">
        <v>234</v>
      </c>
      <c r="W35" s="52">
        <v>256</v>
      </c>
      <c r="X35" s="52">
        <v>267</v>
      </c>
      <c r="Y35" s="52">
        <v>771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70</v>
      </c>
      <c r="S40" s="52">
        <v>162</v>
      </c>
      <c r="T40" s="52">
        <v>167</v>
      </c>
      <c r="U40" s="52">
        <v>105</v>
      </c>
      <c r="V40" s="52">
        <v>23</v>
      </c>
      <c r="W40" s="52">
        <v>122</v>
      </c>
      <c r="X40" s="52">
        <v>197</v>
      </c>
      <c r="Y40" s="52">
        <v>925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30</v>
      </c>
      <c r="S41" s="36">
        <v>62</v>
      </c>
      <c r="T41" s="36">
        <v>57</v>
      </c>
      <c r="U41" s="36">
        <v>163</v>
      </c>
      <c r="V41" s="36">
        <v>192</v>
      </c>
      <c r="W41" s="36">
        <v>137</v>
      </c>
      <c r="X41" s="36">
        <v>74</v>
      </c>
      <c r="Y41" s="36">
        <v>2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160</v>
      </c>
      <c r="K45" s="52">
        <v>452</v>
      </c>
      <c r="L45" s="52">
        <v>1059</v>
      </c>
      <c r="M45" s="52">
        <v>1065</v>
      </c>
      <c r="N45" s="52">
        <v>945</v>
      </c>
      <c r="O45" s="52">
        <v>723</v>
      </c>
      <c r="P45" s="52">
        <v>774</v>
      </c>
      <c r="Q45" s="52">
        <v>916</v>
      </c>
      <c r="R45" s="52">
        <v>2830</v>
      </c>
      <c r="S45" s="52">
        <v>3223</v>
      </c>
      <c r="T45" s="52">
        <v>2856</v>
      </c>
      <c r="U45" s="52">
        <v>1818</v>
      </c>
      <c r="V45" s="52">
        <v>2108</v>
      </c>
      <c r="W45" s="52">
        <v>2602</v>
      </c>
      <c r="X45" s="52">
        <v>4091</v>
      </c>
      <c r="Y45" s="52">
        <v>2889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17</v>
      </c>
      <c r="S48" s="52">
        <v>34</v>
      </c>
      <c r="T48" s="52">
        <v>53</v>
      </c>
      <c r="U48" s="52">
        <v>55</v>
      </c>
      <c r="V48" s="52">
        <v>53</v>
      </c>
      <c r="W48" s="52">
        <v>44</v>
      </c>
      <c r="X48" s="52">
        <v>33</v>
      </c>
      <c r="Y48" s="52">
        <v>27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140</v>
      </c>
      <c r="K50" s="52">
        <v>423</v>
      </c>
      <c r="L50" s="52">
        <v>1008</v>
      </c>
      <c r="M50" s="52">
        <v>1022</v>
      </c>
      <c r="N50" s="52">
        <v>901</v>
      </c>
      <c r="O50" s="52">
        <v>708</v>
      </c>
      <c r="P50" s="52">
        <v>748</v>
      </c>
      <c r="Q50" s="52">
        <v>904</v>
      </c>
      <c r="R50" s="52">
        <v>2770</v>
      </c>
      <c r="S50" s="52">
        <v>3145</v>
      </c>
      <c r="T50" s="52">
        <v>2784</v>
      </c>
      <c r="U50" s="52">
        <v>1758</v>
      </c>
      <c r="V50" s="52">
        <v>2040</v>
      </c>
      <c r="W50" s="52">
        <v>2521</v>
      </c>
      <c r="X50" s="52">
        <v>3955</v>
      </c>
      <c r="Y50" s="52">
        <v>2851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32</v>
      </c>
      <c r="S54" s="52">
        <v>72</v>
      </c>
      <c r="T54" s="52">
        <v>93</v>
      </c>
      <c r="U54" s="52">
        <v>90</v>
      </c>
      <c r="V54" s="52">
        <v>109</v>
      </c>
      <c r="W54" s="52">
        <v>127</v>
      </c>
      <c r="X54" s="52">
        <v>195</v>
      </c>
      <c r="Y54" s="52">
        <v>115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975</v>
      </c>
      <c r="S59" s="52">
        <v>2024</v>
      </c>
      <c r="T59" s="52">
        <v>2462</v>
      </c>
      <c r="U59" s="52">
        <v>1057</v>
      </c>
      <c r="V59" s="52">
        <v>347</v>
      </c>
      <c r="W59" s="52">
        <v>1798</v>
      </c>
      <c r="X59" s="52">
        <v>4180</v>
      </c>
      <c r="Y59" s="52">
        <v>6234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404</v>
      </c>
      <c r="S60" s="36">
        <v>727</v>
      </c>
      <c r="T60" s="36">
        <v>859</v>
      </c>
      <c r="U60" s="36">
        <v>1555</v>
      </c>
      <c r="V60" s="36">
        <v>2524</v>
      </c>
      <c r="W60" s="36">
        <v>1890</v>
      </c>
      <c r="X60" s="36">
        <v>1460</v>
      </c>
      <c r="Y60" s="36">
        <v>15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1686</v>
      </c>
      <c r="K64" s="52">
        <v>3108</v>
      </c>
      <c r="L64" s="52">
        <v>4717</v>
      </c>
      <c r="M64" s="52">
        <v>3886</v>
      </c>
      <c r="N64" s="52">
        <v>4389</v>
      </c>
      <c r="O64" s="52">
        <v>6062</v>
      </c>
      <c r="P64" s="52">
        <v>7248</v>
      </c>
      <c r="Q64" s="52">
        <v>13137</v>
      </c>
      <c r="R64" s="52">
        <v>18128</v>
      </c>
      <c r="S64" s="52">
        <v>18523</v>
      </c>
      <c r="T64" s="52">
        <v>19160</v>
      </c>
      <c r="U64" s="52">
        <v>20919</v>
      </c>
      <c r="V64" s="52">
        <v>23206</v>
      </c>
      <c r="W64" s="52">
        <v>20903</v>
      </c>
      <c r="X64" s="52">
        <v>13782</v>
      </c>
      <c r="Y64" s="52">
        <v>4074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164</v>
      </c>
      <c r="S67" s="52">
        <v>276</v>
      </c>
      <c r="T67" s="52">
        <v>342</v>
      </c>
      <c r="U67" s="52">
        <v>383</v>
      </c>
      <c r="V67" s="52">
        <v>495</v>
      </c>
      <c r="W67" s="52">
        <v>482</v>
      </c>
      <c r="X67" s="52">
        <v>264</v>
      </c>
      <c r="Y67" s="52">
        <v>138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1458</v>
      </c>
      <c r="K69" s="52">
        <v>2744</v>
      </c>
      <c r="L69" s="52">
        <v>4298</v>
      </c>
      <c r="M69" s="52">
        <v>3492</v>
      </c>
      <c r="N69" s="52">
        <v>4005</v>
      </c>
      <c r="O69" s="52">
        <v>5683</v>
      </c>
      <c r="P69" s="52">
        <v>6829</v>
      </c>
      <c r="Q69" s="52">
        <v>12830</v>
      </c>
      <c r="R69" s="52">
        <v>17851</v>
      </c>
      <c r="S69" s="52">
        <v>18251</v>
      </c>
      <c r="T69" s="52">
        <v>18874</v>
      </c>
      <c r="U69" s="52">
        <v>20545</v>
      </c>
      <c r="V69" s="52">
        <v>22712</v>
      </c>
      <c r="W69" s="52">
        <v>20429</v>
      </c>
      <c r="X69" s="52">
        <v>13411</v>
      </c>
      <c r="Y69" s="52">
        <v>4303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227</v>
      </c>
      <c r="S73" s="52">
        <v>416</v>
      </c>
      <c r="T73" s="52">
        <v>569</v>
      </c>
      <c r="U73" s="52">
        <v>736</v>
      </c>
      <c r="V73" s="52">
        <v>932</v>
      </c>
      <c r="W73" s="52">
        <v>994</v>
      </c>
      <c r="X73" s="52">
        <v>945</v>
      </c>
      <c r="Y73" s="52">
        <v>394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8950</v>
      </c>
      <c r="S78" s="52">
        <v>15424</v>
      </c>
      <c r="T78" s="52">
        <v>20203</v>
      </c>
      <c r="U78" s="52">
        <v>24406</v>
      </c>
      <c r="V78" s="52">
        <v>29702</v>
      </c>
      <c r="W78" s="52">
        <v>30931</v>
      </c>
      <c r="X78" s="52">
        <v>27113</v>
      </c>
      <c r="Y78" s="52">
        <v>20806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231</v>
      </c>
      <c r="S79" s="36">
        <v>399</v>
      </c>
      <c r="T79" s="36">
        <v>550</v>
      </c>
      <c r="U79" s="36">
        <v>668</v>
      </c>
      <c r="V79" s="36">
        <v>780</v>
      </c>
      <c r="W79" s="36">
        <v>847</v>
      </c>
      <c r="X79" s="36">
        <v>764</v>
      </c>
      <c r="Y79" s="36">
        <v>1154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10827</v>
      </c>
      <c r="K83" s="52">
        <v>14682</v>
      </c>
      <c r="L83" s="52">
        <v>26423</v>
      </c>
      <c r="M83" s="52">
        <v>25983</v>
      </c>
      <c r="N83" s="52">
        <v>38216</v>
      </c>
      <c r="O83" s="52">
        <v>38214</v>
      </c>
      <c r="P83" s="52">
        <v>14322</v>
      </c>
      <c r="Q83" s="52">
        <v>13488</v>
      </c>
      <c r="R83" s="52">
        <v>9149</v>
      </c>
      <c r="S83" s="52">
        <v>16509</v>
      </c>
      <c r="T83" s="52">
        <v>26905</v>
      </c>
      <c r="U83" s="52">
        <v>34564</v>
      </c>
      <c r="V83" s="52">
        <v>26063</v>
      </c>
      <c r="W83" s="52">
        <v>38803</v>
      </c>
      <c r="X83" s="52">
        <v>27786</v>
      </c>
      <c r="Y83" s="52">
        <v>43120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232</v>
      </c>
      <c r="S86" s="52">
        <v>282</v>
      </c>
      <c r="T86" s="52">
        <v>364</v>
      </c>
      <c r="U86" s="52">
        <v>561</v>
      </c>
      <c r="V86" s="52">
        <v>803</v>
      </c>
      <c r="W86" s="52">
        <v>774</v>
      </c>
      <c r="X86" s="52">
        <v>440</v>
      </c>
      <c r="Y86" s="52">
        <v>270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3844</v>
      </c>
      <c r="K88" s="52">
        <v>9439</v>
      </c>
      <c r="L88" s="52">
        <v>13927</v>
      </c>
      <c r="M88" s="52">
        <v>15836</v>
      </c>
      <c r="N88" s="52">
        <v>19673</v>
      </c>
      <c r="O88" s="52">
        <v>22653</v>
      </c>
      <c r="P88" s="52">
        <v>5424</v>
      </c>
      <c r="Q88" s="52">
        <v>8630</v>
      </c>
      <c r="R88" s="52">
        <v>13040</v>
      </c>
      <c r="S88" s="52">
        <v>19642</v>
      </c>
      <c r="T88" s="52">
        <v>21376</v>
      </c>
      <c r="U88" s="52">
        <v>31404</v>
      </c>
      <c r="V88" s="52">
        <v>37642</v>
      </c>
      <c r="W88" s="52">
        <v>42455</v>
      </c>
      <c r="X88" s="52">
        <v>53586</v>
      </c>
      <c r="Y88" s="52">
        <v>67198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108</v>
      </c>
      <c r="V92" s="52">
        <v>51</v>
      </c>
      <c r="W92" s="52">
        <v>267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8396</v>
      </c>
      <c r="V96" s="52">
        <v>2453</v>
      </c>
      <c r="W96" s="52">
        <v>8006</v>
      </c>
      <c r="X96" s="52">
        <v>2</v>
      </c>
      <c r="Y96" s="52">
        <v>2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8363</v>
      </c>
      <c r="S101" s="52">
        <v>12975</v>
      </c>
      <c r="T101" s="52">
        <v>7514</v>
      </c>
      <c r="U101" s="52">
        <v>13581</v>
      </c>
      <c r="V101" s="52">
        <v>22343</v>
      </c>
      <c r="W101" s="52">
        <v>29265</v>
      </c>
      <c r="X101" s="52">
        <v>33316</v>
      </c>
      <c r="Y101" s="52">
        <v>23539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7351</v>
      </c>
      <c r="S102" s="52">
        <v>15930</v>
      </c>
      <c r="T102" s="52">
        <v>33456</v>
      </c>
      <c r="U102" s="52">
        <v>18940</v>
      </c>
      <c r="V102" s="52">
        <v>3944</v>
      </c>
      <c r="W102" s="52">
        <v>16909</v>
      </c>
      <c r="X102" s="52">
        <v>10115</v>
      </c>
      <c r="Y102" s="52">
        <v>50154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3063</v>
      </c>
      <c r="S103" s="36">
        <v>5599</v>
      </c>
      <c r="T103" s="36">
        <v>11491</v>
      </c>
      <c r="U103" s="36">
        <v>27757</v>
      </c>
      <c r="V103" s="36">
        <v>28384</v>
      </c>
      <c r="W103" s="36">
        <v>17393</v>
      </c>
      <c r="X103" s="36">
        <v>3490</v>
      </c>
      <c r="Y103" s="36">
        <v>182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12519</v>
      </c>
      <c r="K126" s="52">
        <v>14837</v>
      </c>
      <c r="L126" s="52">
        <v>29547</v>
      </c>
      <c r="M126" s="52">
        <v>32108</v>
      </c>
      <c r="N126" s="52">
        <v>40878</v>
      </c>
      <c r="O126" s="52">
        <v>54580</v>
      </c>
      <c r="P126" s="52">
        <v>13729</v>
      </c>
      <c r="Q126" s="52">
        <v>32507</v>
      </c>
      <c r="R126" s="52">
        <v>43775</v>
      </c>
      <c r="S126" s="52">
        <v>39986</v>
      </c>
      <c r="T126" s="52">
        <v>20160</v>
      </c>
      <c r="U126" s="52">
        <v>31553</v>
      </c>
      <c r="V126" s="52">
        <v>23403</v>
      </c>
      <c r="W126" s="52">
        <v>49995</v>
      </c>
      <c r="X126" s="52">
        <v>49220</v>
      </c>
      <c r="Y126" s="52">
        <v>60941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417</v>
      </c>
      <c r="S129" s="52">
        <v>730</v>
      </c>
      <c r="T129" s="52">
        <v>803</v>
      </c>
      <c r="U129" s="52">
        <v>719</v>
      </c>
      <c r="V129" s="52">
        <v>775</v>
      </c>
      <c r="W129" s="52">
        <v>829</v>
      </c>
      <c r="X129" s="52">
        <v>558</v>
      </c>
      <c r="Y129" s="52">
        <v>400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12519</v>
      </c>
      <c r="K131" s="52">
        <v>14837</v>
      </c>
      <c r="L131" s="52">
        <v>29547</v>
      </c>
      <c r="M131" s="52">
        <v>26106</v>
      </c>
      <c r="N131" s="52">
        <v>40086</v>
      </c>
      <c r="O131" s="52">
        <v>54685</v>
      </c>
      <c r="P131" s="52">
        <v>13382</v>
      </c>
      <c r="Q131" s="52">
        <v>32211</v>
      </c>
      <c r="R131" s="52">
        <v>43493</v>
      </c>
      <c r="S131" s="52">
        <v>39876</v>
      </c>
      <c r="T131" s="52">
        <v>20102</v>
      </c>
      <c r="U131" s="52">
        <v>31396</v>
      </c>
      <c r="V131" s="52">
        <v>18948</v>
      </c>
      <c r="W131" s="52">
        <v>54865</v>
      </c>
      <c r="X131" s="52">
        <v>48864</v>
      </c>
      <c r="Y131" s="52">
        <v>61158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2264</v>
      </c>
      <c r="V135" s="52">
        <v>4780</v>
      </c>
      <c r="W135" s="52">
        <v>0</v>
      </c>
      <c r="X135" s="52">
        <v>501</v>
      </c>
      <c r="Y135" s="52">
        <v>118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22915</v>
      </c>
      <c r="S140" s="52">
        <v>37721</v>
      </c>
      <c r="T140" s="52">
        <v>39712</v>
      </c>
      <c r="U140" s="52">
        <v>26428</v>
      </c>
      <c r="V140" s="52">
        <v>7307</v>
      </c>
      <c r="W140" s="52">
        <v>42577</v>
      </c>
      <c r="X140" s="52">
        <v>58872</v>
      </c>
      <c r="Y140" s="52">
        <v>121930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9521</v>
      </c>
      <c r="S141" s="36">
        <v>13245</v>
      </c>
      <c r="T141" s="36">
        <v>13636</v>
      </c>
      <c r="U141" s="36">
        <v>38770</v>
      </c>
      <c r="V141" s="36">
        <v>52545</v>
      </c>
      <c r="W141" s="36">
        <v>43807</v>
      </c>
      <c r="X141" s="36">
        <v>20294</v>
      </c>
      <c r="Y141" s="36">
        <v>458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2867</v>
      </c>
      <c r="P145" s="52">
        <v>2934</v>
      </c>
      <c r="Q145" s="52">
        <v>5414</v>
      </c>
      <c r="R145" s="52">
        <v>8597</v>
      </c>
      <c r="S145" s="52">
        <v>11653</v>
      </c>
      <c r="T145" s="52">
        <v>11506</v>
      </c>
      <c r="U145" s="52">
        <v>13395</v>
      </c>
      <c r="V145" s="52">
        <v>21452</v>
      </c>
      <c r="W145" s="52">
        <v>38172</v>
      </c>
      <c r="X145" s="52">
        <v>45892</v>
      </c>
      <c r="Y145" s="52">
        <v>32947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287</v>
      </c>
      <c r="S147" s="52">
        <v>642</v>
      </c>
      <c r="T147" s="52">
        <v>992</v>
      </c>
      <c r="U147" s="52">
        <v>1196</v>
      </c>
      <c r="V147" s="52">
        <v>1750</v>
      </c>
      <c r="W147" s="52">
        <v>2556</v>
      </c>
      <c r="X147" s="52">
        <v>3774</v>
      </c>
      <c r="Y147" s="52">
        <v>3030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38</v>
      </c>
      <c r="S149" s="52">
        <v>132</v>
      </c>
      <c r="T149" s="52">
        <v>127</v>
      </c>
      <c r="U149" s="52">
        <v>171</v>
      </c>
      <c r="V149" s="52">
        <v>480</v>
      </c>
      <c r="W149" s="52">
        <v>1389</v>
      </c>
      <c r="X149" s="52">
        <v>2644</v>
      </c>
      <c r="Y149" s="52">
        <v>4397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3114</v>
      </c>
      <c r="S153" s="52">
        <v>7241</v>
      </c>
      <c r="T153" s="52">
        <v>9569</v>
      </c>
      <c r="U153" s="52">
        <v>13341</v>
      </c>
      <c r="V153" s="52">
        <v>23006</v>
      </c>
      <c r="W153" s="52">
        <v>41409</v>
      </c>
      <c r="X153" s="52">
        <v>49915</v>
      </c>
      <c r="Y153" s="52">
        <v>37856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2143</v>
      </c>
      <c r="S158" s="52">
        <v>5275</v>
      </c>
      <c r="T158" s="52">
        <v>6999</v>
      </c>
      <c r="U158" s="52">
        <v>5083</v>
      </c>
      <c r="V158" s="52">
        <v>2570</v>
      </c>
      <c r="W158" s="52">
        <v>19788</v>
      </c>
      <c r="X158" s="52">
        <v>37813</v>
      </c>
      <c r="Y158" s="52">
        <v>50473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891</v>
      </c>
      <c r="S159" s="36">
        <v>1858</v>
      </c>
      <c r="T159" s="36">
        <v>2411</v>
      </c>
      <c r="U159" s="36">
        <v>7462</v>
      </c>
      <c r="V159" s="36">
        <v>18479</v>
      </c>
      <c r="W159" s="36">
        <v>20371</v>
      </c>
      <c r="X159" s="36">
        <v>13036</v>
      </c>
      <c r="Y159" s="36">
        <v>177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374</v>
      </c>
      <c r="K163" s="52">
        <v>424</v>
      </c>
      <c r="L163" s="52">
        <v>413</v>
      </c>
      <c r="M163" s="52">
        <v>459</v>
      </c>
      <c r="N163" s="52">
        <v>712</v>
      </c>
      <c r="O163" s="52">
        <v>1267</v>
      </c>
      <c r="P163" s="52">
        <v>1548</v>
      </c>
      <c r="Q163" s="52">
        <v>943</v>
      </c>
      <c r="R163" s="52">
        <v>336</v>
      </c>
      <c r="S163" s="52">
        <v>560</v>
      </c>
      <c r="T163" s="52">
        <v>310</v>
      </c>
      <c r="U163" s="52">
        <v>1016</v>
      </c>
      <c r="V163" s="52">
        <v>371</v>
      </c>
      <c r="W163" s="52">
        <v>139</v>
      </c>
      <c r="X163" s="52">
        <v>0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85</v>
      </c>
      <c r="S165" s="52">
        <v>85</v>
      </c>
      <c r="T165" s="52">
        <v>70</v>
      </c>
      <c r="U165" s="52">
        <v>90</v>
      </c>
      <c r="V165" s="52">
        <v>109</v>
      </c>
      <c r="W165" s="52">
        <v>106</v>
      </c>
      <c r="X165" s="52">
        <v>12</v>
      </c>
      <c r="Y165" s="52">
        <v>3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6</v>
      </c>
      <c r="S167" s="52">
        <v>25</v>
      </c>
      <c r="T167" s="52">
        <v>12</v>
      </c>
      <c r="U167" s="52">
        <v>27</v>
      </c>
      <c r="V167" s="52">
        <v>34</v>
      </c>
      <c r="W167" s="52">
        <v>51</v>
      </c>
      <c r="X167" s="52">
        <v>3</v>
      </c>
      <c r="Y167" s="52">
        <v>53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688</v>
      </c>
      <c r="S171" s="52">
        <v>1140</v>
      </c>
      <c r="T171" s="52">
        <v>1088</v>
      </c>
      <c r="U171" s="52">
        <v>1972</v>
      </c>
      <c r="V171" s="52">
        <v>1603</v>
      </c>
      <c r="W171" s="52">
        <v>1598</v>
      </c>
      <c r="X171" s="52">
        <v>89</v>
      </c>
      <c r="Y171" s="52">
        <v>483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468</v>
      </c>
      <c r="S176" s="52">
        <v>854</v>
      </c>
      <c r="T176" s="52">
        <v>818</v>
      </c>
      <c r="U176" s="52">
        <v>796</v>
      </c>
      <c r="V176" s="52">
        <v>198</v>
      </c>
      <c r="W176" s="52">
        <v>781</v>
      </c>
      <c r="X176" s="52">
        <v>68</v>
      </c>
      <c r="Y176" s="52">
        <v>649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199</v>
      </c>
      <c r="S177" s="36">
        <v>320</v>
      </c>
      <c r="T177" s="36">
        <v>303</v>
      </c>
      <c r="U177" s="36">
        <v>1181</v>
      </c>
      <c r="V177" s="36">
        <v>1366</v>
      </c>
      <c r="W177" s="36">
        <v>849</v>
      </c>
      <c r="X177" s="36">
        <v>21</v>
      </c>
      <c r="Y177" s="36">
        <v>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23.764406118410133</v>
      </c>
      <c r="C3" s="117">
        <f t="shared" si="0"/>
        <v>23.7736267361019</v>
      </c>
      <c r="D3" s="117">
        <f t="shared" si="0"/>
        <v>30.572093280175153</v>
      </c>
      <c r="E3" s="117">
        <f t="shared" si="0"/>
        <v>35.969332578514148</v>
      </c>
      <c r="F3" s="117">
        <f t="shared" si="0"/>
        <v>33.874266202911258</v>
      </c>
      <c r="G3" s="117">
        <f t="shared" si="0"/>
        <v>38.919171595030974</v>
      </c>
      <c r="H3" s="117">
        <f t="shared" si="0"/>
        <v>50.445229126523742</v>
      </c>
      <c r="I3" s="117">
        <f t="shared" si="0"/>
        <v>53.584935069658698</v>
      </c>
      <c r="J3" s="117">
        <f t="shared" si="0"/>
        <v>56.122989193513632</v>
      </c>
      <c r="K3" s="117">
        <f t="shared" si="0"/>
        <v>52.517629523507992</v>
      </c>
      <c r="L3" s="117">
        <f t="shared" si="0"/>
        <v>68.01164418397066</v>
      </c>
      <c r="M3" s="117">
        <f t="shared" si="0"/>
        <v>71.113336575515419</v>
      </c>
      <c r="N3" s="117">
        <f t="shared" si="0"/>
        <v>70.565029192955663</v>
      </c>
      <c r="O3" s="117">
        <f t="shared" si="0"/>
        <v>72.373070845544788</v>
      </c>
      <c r="P3" s="117">
        <f t="shared" si="0"/>
        <v>61.436613403272894</v>
      </c>
      <c r="Q3" s="117">
        <f t="shared" si="0"/>
        <v>49.348247991553023</v>
      </c>
      <c r="R3" s="117">
        <f t="shared" ref="R3:V3" si="1">R4+R7+R9+R19</f>
        <v>53.615196857486708</v>
      </c>
      <c r="S3" s="117">
        <f t="shared" si="1"/>
        <v>60.191812773731236</v>
      </c>
      <c r="T3" s="117">
        <f t="shared" si="1"/>
        <v>62.168114811395704</v>
      </c>
      <c r="U3" s="117">
        <f t="shared" si="1"/>
        <v>48.758025287017546</v>
      </c>
      <c r="V3" s="117">
        <f t="shared" si="1"/>
        <v>37.08989829179766</v>
      </c>
      <c r="W3" s="117">
        <f t="shared" ref="W3:Y3" si="2">W4+W7+W9+W19</f>
        <v>44.689436657130621</v>
      </c>
      <c r="X3" s="117">
        <f t="shared" si="2"/>
        <v>41.871218296965914</v>
      </c>
      <c r="Y3" s="117">
        <f t="shared" si="2"/>
        <v>22.986254627803405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20.811098635787673</v>
      </c>
      <c r="C4" s="122">
        <f t="shared" si="3"/>
        <v>20.790244744835817</v>
      </c>
      <c r="D4" s="122">
        <f t="shared" si="3"/>
        <v>27.144025094035609</v>
      </c>
      <c r="E4" s="122">
        <f t="shared" si="3"/>
        <v>31.930659775541461</v>
      </c>
      <c r="F4" s="122">
        <f t="shared" si="3"/>
        <v>29.624068998743496</v>
      </c>
      <c r="G4" s="122">
        <f t="shared" si="3"/>
        <v>34.104832579749988</v>
      </c>
      <c r="H4" s="122">
        <f t="shared" si="3"/>
        <v>44.34677663461261</v>
      </c>
      <c r="I4" s="122">
        <f t="shared" si="3"/>
        <v>47.240847091296196</v>
      </c>
      <c r="J4" s="122">
        <f t="shared" si="3"/>
        <v>49.064881692399432</v>
      </c>
      <c r="K4" s="122">
        <f t="shared" si="3"/>
        <v>45.620257140896115</v>
      </c>
      <c r="L4" s="122">
        <f t="shared" si="3"/>
        <v>60.450426957897186</v>
      </c>
      <c r="M4" s="122">
        <f t="shared" si="3"/>
        <v>62.197921949172418</v>
      </c>
      <c r="N4" s="122">
        <f t="shared" si="3"/>
        <v>61.438900953311062</v>
      </c>
      <c r="O4" s="122">
        <f t="shared" si="3"/>
        <v>63.75903450142841</v>
      </c>
      <c r="P4" s="122">
        <f t="shared" si="3"/>
        <v>53.781435422838555</v>
      </c>
      <c r="Q4" s="122">
        <f t="shared" si="3"/>
        <v>43.360854947963233</v>
      </c>
      <c r="R4" s="122">
        <f t="shared" ref="R4:V4" si="4">SUM(R5:R6)</f>
        <v>47.334415687557403</v>
      </c>
      <c r="S4" s="122">
        <f t="shared" si="4"/>
        <v>53.565592778597143</v>
      </c>
      <c r="T4" s="122">
        <f t="shared" si="4"/>
        <v>55.518669900078237</v>
      </c>
      <c r="U4" s="122">
        <f t="shared" si="4"/>
        <v>43.161469846106257</v>
      </c>
      <c r="V4" s="122">
        <f t="shared" si="4"/>
        <v>32.802814818561501</v>
      </c>
      <c r="W4" s="122">
        <f t="shared" ref="W4:Y4" si="5">SUM(W5:W6)</f>
        <v>39.311406459035481</v>
      </c>
      <c r="X4" s="122">
        <f t="shared" si="5"/>
        <v>36.924384488920829</v>
      </c>
      <c r="Y4" s="122">
        <f t="shared" si="5"/>
        <v>20.088047866869562</v>
      </c>
      <c r="DA4" s="130" t="s">
        <v>1573</v>
      </c>
    </row>
    <row r="5" spans="1:105" ht="12" customHeight="1" x14ac:dyDescent="0.25">
      <c r="A5" s="97" t="s">
        <v>51</v>
      </c>
      <c r="B5" s="98">
        <v>20.703970571886277</v>
      </c>
      <c r="C5" s="98">
        <v>20.684542091107737</v>
      </c>
      <c r="D5" s="98">
        <v>27.007341904463654</v>
      </c>
      <c r="E5" s="98">
        <v>31.771645810284916</v>
      </c>
      <c r="F5" s="98">
        <v>29.477743639808207</v>
      </c>
      <c r="G5" s="98">
        <v>33.937292757982647</v>
      </c>
      <c r="H5" s="98">
        <v>44.128834386789343</v>
      </c>
      <c r="I5" s="98">
        <v>47.011316997722531</v>
      </c>
      <c r="J5" s="98">
        <v>48.827244449623919</v>
      </c>
      <c r="K5" s="98">
        <v>45.40079350337826</v>
      </c>
      <c r="L5" s="98">
        <v>60.162564900056687</v>
      </c>
      <c r="M5" s="98">
        <v>61.902074098035861</v>
      </c>
      <c r="N5" s="98">
        <v>61.146865985926631</v>
      </c>
      <c r="O5" s="98">
        <v>63.456583201081706</v>
      </c>
      <c r="P5" s="98">
        <v>53.529805084829803</v>
      </c>
      <c r="Q5" s="98">
        <v>43.160992140027155</v>
      </c>
      <c r="R5" s="98">
        <v>47.119177610939573</v>
      </c>
      <c r="S5" s="98">
        <v>53.322246106811875</v>
      </c>
      <c r="T5" s="98">
        <v>55.264096684818966</v>
      </c>
      <c r="U5" s="98">
        <v>42.962835578484793</v>
      </c>
      <c r="V5" s="98">
        <v>32.653200535014804</v>
      </c>
      <c r="W5" s="98">
        <v>39.132105665424653</v>
      </c>
      <c r="X5" s="98">
        <v>36.753716442151521</v>
      </c>
      <c r="Y5" s="98">
        <v>19.995827939534806</v>
      </c>
      <c r="DA5" s="63" t="s">
        <v>1574</v>
      </c>
    </row>
    <row r="6" spans="1:105" ht="12" customHeight="1" x14ac:dyDescent="0.25">
      <c r="A6" s="97" t="s">
        <v>53</v>
      </c>
      <c r="B6" s="98">
        <v>0.10712806390139422</v>
      </c>
      <c r="C6" s="98">
        <v>0.10570265372808053</v>
      </c>
      <c r="D6" s="98">
        <v>0.13668318957195566</v>
      </c>
      <c r="E6" s="98">
        <v>0.15901396525654485</v>
      </c>
      <c r="F6" s="98">
        <v>0.14632535893528867</v>
      </c>
      <c r="G6" s="98">
        <v>0.16753982176734158</v>
      </c>
      <c r="H6" s="98">
        <v>0.21794224782326377</v>
      </c>
      <c r="I6" s="98">
        <v>0.22953009357366747</v>
      </c>
      <c r="J6" s="98">
        <v>0.23763724277551565</v>
      </c>
      <c r="K6" s="98">
        <v>0.21946363751785453</v>
      </c>
      <c r="L6" s="98">
        <v>0.28786205784049573</v>
      </c>
      <c r="M6" s="98">
        <v>0.29584785113655582</v>
      </c>
      <c r="N6" s="98">
        <v>0.29203496738443385</v>
      </c>
      <c r="O6" s="98">
        <v>0.30245130034670065</v>
      </c>
      <c r="P6" s="98">
        <v>0.25163033800875034</v>
      </c>
      <c r="Q6" s="98">
        <v>0.19986280793607816</v>
      </c>
      <c r="R6" s="98">
        <v>0.21523807661783165</v>
      </c>
      <c r="S6" s="98">
        <v>0.24334667178527003</v>
      </c>
      <c r="T6" s="98">
        <v>0.25457321525927074</v>
      </c>
      <c r="U6" s="98">
        <v>0.19863426762146782</v>
      </c>
      <c r="V6" s="98">
        <v>0.14961428354669726</v>
      </c>
      <c r="W6" s="98">
        <v>0.17930079361082951</v>
      </c>
      <c r="X6" s="98">
        <v>0.17066804676930997</v>
      </c>
      <c r="Y6" s="98">
        <v>9.221992733475734E-2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2.2269443696299973E-5</v>
      </c>
      <c r="C7" s="122">
        <f t="shared" si="6"/>
        <v>2.2173724994706765E-5</v>
      </c>
      <c r="D7" s="122">
        <f t="shared" si="6"/>
        <v>3.8695410407770297E-5</v>
      </c>
      <c r="E7" s="122">
        <f t="shared" si="6"/>
        <v>1.0060901681314109E-4</v>
      </c>
      <c r="F7" s="122">
        <f t="shared" si="6"/>
        <v>2.2244374141687861E-4</v>
      </c>
      <c r="G7" s="122">
        <f t="shared" si="6"/>
        <v>4.500813333009782E-4</v>
      </c>
      <c r="H7" s="122">
        <f t="shared" si="6"/>
        <v>1.7600196951828883E-3</v>
      </c>
      <c r="I7" s="122">
        <f t="shared" si="6"/>
        <v>1.1019696081369897E-3</v>
      </c>
      <c r="J7" s="122">
        <f t="shared" si="6"/>
        <v>1.0366022650058944E-3</v>
      </c>
      <c r="K7" s="122">
        <f t="shared" si="6"/>
        <v>1.2407352058779316E-3</v>
      </c>
      <c r="L7" s="122">
        <f t="shared" si="6"/>
        <v>1.0364401221424183E-2</v>
      </c>
      <c r="M7" s="122">
        <f t="shared" si="6"/>
        <v>1.3470406847336113E-3</v>
      </c>
      <c r="N7" s="122">
        <f t="shared" si="6"/>
        <v>3.9564270976983323E-3</v>
      </c>
      <c r="O7" s="122">
        <f t="shared" si="6"/>
        <v>2.0697784582131792E-3</v>
      </c>
      <c r="P7" s="122">
        <f t="shared" si="6"/>
        <v>4.2021520323447083E-3</v>
      </c>
      <c r="Q7" s="122">
        <f t="shared" si="6"/>
        <v>2.4460243156919884E-3</v>
      </c>
      <c r="R7" s="122">
        <f t="shared" si="6"/>
        <v>1.4315119623239442E-3</v>
      </c>
      <c r="S7" s="122">
        <f t="shared" si="6"/>
        <v>1.116246314757683E-3</v>
      </c>
      <c r="T7" s="122">
        <f t="shared" si="6"/>
        <v>1.6679133035758262E-3</v>
      </c>
      <c r="U7" s="122">
        <f t="shared" si="6"/>
        <v>1.2626213665427285E-3</v>
      </c>
      <c r="V7" s="122">
        <f t="shared" si="6"/>
        <v>7.1577600943434859E-4</v>
      </c>
      <c r="W7" s="122">
        <f t="shared" si="6"/>
        <v>1.994481083150756E-3</v>
      </c>
      <c r="X7" s="122">
        <f t="shared" si="6"/>
        <v>1.2090693283199258E-3</v>
      </c>
      <c r="Y7" s="122">
        <f t="shared" si="6"/>
        <v>9.3198563950025297E-4</v>
      </c>
      <c r="DA7" s="130" t="s">
        <v>1576</v>
      </c>
    </row>
    <row r="8" spans="1:105" ht="12" customHeight="1" x14ac:dyDescent="0.25">
      <c r="A8" s="97" t="s">
        <v>53</v>
      </c>
      <c r="B8" s="98">
        <v>2.2269443696299973E-5</v>
      </c>
      <c r="C8" s="98">
        <v>2.2173724994706765E-5</v>
      </c>
      <c r="D8" s="98">
        <v>3.8695410407770297E-5</v>
      </c>
      <c r="E8" s="98">
        <v>1.0060901681314109E-4</v>
      </c>
      <c r="F8" s="98">
        <v>2.2244374141687861E-4</v>
      </c>
      <c r="G8" s="98">
        <v>4.500813333009782E-4</v>
      </c>
      <c r="H8" s="98">
        <v>1.7600196951828883E-3</v>
      </c>
      <c r="I8" s="98">
        <v>1.1019696081369897E-3</v>
      </c>
      <c r="J8" s="98">
        <v>1.0366022650058944E-3</v>
      </c>
      <c r="K8" s="98">
        <v>1.2407352058779316E-3</v>
      </c>
      <c r="L8" s="98">
        <v>1.0364401221424183E-2</v>
      </c>
      <c r="M8" s="98">
        <v>1.3470406847336113E-3</v>
      </c>
      <c r="N8" s="98">
        <v>3.9564270976983323E-3</v>
      </c>
      <c r="O8" s="98">
        <v>2.0697784582131792E-3</v>
      </c>
      <c r="P8" s="98">
        <v>4.2021520323447083E-3</v>
      </c>
      <c r="Q8" s="98">
        <v>2.4460243156919884E-3</v>
      </c>
      <c r="R8" s="98">
        <v>1.4315119623239442E-3</v>
      </c>
      <c r="S8" s="98">
        <v>1.116246314757683E-3</v>
      </c>
      <c r="T8" s="98">
        <v>1.6679133035758262E-3</v>
      </c>
      <c r="U8" s="98">
        <v>1.2626213665427285E-3</v>
      </c>
      <c r="V8" s="98">
        <v>7.1577600943434859E-4</v>
      </c>
      <c r="W8" s="98">
        <v>1.994481083150756E-3</v>
      </c>
      <c r="X8" s="98">
        <v>1.2090693283199258E-3</v>
      </c>
      <c r="Y8" s="98">
        <v>9.3198563950025297E-4</v>
      </c>
      <c r="DA8" s="63" t="s">
        <v>1577</v>
      </c>
    </row>
    <row r="9" spans="1:105" ht="12" customHeight="1" x14ac:dyDescent="0.25">
      <c r="A9" s="121" t="s">
        <v>55</v>
      </c>
      <c r="B9" s="122">
        <v>1.1511751462055171</v>
      </c>
      <c r="C9" s="122">
        <v>1.1383576365592452</v>
      </c>
      <c r="D9" s="122">
        <v>1.3866055490803224</v>
      </c>
      <c r="E9" s="122">
        <v>1.7399033433619175</v>
      </c>
      <c r="F9" s="122">
        <v>1.8479355384772991</v>
      </c>
      <c r="G9" s="122">
        <v>2.1758007699856701</v>
      </c>
      <c r="H9" s="122">
        <v>2.8704168296727763</v>
      </c>
      <c r="I9" s="122">
        <v>3.033882247419077</v>
      </c>
      <c r="J9" s="122">
        <v>3.3585538938669321</v>
      </c>
      <c r="K9" s="122">
        <v>3.2522005702641117</v>
      </c>
      <c r="L9" s="122">
        <v>3.9489479542992645</v>
      </c>
      <c r="M9" s="122">
        <v>4.6232721510980506</v>
      </c>
      <c r="N9" s="122">
        <v>4.6917260570409445</v>
      </c>
      <c r="O9" s="122">
        <v>4.7282252130107079</v>
      </c>
      <c r="P9" s="122">
        <v>4.2292557434066422</v>
      </c>
      <c r="Q9" s="122">
        <v>3.4392632115574511</v>
      </c>
      <c r="R9" s="122">
        <v>3.683129595154031</v>
      </c>
      <c r="S9" s="122">
        <v>4.0510410547731386</v>
      </c>
      <c r="T9" s="122">
        <v>3.806947503263435</v>
      </c>
      <c r="U9" s="122">
        <v>3.0381171288707067</v>
      </c>
      <c r="V9" s="122">
        <v>2.2877710727350875</v>
      </c>
      <c r="W9" s="122">
        <v>3.4987677285166212</v>
      </c>
      <c r="X9" s="122">
        <v>3.1168720029802088</v>
      </c>
      <c r="Y9" s="122">
        <v>1.3358150366941413</v>
      </c>
      <c r="DA9" s="130" t="s">
        <v>1578</v>
      </c>
    </row>
    <row r="10" spans="1:105" ht="12" customHeight="1" x14ac:dyDescent="0.25">
      <c r="A10" s="97" t="s">
        <v>143</v>
      </c>
      <c r="B10" s="98">
        <v>1.0604609799615208</v>
      </c>
      <c r="C10" s="98">
        <v>1.0331273367025444</v>
      </c>
      <c r="D10" s="98">
        <v>1.2940895098700496</v>
      </c>
      <c r="E10" s="98">
        <v>1.5866359212381056</v>
      </c>
      <c r="F10" s="98">
        <v>1.4871280368134334</v>
      </c>
      <c r="G10" s="98">
        <v>1.6826525916926562</v>
      </c>
      <c r="H10" s="98">
        <v>2.1056498508439252</v>
      </c>
      <c r="I10" s="98">
        <v>2.3592809179511423</v>
      </c>
      <c r="J10" s="98">
        <v>2.4794575594333694</v>
      </c>
      <c r="K10" s="98">
        <v>2.3584345333833832</v>
      </c>
      <c r="L10" s="98">
        <v>3.1399237078503113</v>
      </c>
      <c r="M10" s="98">
        <v>3.4969349380152059</v>
      </c>
      <c r="N10" s="98">
        <v>3.4915911658283911</v>
      </c>
      <c r="O10" s="98">
        <v>3.699698652390194</v>
      </c>
      <c r="P10" s="98">
        <v>3.3317330426082599</v>
      </c>
      <c r="Q10" s="98">
        <v>2.7866392665089483</v>
      </c>
      <c r="R10" s="98">
        <v>3.0221289985036592</v>
      </c>
      <c r="S10" s="98">
        <v>3.4158545906181348</v>
      </c>
      <c r="T10" s="98">
        <v>3.2013232062673129</v>
      </c>
      <c r="U10" s="98">
        <v>2.585793446068593</v>
      </c>
      <c r="V10" s="98">
        <v>1.8977739562434282</v>
      </c>
      <c r="W10" s="98">
        <v>2.9134900162415223</v>
      </c>
      <c r="X10" s="98">
        <v>2.5807776822394137</v>
      </c>
      <c r="Y10" s="98">
        <v>1.0583375329023741</v>
      </c>
      <c r="DA10" s="63" t="s">
        <v>1579</v>
      </c>
    </row>
    <row r="11" spans="1:105" ht="12" customHeight="1" x14ac:dyDescent="0.25">
      <c r="A11" s="97" t="s">
        <v>124</v>
      </c>
      <c r="B11" s="98">
        <v>3.4048789986121579E-3</v>
      </c>
      <c r="C11" s="98">
        <v>3.5350997322900865E-3</v>
      </c>
      <c r="D11" s="98">
        <v>3.9728859198063359E-3</v>
      </c>
      <c r="E11" s="98">
        <v>4.5619027721592771E-3</v>
      </c>
      <c r="F11" s="98">
        <v>4.6138556457566739E-3</v>
      </c>
      <c r="G11" s="98">
        <v>5.6413383149938982E-3</v>
      </c>
      <c r="H11" s="98">
        <v>6.3862988364807227E-3</v>
      </c>
      <c r="I11" s="98">
        <v>5.6137809565234269E-3</v>
      </c>
      <c r="J11" s="98">
        <v>5.4924149209020215E-3</v>
      </c>
      <c r="K11" s="98">
        <v>6.0495316237456275E-3</v>
      </c>
      <c r="L11" s="98">
        <v>9.1905309964840677E-3</v>
      </c>
      <c r="M11" s="98">
        <v>1.3613625706970623E-2</v>
      </c>
      <c r="N11" s="98">
        <v>1.3828307429839858E-2</v>
      </c>
      <c r="O11" s="98">
        <v>1.2073835688076899E-2</v>
      </c>
      <c r="P11" s="98">
        <v>1.0194226957293388E-2</v>
      </c>
      <c r="Q11" s="98">
        <v>6.141433952438804E-3</v>
      </c>
      <c r="R11" s="98">
        <v>6.2918233706606066E-3</v>
      </c>
      <c r="S11" s="98">
        <v>6.7310106134633651E-3</v>
      </c>
      <c r="T11" s="98">
        <v>5.7127981980108359E-3</v>
      </c>
      <c r="U11" s="98">
        <v>4.3310014507194324E-3</v>
      </c>
      <c r="V11" s="98">
        <v>3.707451130079743E-3</v>
      </c>
      <c r="W11" s="98">
        <v>5.3728272571816867E-3</v>
      </c>
      <c r="X11" s="98">
        <v>6.3485156135499694E-3</v>
      </c>
      <c r="Y11" s="98">
        <v>6.0506617352725344E-3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8.7309287245384309E-2</v>
      </c>
      <c r="C15" s="101">
        <v>0.10169520012441072</v>
      </c>
      <c r="D15" s="101">
        <v>8.8543153290466664E-2</v>
      </c>
      <c r="E15" s="101">
        <v>0.1487055193516526</v>
      </c>
      <c r="F15" s="101">
        <v>0.35619364601810899</v>
      </c>
      <c r="G15" s="101">
        <v>0.48750683997801997</v>
      </c>
      <c r="H15" s="101">
        <v>0.75838067999237013</v>
      </c>
      <c r="I15" s="101">
        <v>0.6689875485114114</v>
      </c>
      <c r="J15" s="101">
        <v>0.87360391951266092</v>
      </c>
      <c r="K15" s="101">
        <v>0.88771650525698298</v>
      </c>
      <c r="L15" s="101">
        <v>0.79983371545246917</v>
      </c>
      <c r="M15" s="101">
        <v>1.1127235873758741</v>
      </c>
      <c r="N15" s="101">
        <v>1.1863065837827136</v>
      </c>
      <c r="O15" s="101">
        <v>1.0164527249324371</v>
      </c>
      <c r="P15" s="101">
        <v>0.88732847384108904</v>
      </c>
      <c r="Q15" s="101">
        <v>0.64648251109606392</v>
      </c>
      <c r="R15" s="101">
        <v>0.65470877327971133</v>
      </c>
      <c r="S15" s="101">
        <v>0.62845545354154053</v>
      </c>
      <c r="T15" s="101">
        <v>0.59991149879811145</v>
      </c>
      <c r="U15" s="101">
        <v>0.44799268135139414</v>
      </c>
      <c r="V15" s="101">
        <v>0.38628966536157988</v>
      </c>
      <c r="W15" s="101">
        <v>0.57990488501791693</v>
      </c>
      <c r="X15" s="101">
        <v>0.52974580512724478</v>
      </c>
      <c r="Y15" s="101">
        <v>0.27142684205649481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1.8021100669732448</v>
      </c>
      <c r="C19" s="122">
        <v>1.8450021809818431</v>
      </c>
      <c r="D19" s="122">
        <v>2.0414239416488158</v>
      </c>
      <c r="E19" s="122">
        <v>2.2986688505939576</v>
      </c>
      <c r="F19" s="122">
        <v>2.4020392219490434</v>
      </c>
      <c r="G19" s="122">
        <v>2.6380881639620135</v>
      </c>
      <c r="H19" s="122">
        <v>3.2262756425431753</v>
      </c>
      <c r="I19" s="122">
        <v>3.3091037613352845</v>
      </c>
      <c r="J19" s="122">
        <v>3.698517004982266</v>
      </c>
      <c r="K19" s="122">
        <v>3.6439310771418851</v>
      </c>
      <c r="L19" s="122">
        <v>3.6019048705527821</v>
      </c>
      <c r="M19" s="122">
        <v>4.2907954345602146</v>
      </c>
      <c r="N19" s="122">
        <v>4.4304457555059527</v>
      </c>
      <c r="O19" s="122">
        <v>3.8837413526474585</v>
      </c>
      <c r="P19" s="122">
        <v>3.4217200849953571</v>
      </c>
      <c r="Q19" s="122">
        <v>2.5456838077166406</v>
      </c>
      <c r="R19" s="122">
        <v>2.5962200628129546</v>
      </c>
      <c r="S19" s="122">
        <v>2.574062694046197</v>
      </c>
      <c r="T19" s="122">
        <v>2.8408294947504547</v>
      </c>
      <c r="U19" s="122">
        <v>2.5571756906740335</v>
      </c>
      <c r="V19" s="122">
        <v>1.9985966244916336</v>
      </c>
      <c r="W19" s="122">
        <v>1.8772679884953698</v>
      </c>
      <c r="X19" s="122">
        <v>1.8287527357365587</v>
      </c>
      <c r="Y19" s="122">
        <v>1.5614597386001994</v>
      </c>
      <c r="DA19" s="130" t="s">
        <v>1588</v>
      </c>
    </row>
    <row r="20" spans="1:105" ht="12" customHeight="1" x14ac:dyDescent="0.25">
      <c r="A20" s="97" t="s">
        <v>51</v>
      </c>
      <c r="B20" s="98">
        <v>0.21802760550387928</v>
      </c>
      <c r="C20" s="98">
        <v>0.20958766591284483</v>
      </c>
      <c r="D20" s="98">
        <v>0.26159524086836083</v>
      </c>
      <c r="E20" s="98">
        <v>0.30913013434112163</v>
      </c>
      <c r="F20" s="98">
        <v>0.28577320729924649</v>
      </c>
      <c r="G20" s="98">
        <v>0.3191776081922848</v>
      </c>
      <c r="H20" s="98">
        <v>0.40317698334694962</v>
      </c>
      <c r="I20" s="98">
        <v>0.41856803445530638</v>
      </c>
      <c r="J20" s="98">
        <v>0.45589472353086963</v>
      </c>
      <c r="K20" s="98">
        <v>0.41807204922286262</v>
      </c>
      <c r="L20" s="98">
        <v>0.53947183921253405</v>
      </c>
      <c r="M20" s="98">
        <v>0.61311478166173916</v>
      </c>
      <c r="N20" s="98">
        <v>0.6195824011254798</v>
      </c>
      <c r="O20" s="98">
        <v>0.6438901155737119</v>
      </c>
      <c r="P20" s="98">
        <v>0.587645019595466</v>
      </c>
      <c r="Q20" s="98">
        <v>0.49166352037700695</v>
      </c>
      <c r="R20" s="98">
        <v>0.54381806811481348</v>
      </c>
      <c r="S20" s="98">
        <v>0.62544186490875997</v>
      </c>
      <c r="T20" s="98">
        <v>0.64954141587847569</v>
      </c>
      <c r="U20" s="98">
        <v>0.5171491353778529</v>
      </c>
      <c r="V20" s="98">
        <v>0.37955001433075353</v>
      </c>
      <c r="W20" s="98">
        <v>0.4776201394860014</v>
      </c>
      <c r="X20" s="98">
        <v>0.50695041559185916</v>
      </c>
      <c r="Y20" s="98">
        <v>0.36311741664278158</v>
      </c>
      <c r="DA20" s="63" t="s">
        <v>1589</v>
      </c>
    </row>
    <row r="21" spans="1:105" ht="12" customHeight="1" x14ac:dyDescent="0.25">
      <c r="A21" s="97" t="s">
        <v>50</v>
      </c>
      <c r="B21" s="98">
        <v>1.5153107375387993</v>
      </c>
      <c r="C21" s="98">
        <v>1.550752730741245</v>
      </c>
      <c r="D21" s="98">
        <v>1.7029536642801335</v>
      </c>
      <c r="E21" s="98">
        <v>1.7987140272623503</v>
      </c>
      <c r="F21" s="98">
        <v>1.685192493077633</v>
      </c>
      <c r="G21" s="98">
        <v>1.8273285554997096</v>
      </c>
      <c r="H21" s="98">
        <v>1.8151917918831681</v>
      </c>
      <c r="I21" s="98">
        <v>1.3614147359239173</v>
      </c>
      <c r="J21" s="98">
        <v>1.3397447125192292</v>
      </c>
      <c r="K21" s="98">
        <v>1.466180858796434</v>
      </c>
      <c r="L21" s="98">
        <v>1.809288256833649</v>
      </c>
      <c r="M21" s="98">
        <v>2.2726615129068488</v>
      </c>
      <c r="N21" s="98">
        <v>2.3745343858214927</v>
      </c>
      <c r="O21" s="98">
        <v>1.9858679131886694</v>
      </c>
      <c r="P21" s="98">
        <v>1.7497965067392149</v>
      </c>
      <c r="Q21" s="98">
        <v>1.3828571743727118</v>
      </c>
      <c r="R21" s="98">
        <v>1.4595292510357296</v>
      </c>
      <c r="S21" s="98">
        <v>1.5659950867183576</v>
      </c>
      <c r="T21" s="98">
        <v>1.4364760045269123</v>
      </c>
      <c r="U21" s="98">
        <v>1.4230912368167805</v>
      </c>
      <c r="V21" s="98">
        <v>1.1432813948479923</v>
      </c>
      <c r="W21" s="98">
        <v>0.85533600973812263</v>
      </c>
      <c r="X21" s="98">
        <v>0.87931099751067376</v>
      </c>
      <c r="Y21" s="98">
        <v>0.9247138809007438</v>
      </c>
      <c r="DA21" s="63" t="s">
        <v>1590</v>
      </c>
    </row>
    <row r="22" spans="1:105" ht="12" customHeight="1" x14ac:dyDescent="0.25">
      <c r="A22" s="109" t="s">
        <v>120</v>
      </c>
      <c r="B22" s="33">
        <v>6.8771723930566311E-2</v>
      </c>
      <c r="C22" s="33">
        <v>8.4661784327753301E-2</v>
      </c>
      <c r="D22" s="33">
        <v>7.68750365003215E-2</v>
      </c>
      <c r="E22" s="33">
        <v>0.19082468899048555</v>
      </c>
      <c r="F22" s="33">
        <v>0.43107352157216405</v>
      </c>
      <c r="G22" s="33">
        <v>0.49158200027001886</v>
      </c>
      <c r="H22" s="33">
        <v>1.0079068673130576</v>
      </c>
      <c r="I22" s="33">
        <v>1.5291209909560608</v>
      </c>
      <c r="J22" s="33">
        <v>1.9028775689321669</v>
      </c>
      <c r="K22" s="33">
        <v>1.7596781691225885</v>
      </c>
      <c r="L22" s="33">
        <v>1.2531447745065993</v>
      </c>
      <c r="M22" s="33">
        <v>1.405019139991627</v>
      </c>
      <c r="N22" s="33">
        <v>1.4363289685589802</v>
      </c>
      <c r="O22" s="33">
        <v>1.2539833238850775</v>
      </c>
      <c r="P22" s="33">
        <v>1.0842785586606762</v>
      </c>
      <c r="Q22" s="33">
        <v>0.67116311296692155</v>
      </c>
      <c r="R22" s="33">
        <v>0.59287274366241138</v>
      </c>
      <c r="S22" s="33">
        <v>0.38262574241907943</v>
      </c>
      <c r="T22" s="33">
        <v>0.75481207434506692</v>
      </c>
      <c r="U22" s="33">
        <v>0.61693531847939997</v>
      </c>
      <c r="V22" s="33">
        <v>0.47576521531288762</v>
      </c>
      <c r="W22" s="33">
        <v>0.54431183927124571</v>
      </c>
      <c r="X22" s="33">
        <v>0.44249132263402591</v>
      </c>
      <c r="Y22" s="33">
        <v>0.27362844105667394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6.6172558434250712</v>
      </c>
      <c r="C24" s="117">
        <f t="shared" si="7"/>
        <v>6.7704737231865959</v>
      </c>
      <c r="D24" s="117">
        <f t="shared" si="7"/>
        <v>6.7252927707098484</v>
      </c>
      <c r="E24" s="117">
        <f t="shared" si="7"/>
        <v>6.5185800927003994</v>
      </c>
      <c r="F24" s="117">
        <f t="shared" si="7"/>
        <v>5.8478887308952556</v>
      </c>
      <c r="G24" s="117">
        <f t="shared" si="7"/>
        <v>5.8442465775121404</v>
      </c>
      <c r="H24" s="117">
        <f t="shared" si="7"/>
        <v>5.3141120986182404</v>
      </c>
      <c r="I24" s="117">
        <f t="shared" si="7"/>
        <v>3.8260073859686488</v>
      </c>
      <c r="J24" s="117">
        <f t="shared" si="7"/>
        <v>3.5422896389770409</v>
      </c>
      <c r="K24" s="117">
        <f t="shared" si="7"/>
        <v>3.5753263578558352</v>
      </c>
      <c r="L24" s="117">
        <f t="shared" si="7"/>
        <v>3.8521712692708165</v>
      </c>
      <c r="M24" s="117">
        <f t="shared" si="7"/>
        <v>4.0318796172015539</v>
      </c>
      <c r="N24" s="117">
        <f t="shared" si="7"/>
        <v>4.0659494420547695</v>
      </c>
      <c r="O24" s="117">
        <f t="shared" si="7"/>
        <v>3.4706040133029568</v>
      </c>
      <c r="P24" s="117">
        <f t="shared" si="7"/>
        <v>2.9970450132994348</v>
      </c>
      <c r="Q24" s="117">
        <f t="shared" si="7"/>
        <v>2.5018084151726914</v>
      </c>
      <c r="R24" s="117">
        <f t="shared" ref="R24:V24" si="8">R25+R28+R30+R39</f>
        <v>2.6926346333331965</v>
      </c>
      <c r="S24" s="117">
        <f t="shared" si="8"/>
        <v>2.8047080634030963</v>
      </c>
      <c r="T24" s="117">
        <f t="shared" si="8"/>
        <v>2.1261338960446974</v>
      </c>
      <c r="U24" s="117">
        <f t="shared" si="8"/>
        <v>2.2135235593560618</v>
      </c>
      <c r="V24" s="117">
        <f t="shared" si="8"/>
        <v>2.075764357389434</v>
      </c>
      <c r="W24" s="117">
        <f t="shared" ref="W24:Y24" si="9">W25+W28+W30+W39</f>
        <v>2.1358867495994138</v>
      </c>
      <c r="X24" s="117">
        <f t="shared" si="9"/>
        <v>1.8003687883027901</v>
      </c>
      <c r="Y24" s="117">
        <f t="shared" si="9"/>
        <v>3.2813372544546606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5.9069067675988656</v>
      </c>
      <c r="C25" s="122">
        <f t="shared" si="10"/>
        <v>6.0339039203323468</v>
      </c>
      <c r="D25" s="122">
        <f t="shared" si="10"/>
        <v>6.1057658056669553</v>
      </c>
      <c r="E25" s="122">
        <f t="shared" si="10"/>
        <v>5.9031465321333609</v>
      </c>
      <c r="F25" s="122">
        <f t="shared" si="10"/>
        <v>5.2039752955623966</v>
      </c>
      <c r="G25" s="122">
        <f t="shared" si="10"/>
        <v>5.257865344077822</v>
      </c>
      <c r="H25" s="122">
        <f t="shared" si="10"/>
        <v>4.7360156742313384</v>
      </c>
      <c r="I25" s="122">
        <f t="shared" si="10"/>
        <v>3.390139349980267</v>
      </c>
      <c r="J25" s="122">
        <f t="shared" si="10"/>
        <v>3.0608096505716595</v>
      </c>
      <c r="K25" s="122">
        <f t="shared" si="10"/>
        <v>3.0998979573799788</v>
      </c>
      <c r="L25" s="122">
        <f t="shared" si="10"/>
        <v>3.4648930132892639</v>
      </c>
      <c r="M25" s="122">
        <f t="shared" si="10"/>
        <v>3.6029149670076279</v>
      </c>
      <c r="N25" s="122">
        <f t="shared" si="10"/>
        <v>3.6156434581739179</v>
      </c>
      <c r="O25" s="122">
        <f t="shared" si="10"/>
        <v>3.0959972634065887</v>
      </c>
      <c r="P25" s="122">
        <f t="shared" si="10"/>
        <v>2.6382324119688958</v>
      </c>
      <c r="Q25" s="122">
        <f t="shared" si="10"/>
        <v>2.2074293392256474</v>
      </c>
      <c r="R25" s="122">
        <f t="shared" ref="R25:V25" si="11">SUM(R26:R27)</f>
        <v>2.4060726593250039</v>
      </c>
      <c r="S25" s="122">
        <f t="shared" si="11"/>
        <v>2.5425553310434093</v>
      </c>
      <c r="T25" s="122">
        <f t="shared" si="11"/>
        <v>1.8776962271593682</v>
      </c>
      <c r="U25" s="122">
        <f t="shared" si="11"/>
        <v>1.9881395435677505</v>
      </c>
      <c r="V25" s="122">
        <f t="shared" si="11"/>
        <v>1.8791094704963487</v>
      </c>
      <c r="W25" s="122">
        <f t="shared" ref="W25:Y25" si="12">SUM(W26:W27)</f>
        <v>1.8791010615824457</v>
      </c>
      <c r="X25" s="122">
        <f t="shared" si="12"/>
        <v>1.5494453645155228</v>
      </c>
      <c r="Y25" s="122">
        <f t="shared" si="12"/>
        <v>2.9824003124132474</v>
      </c>
      <c r="DA25" s="130" t="s">
        <v>1593</v>
      </c>
    </row>
    <row r="26" spans="1:105" ht="12" customHeight="1" x14ac:dyDescent="0.25">
      <c r="A26" s="97" t="s">
        <v>74</v>
      </c>
      <c r="B26" s="98">
        <v>5.8417880575685359</v>
      </c>
      <c r="C26" s="98">
        <v>5.968220231831225</v>
      </c>
      <c r="D26" s="98">
        <v>6.0403897532280553</v>
      </c>
      <c r="E26" s="98">
        <v>5.8409466400957371</v>
      </c>
      <c r="F26" s="98">
        <v>5.1499058271859885</v>
      </c>
      <c r="G26" s="98">
        <v>5.2039633075781495</v>
      </c>
      <c r="H26" s="98">
        <v>4.6878469869185873</v>
      </c>
      <c r="I26" s="98">
        <v>3.3562477616899358</v>
      </c>
      <c r="J26" s="98">
        <v>3.0300790984223624</v>
      </c>
      <c r="K26" s="98">
        <v>3.0684653737739978</v>
      </c>
      <c r="L26" s="98">
        <v>3.4295243161678504</v>
      </c>
      <c r="M26" s="98">
        <v>3.5652900918867352</v>
      </c>
      <c r="N26" s="98">
        <v>3.5764781050829391</v>
      </c>
      <c r="O26" s="98">
        <v>3.0613980802392695</v>
      </c>
      <c r="P26" s="98">
        <v>2.6091111036260681</v>
      </c>
      <c r="Q26" s="98">
        <v>2.1833960856352577</v>
      </c>
      <c r="R26" s="98">
        <v>2.3802280848740902</v>
      </c>
      <c r="S26" s="98">
        <v>2.5154581064297319</v>
      </c>
      <c r="T26" s="98">
        <v>1.8576526225279215</v>
      </c>
      <c r="U26" s="98">
        <v>1.9669102894812258</v>
      </c>
      <c r="V26" s="98">
        <v>1.8593006592146679</v>
      </c>
      <c r="W26" s="98">
        <v>1.8592481131174088</v>
      </c>
      <c r="X26" s="98">
        <v>1.5327601031814306</v>
      </c>
      <c r="Y26" s="98">
        <v>2.9490923855928095</v>
      </c>
      <c r="DA26" s="63" t="s">
        <v>1594</v>
      </c>
    </row>
    <row r="27" spans="1:105" ht="12" customHeight="1" x14ac:dyDescent="0.25">
      <c r="A27" s="97" t="s">
        <v>53</v>
      </c>
      <c r="B27" s="98">
        <v>6.511871003032968E-2</v>
      </c>
      <c r="C27" s="98">
        <v>6.5683688501122148E-2</v>
      </c>
      <c r="D27" s="98">
        <v>6.5376052438900087E-2</v>
      </c>
      <c r="E27" s="98">
        <v>6.2199892037623487E-2</v>
      </c>
      <c r="F27" s="98">
        <v>5.4069468376408206E-2</v>
      </c>
      <c r="G27" s="98">
        <v>5.3902036499672526E-2</v>
      </c>
      <c r="H27" s="98">
        <v>4.8168687312751576E-2</v>
      </c>
      <c r="I27" s="98">
        <v>3.3891588290331169E-2</v>
      </c>
      <c r="J27" s="98">
        <v>3.0730552149297184E-2</v>
      </c>
      <c r="K27" s="98">
        <v>3.1432583605980904E-2</v>
      </c>
      <c r="L27" s="98">
        <v>3.5368697121413641E-2</v>
      </c>
      <c r="M27" s="98">
        <v>3.7624875120892846E-2</v>
      </c>
      <c r="N27" s="98">
        <v>3.9165353090978766E-2</v>
      </c>
      <c r="O27" s="98">
        <v>3.4599183167319088E-2</v>
      </c>
      <c r="P27" s="98">
        <v>2.9121308342827584E-2</v>
      </c>
      <c r="Q27" s="98">
        <v>2.4033253590389925E-2</v>
      </c>
      <c r="R27" s="98">
        <v>2.584457445091352E-2</v>
      </c>
      <c r="S27" s="98">
        <v>2.7097224613677438E-2</v>
      </c>
      <c r="T27" s="98">
        <v>2.004360463144669E-2</v>
      </c>
      <c r="U27" s="98">
        <v>2.1229254086524544E-2</v>
      </c>
      <c r="V27" s="98">
        <v>1.9808811281680768E-2</v>
      </c>
      <c r="W27" s="98">
        <v>1.9852948465037025E-2</v>
      </c>
      <c r="X27" s="98">
        <v>1.6685261334092222E-2</v>
      </c>
      <c r="Y27" s="98">
        <v>3.3307926820438045E-2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5.5673609240749933E-6</v>
      </c>
      <c r="C28" s="122">
        <f t="shared" si="13"/>
        <v>7.3912416649022544E-6</v>
      </c>
      <c r="D28" s="122">
        <f t="shared" si="13"/>
        <v>1.0418013429250044E-5</v>
      </c>
      <c r="E28" s="122">
        <f t="shared" si="13"/>
        <v>1.1322501761185489E-5</v>
      </c>
      <c r="F28" s="122">
        <f t="shared" si="13"/>
        <v>8.8795144990080176E-6</v>
      </c>
      <c r="G28" s="122">
        <f t="shared" si="13"/>
        <v>1.2957836769191873E-5</v>
      </c>
      <c r="H28" s="122">
        <f t="shared" si="13"/>
        <v>2.7040269820228923E-5</v>
      </c>
      <c r="I28" s="122">
        <f t="shared" si="13"/>
        <v>9.832730169511754E-6</v>
      </c>
      <c r="J28" s="122">
        <f t="shared" si="13"/>
        <v>1.368806450440004E-5</v>
      </c>
      <c r="K28" s="122">
        <f t="shared" si="13"/>
        <v>2.8770855184966682E-5</v>
      </c>
      <c r="L28" s="122">
        <f t="shared" si="13"/>
        <v>2.8960955785314776E-4</v>
      </c>
      <c r="M28" s="122">
        <f t="shared" si="13"/>
        <v>4.479060842503809E-5</v>
      </c>
      <c r="N28" s="122">
        <f t="shared" si="13"/>
        <v>1.6953269779122215E-4</v>
      </c>
      <c r="O28" s="122">
        <f t="shared" si="13"/>
        <v>1.0785573379079488E-4</v>
      </c>
      <c r="P28" s="122">
        <f t="shared" si="13"/>
        <v>2.7145218309084358E-4</v>
      </c>
      <c r="Q28" s="122">
        <f t="shared" si="13"/>
        <v>1.7770286203170181E-4</v>
      </c>
      <c r="R28" s="122">
        <f t="shared" si="13"/>
        <v>1.0799429487430315E-4</v>
      </c>
      <c r="S28" s="122">
        <f t="shared" si="13"/>
        <v>7.0416632935008669E-5</v>
      </c>
      <c r="T28" s="122">
        <f t="shared" si="13"/>
        <v>9.7823217430985057E-5</v>
      </c>
      <c r="U28" s="122">
        <f t="shared" si="13"/>
        <v>5.0410455569002424E-5</v>
      </c>
      <c r="V28" s="122">
        <f t="shared" si="13"/>
        <v>1.7364070176655765E-5</v>
      </c>
      <c r="W28" s="122">
        <f t="shared" si="13"/>
        <v>2.0126462400286792E-5</v>
      </c>
      <c r="X28" s="122">
        <f t="shared" si="13"/>
        <v>7.9379971954695148E-6</v>
      </c>
      <c r="Y28" s="122">
        <f t="shared" si="13"/>
        <v>5.2228755998808106E-6</v>
      </c>
      <c r="DA28" s="130" t="s">
        <v>1596</v>
      </c>
    </row>
    <row r="29" spans="1:105" ht="12" customHeight="1" x14ac:dyDescent="0.25">
      <c r="A29" s="97" t="s">
        <v>53</v>
      </c>
      <c r="B29" s="98">
        <v>5.5673609240749933E-6</v>
      </c>
      <c r="C29" s="98">
        <v>7.3912416649022544E-6</v>
      </c>
      <c r="D29" s="98">
        <v>1.0418013429250044E-5</v>
      </c>
      <c r="E29" s="98">
        <v>1.1322501761185489E-5</v>
      </c>
      <c r="F29" s="98">
        <v>8.8795144990080176E-6</v>
      </c>
      <c r="G29" s="98">
        <v>1.2957836769191873E-5</v>
      </c>
      <c r="H29" s="98">
        <v>2.7040269820228923E-5</v>
      </c>
      <c r="I29" s="98">
        <v>9.832730169511754E-6</v>
      </c>
      <c r="J29" s="98">
        <v>1.368806450440004E-5</v>
      </c>
      <c r="K29" s="98">
        <v>2.8770855184966682E-5</v>
      </c>
      <c r="L29" s="98">
        <v>2.8960955785314776E-4</v>
      </c>
      <c r="M29" s="98">
        <v>4.479060842503809E-5</v>
      </c>
      <c r="N29" s="98">
        <v>1.6953269779122215E-4</v>
      </c>
      <c r="O29" s="98">
        <v>1.0785573379079488E-4</v>
      </c>
      <c r="P29" s="98">
        <v>2.7145218309084358E-4</v>
      </c>
      <c r="Q29" s="98">
        <v>1.7770286203170181E-4</v>
      </c>
      <c r="R29" s="98">
        <v>1.0799429487430315E-4</v>
      </c>
      <c r="S29" s="98">
        <v>7.0416632935008669E-5</v>
      </c>
      <c r="T29" s="98">
        <v>9.7823217430985057E-5</v>
      </c>
      <c r="U29" s="98">
        <v>5.0410455569002424E-5</v>
      </c>
      <c r="V29" s="98">
        <v>1.7364070176655765E-5</v>
      </c>
      <c r="W29" s="98">
        <v>2.0126462400286792E-5</v>
      </c>
      <c r="X29" s="98">
        <v>7.9379971954695148E-6</v>
      </c>
      <c r="Y29" s="98">
        <v>5.2228755998808106E-6</v>
      </c>
      <c r="DA29" s="63" t="s">
        <v>1597</v>
      </c>
    </row>
    <row r="30" spans="1:105" ht="12" customHeight="1" x14ac:dyDescent="0.25">
      <c r="A30" s="121" t="s">
        <v>55</v>
      </c>
      <c r="B30" s="122">
        <v>0.26365921746625048</v>
      </c>
      <c r="C30" s="122">
        <v>0.30117410727691146</v>
      </c>
      <c r="D30" s="122">
        <v>0.2194474217511613</v>
      </c>
      <c r="E30" s="122">
        <v>0.22936938815698968</v>
      </c>
      <c r="F30" s="122">
        <v>0.29477316660219433</v>
      </c>
      <c r="G30" s="122">
        <v>0.26561249054428981</v>
      </c>
      <c r="H30" s="122">
        <v>0.27658389939019856</v>
      </c>
      <c r="I30" s="122">
        <v>0.19664840662943864</v>
      </c>
      <c r="J30" s="122">
        <v>0.23375689785830456</v>
      </c>
      <c r="K30" s="122">
        <v>0.2411261675429659</v>
      </c>
      <c r="L30" s="122">
        <v>0.1864810160799765</v>
      </c>
      <c r="M30" s="122">
        <v>0.20883935087898681</v>
      </c>
      <c r="N30" s="122">
        <v>0.22424633091360122</v>
      </c>
      <c r="O30" s="122">
        <v>0.18850350764539006</v>
      </c>
      <c r="P30" s="122">
        <v>0.19609969419067655</v>
      </c>
      <c r="Q30" s="122">
        <v>0.17549385400039447</v>
      </c>
      <c r="R30" s="122">
        <v>0.17085075065773894</v>
      </c>
      <c r="S30" s="122">
        <v>0.1590008016119539</v>
      </c>
      <c r="T30" s="122">
        <v>0.13995279665453975</v>
      </c>
      <c r="U30" s="122">
        <v>0.11901554743471914</v>
      </c>
      <c r="V30" s="122">
        <v>0.10738384193169936</v>
      </c>
      <c r="W30" s="122">
        <v>0.16707493945692456</v>
      </c>
      <c r="X30" s="122">
        <v>0.15642578365481768</v>
      </c>
      <c r="Y30" s="122">
        <v>0.14281034479345783</v>
      </c>
      <c r="DA30" s="130" t="s">
        <v>1598</v>
      </c>
    </row>
    <row r="31" spans="1:105" ht="12" customHeight="1" x14ac:dyDescent="0.25">
      <c r="A31" s="97" t="s">
        <v>141</v>
      </c>
      <c r="B31" s="98">
        <v>9.8881417493942129E-3</v>
      </c>
      <c r="C31" s="98">
        <v>1.000033943802113E-2</v>
      </c>
      <c r="D31" s="98">
        <v>9.5877941220536521E-3</v>
      </c>
      <c r="E31" s="98">
        <v>9.0239151842031514E-3</v>
      </c>
      <c r="F31" s="98">
        <v>7.5786598838209224E-3</v>
      </c>
      <c r="G31" s="98">
        <v>6.7685213306482245E-3</v>
      </c>
      <c r="H31" s="98">
        <v>4.8369778497109606E-3</v>
      </c>
      <c r="I31" s="98">
        <v>3.0373791615157454E-3</v>
      </c>
      <c r="J31" s="98">
        <v>2.2879263653596228E-3</v>
      </c>
      <c r="K31" s="98">
        <v>2.6285384333771325E-3</v>
      </c>
      <c r="L31" s="98">
        <v>2.4745163398022661E-3</v>
      </c>
      <c r="M31" s="98">
        <v>2.8002733627959112E-3</v>
      </c>
      <c r="N31" s="98">
        <v>2.7886320787104462E-3</v>
      </c>
      <c r="O31" s="98">
        <v>2.4671256050579756E-3</v>
      </c>
      <c r="P31" s="98">
        <v>2.3427258271877566E-3</v>
      </c>
      <c r="Q31" s="98">
        <v>1.8988133378413576E-3</v>
      </c>
      <c r="R31" s="98">
        <v>1.5436146549574555E-3</v>
      </c>
      <c r="S31" s="98">
        <v>1.2559061406941074E-3</v>
      </c>
      <c r="T31" s="98">
        <v>1.1587626228882787E-3</v>
      </c>
      <c r="U31" s="98">
        <v>1.032773608616184E-3</v>
      </c>
      <c r="V31" s="98">
        <v>9.8298458424771543E-4</v>
      </c>
      <c r="W31" s="98">
        <v>1.5699009716204327E-3</v>
      </c>
      <c r="X31" s="98">
        <v>2.1436891491427635E-3</v>
      </c>
      <c r="Y31" s="98">
        <v>7.7190517075827105E-3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0.25377107571685625</v>
      </c>
      <c r="C35" s="101">
        <v>0.29117376783889032</v>
      </c>
      <c r="D35" s="101">
        <v>0.20985962762910765</v>
      </c>
      <c r="E35" s="101">
        <v>0.22034547297278653</v>
      </c>
      <c r="F35" s="101">
        <v>0.28719450671837338</v>
      </c>
      <c r="G35" s="101">
        <v>0.25884396921364161</v>
      </c>
      <c r="H35" s="101">
        <v>0.27174692154048763</v>
      </c>
      <c r="I35" s="101">
        <v>0.19361102746792289</v>
      </c>
      <c r="J35" s="101">
        <v>0.23146897149294493</v>
      </c>
      <c r="K35" s="101">
        <v>0.23849762910958877</v>
      </c>
      <c r="L35" s="101">
        <v>0.18400649974017422</v>
      </c>
      <c r="M35" s="101">
        <v>0.20603907751619088</v>
      </c>
      <c r="N35" s="101">
        <v>0.22145769883489078</v>
      </c>
      <c r="O35" s="101">
        <v>0.1860363820403321</v>
      </c>
      <c r="P35" s="101">
        <v>0.1937569683634888</v>
      </c>
      <c r="Q35" s="101">
        <v>0.1735950406625531</v>
      </c>
      <c r="R35" s="101">
        <v>0.16930713600278149</v>
      </c>
      <c r="S35" s="101">
        <v>0.15774489547125981</v>
      </c>
      <c r="T35" s="101">
        <v>0.13879403403165147</v>
      </c>
      <c r="U35" s="101">
        <v>0.11798277382610295</v>
      </c>
      <c r="V35" s="101">
        <v>0.10640085734745165</v>
      </c>
      <c r="W35" s="101">
        <v>0.16550503848530412</v>
      </c>
      <c r="X35" s="101">
        <v>0.15428209450567493</v>
      </c>
      <c r="Y35" s="101">
        <v>0.13509129308587511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1606</v>
      </c>
    </row>
    <row r="39" spans="1:105" ht="12" customHeight="1" x14ac:dyDescent="0.25">
      <c r="A39" s="121" t="s">
        <v>54</v>
      </c>
      <c r="B39" s="122">
        <v>0.44668429099903018</v>
      </c>
      <c r="C39" s="122">
        <v>0.43538830433567322</v>
      </c>
      <c r="D39" s="122">
        <v>0.40006912527830241</v>
      </c>
      <c r="E39" s="122">
        <v>0.38605284990828825</v>
      </c>
      <c r="F39" s="122">
        <v>0.34913138921616577</v>
      </c>
      <c r="G39" s="122">
        <v>0.32075578505325952</v>
      </c>
      <c r="H39" s="122">
        <v>0.30148548472688352</v>
      </c>
      <c r="I39" s="122">
        <v>0.23920979662877345</v>
      </c>
      <c r="J39" s="122">
        <v>0.24770940248257228</v>
      </c>
      <c r="K39" s="122">
        <v>0.23427346207770594</v>
      </c>
      <c r="L39" s="122">
        <v>0.20050763034372296</v>
      </c>
      <c r="M39" s="122">
        <v>0.22008050870651419</v>
      </c>
      <c r="N39" s="122">
        <v>0.22589012026945887</v>
      </c>
      <c r="O39" s="122">
        <v>0.1859953865171875</v>
      </c>
      <c r="P39" s="122">
        <v>0.16244145495677159</v>
      </c>
      <c r="Q39" s="122">
        <v>0.11870751908461813</v>
      </c>
      <c r="R39" s="122">
        <v>0.11560322905557968</v>
      </c>
      <c r="S39" s="122">
        <v>0.10308151411479827</v>
      </c>
      <c r="T39" s="122">
        <v>0.10838704901335849</v>
      </c>
      <c r="U39" s="122">
        <v>0.10631805789802339</v>
      </c>
      <c r="V39" s="122">
        <v>8.9253680891209386E-2</v>
      </c>
      <c r="W39" s="122">
        <v>8.9690622097643377E-2</v>
      </c>
      <c r="X39" s="122">
        <v>9.4489702135253914E-2</v>
      </c>
      <c r="Y39" s="122">
        <v>0.15612137437235549</v>
      </c>
      <c r="DA39" s="130" t="s">
        <v>1607</v>
      </c>
    </row>
    <row r="40" spans="1:105" ht="12" customHeight="1" x14ac:dyDescent="0.25">
      <c r="A40" s="97" t="s">
        <v>50</v>
      </c>
      <c r="B40" s="98">
        <v>0.42728458062267755</v>
      </c>
      <c r="C40" s="98">
        <v>0.412758618299779</v>
      </c>
      <c r="D40" s="98">
        <v>0.38632065681913769</v>
      </c>
      <c r="E40" s="98">
        <v>0.35931122085168332</v>
      </c>
      <c r="F40" s="98">
        <v>0.29817385628417548</v>
      </c>
      <c r="G40" s="98">
        <v>0.27124529599672187</v>
      </c>
      <c r="H40" s="98">
        <v>0.21683634627866857</v>
      </c>
      <c r="I40" s="98">
        <v>0.14024910442864455</v>
      </c>
      <c r="J40" s="98">
        <v>0.12684986377526455</v>
      </c>
      <c r="K40" s="98">
        <v>0.12365889141587751</v>
      </c>
      <c r="L40" s="98">
        <v>0.12613777906884216</v>
      </c>
      <c r="M40" s="98">
        <v>0.14237003352940739</v>
      </c>
      <c r="N40" s="98">
        <v>0.14710898464171968</v>
      </c>
      <c r="O40" s="98">
        <v>0.1208561643432096</v>
      </c>
      <c r="P40" s="98">
        <v>0.103467916035064</v>
      </c>
      <c r="Q40" s="98">
        <v>8.0042868841973439E-2</v>
      </c>
      <c r="R40" s="98">
        <v>8.2673945768958659E-2</v>
      </c>
      <c r="S40" s="98">
        <v>8.2449016269114786E-2</v>
      </c>
      <c r="T40" s="98">
        <v>6.9771221683883958E-2</v>
      </c>
      <c r="U40" s="98">
        <v>7.159128790387087E-2</v>
      </c>
      <c r="V40" s="98">
        <v>5.7274740075636384E-2</v>
      </c>
      <c r="W40" s="98">
        <v>4.7070213112426408E-2</v>
      </c>
      <c r="X40" s="98">
        <v>5.5095193283210636E-2</v>
      </c>
      <c r="Y40" s="98">
        <v>0.12876458081789777</v>
      </c>
      <c r="DA40" s="63" t="s">
        <v>1608</v>
      </c>
    </row>
    <row r="41" spans="1:105" ht="12" customHeight="1" x14ac:dyDescent="0.25">
      <c r="A41" s="109" t="s">
        <v>120</v>
      </c>
      <c r="B41" s="33">
        <v>1.9399710376352641E-2</v>
      </c>
      <c r="C41" s="33">
        <v>2.2629686035894214E-2</v>
      </c>
      <c r="D41" s="33">
        <v>1.3748468459164748E-2</v>
      </c>
      <c r="E41" s="33">
        <v>2.6741629056604935E-2</v>
      </c>
      <c r="F41" s="33">
        <v>5.095753293199027E-2</v>
      </c>
      <c r="G41" s="33">
        <v>4.9510489056537668E-2</v>
      </c>
      <c r="H41" s="33">
        <v>8.464913844821495E-2</v>
      </c>
      <c r="I41" s="33">
        <v>9.8960692200128889E-2</v>
      </c>
      <c r="J41" s="33">
        <v>0.12085953870730774</v>
      </c>
      <c r="K41" s="33">
        <v>0.11061457066182842</v>
      </c>
      <c r="L41" s="33">
        <v>7.4369851274880799E-2</v>
      </c>
      <c r="M41" s="33">
        <v>7.7710475177106816E-2</v>
      </c>
      <c r="N41" s="33">
        <v>7.8781135627739196E-2</v>
      </c>
      <c r="O41" s="33">
        <v>6.5139222173977884E-2</v>
      </c>
      <c r="P41" s="33">
        <v>5.8973538921707598E-2</v>
      </c>
      <c r="Q41" s="33">
        <v>3.8664650242644698E-2</v>
      </c>
      <c r="R41" s="33">
        <v>3.2929283286621015E-2</v>
      </c>
      <c r="S41" s="33">
        <v>2.0632497845683485E-2</v>
      </c>
      <c r="T41" s="33">
        <v>3.8615827329474536E-2</v>
      </c>
      <c r="U41" s="33">
        <v>3.4726769994152515E-2</v>
      </c>
      <c r="V41" s="33">
        <v>3.1978940815573009E-2</v>
      </c>
      <c r="W41" s="33">
        <v>4.2620408985216969E-2</v>
      </c>
      <c r="X41" s="33">
        <v>3.9394508852043278E-2</v>
      </c>
      <c r="Y41" s="33">
        <v>2.735679355445771E-2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1.0734121021836807</v>
      </c>
      <c r="H43" s="117">
        <f t="shared" si="14"/>
        <v>1.0974775558847949</v>
      </c>
      <c r="I43" s="117">
        <f t="shared" si="14"/>
        <v>1.1279102607378801</v>
      </c>
      <c r="J43" s="117">
        <f t="shared" si="14"/>
        <v>2.2369065296932296</v>
      </c>
      <c r="K43" s="117">
        <f t="shared" si="14"/>
        <v>3.3677752990811851</v>
      </c>
      <c r="L43" s="117">
        <f t="shared" si="14"/>
        <v>7.6465548752997616</v>
      </c>
      <c r="M43" s="117">
        <f t="shared" si="14"/>
        <v>8.8550248518113399</v>
      </c>
      <c r="N43" s="117">
        <f t="shared" si="14"/>
        <v>13.11192101862915</v>
      </c>
      <c r="O43" s="117">
        <f t="shared" si="14"/>
        <v>10.995321993994786</v>
      </c>
      <c r="P43" s="117">
        <f t="shared" si="14"/>
        <v>12.05082156593965</v>
      </c>
      <c r="Q43" s="117">
        <f t="shared" si="14"/>
        <v>9.8448470590103181</v>
      </c>
      <c r="R43" s="117">
        <f t="shared" ref="R43:V43" si="15">R44+R47+R49+R58</f>
        <v>15.172467313786914</v>
      </c>
      <c r="S43" s="117">
        <f t="shared" si="15"/>
        <v>20.053791501845744</v>
      </c>
      <c r="T43" s="117">
        <f t="shared" si="15"/>
        <v>23.525908588161492</v>
      </c>
      <c r="U43" s="117">
        <f t="shared" si="15"/>
        <v>22.722359197077882</v>
      </c>
      <c r="V43" s="117">
        <f t="shared" si="15"/>
        <v>23.428355526161617</v>
      </c>
      <c r="W43" s="117">
        <f t="shared" ref="W43:Y43" si="16">W44+W47+W49+W58</f>
        <v>27.02675799647162</v>
      </c>
      <c r="X43" s="117">
        <f t="shared" si="16"/>
        <v>31.963083358662679</v>
      </c>
      <c r="Y43" s="117">
        <f t="shared" si="16"/>
        <v>31.528478506036368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0.97783839082370116</v>
      </c>
      <c r="H44" s="122">
        <f t="shared" si="17"/>
        <v>0.97484276227420541</v>
      </c>
      <c r="I44" s="122">
        <f t="shared" si="17"/>
        <v>0.98317874920770953</v>
      </c>
      <c r="J44" s="122">
        <f t="shared" si="17"/>
        <v>1.9563928205902616</v>
      </c>
      <c r="K44" s="122">
        <f t="shared" si="17"/>
        <v>2.9341954360251647</v>
      </c>
      <c r="L44" s="122">
        <f t="shared" si="17"/>
        <v>6.878819216675824</v>
      </c>
      <c r="M44" s="122">
        <f t="shared" si="17"/>
        <v>7.8156768748264174</v>
      </c>
      <c r="N44" s="122">
        <f t="shared" si="17"/>
        <v>11.708901879285836</v>
      </c>
      <c r="O44" s="122">
        <f t="shared" si="17"/>
        <v>9.7670003857631915</v>
      </c>
      <c r="P44" s="122">
        <f t="shared" si="17"/>
        <v>10.677810147840987</v>
      </c>
      <c r="Q44" s="122">
        <f t="shared" si="17"/>
        <v>8.6856604703859261</v>
      </c>
      <c r="R44" s="122">
        <f t="shared" ref="R44:V44" si="18">SUM(R45:R46)</f>
        <v>13.515405034680166</v>
      </c>
      <c r="S44" s="122">
        <f t="shared" si="18"/>
        <v>17.995151626767537</v>
      </c>
      <c r="T44" s="122">
        <f t="shared" si="18"/>
        <v>21.067364751161978</v>
      </c>
      <c r="U44" s="122">
        <f t="shared" si="18"/>
        <v>20.219243149043891</v>
      </c>
      <c r="V44" s="122">
        <f t="shared" si="18"/>
        <v>20.974983419168524</v>
      </c>
      <c r="W44" s="122">
        <f t="shared" ref="W44:Y44" si="19">SUM(W45:W46)</f>
        <v>23.752899476411951</v>
      </c>
      <c r="X44" s="122">
        <f t="shared" si="19"/>
        <v>28.282409179999231</v>
      </c>
      <c r="Y44" s="122">
        <f t="shared" si="19"/>
        <v>28.106510836743379</v>
      </c>
      <c r="DA44" s="130" t="s">
        <v>1611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0.96713513850023158</v>
      </c>
      <c r="H45" s="98">
        <v>0.96424839218251512</v>
      </c>
      <c r="I45" s="98">
        <v>0.97265316347969888</v>
      </c>
      <c r="J45" s="98">
        <v>1.9354785966972683</v>
      </c>
      <c r="K45" s="98">
        <v>2.9029579194004018</v>
      </c>
      <c r="L45" s="98">
        <v>6.8062521449624231</v>
      </c>
      <c r="M45" s="98">
        <v>7.7332676427031348</v>
      </c>
      <c r="N45" s="98">
        <v>11.585219438525261</v>
      </c>
      <c r="O45" s="98">
        <v>9.6636218101066778</v>
      </c>
      <c r="P45" s="98">
        <v>10.565013417233237</v>
      </c>
      <c r="Q45" s="98">
        <v>8.5939887494741676</v>
      </c>
      <c r="R45" s="98">
        <v>13.370114024521289</v>
      </c>
      <c r="S45" s="98">
        <v>17.798823569935728</v>
      </c>
      <c r="T45" s="98">
        <v>20.833670976354387</v>
      </c>
      <c r="U45" s="98">
        <v>19.992631178785992</v>
      </c>
      <c r="V45" s="98">
        <v>20.740350683221813</v>
      </c>
      <c r="W45" s="98">
        <v>23.486093626880947</v>
      </c>
      <c r="X45" s="98">
        <v>27.961387672303651</v>
      </c>
      <c r="Y45" s="98">
        <v>27.788935120988182</v>
      </c>
      <c r="DA45" s="63" t="s">
        <v>1612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1.070325232346955E-2</v>
      </c>
      <c r="H46" s="98">
        <v>1.0594370091690338E-2</v>
      </c>
      <c r="I46" s="98">
        <v>1.0525585728010656E-2</v>
      </c>
      <c r="J46" s="98">
        <v>2.0914223892993317E-2</v>
      </c>
      <c r="K46" s="98">
        <v>3.1237516624762793E-2</v>
      </c>
      <c r="L46" s="98">
        <v>7.2567071713400724E-2</v>
      </c>
      <c r="M46" s="98">
        <v>8.2409232123282175E-2</v>
      </c>
      <c r="N46" s="98">
        <v>0.1236824407605753</v>
      </c>
      <c r="O46" s="98">
        <v>0.10337857565651414</v>
      </c>
      <c r="P46" s="98">
        <v>0.11279673060775061</v>
      </c>
      <c r="Q46" s="98">
        <v>9.1671720911758084E-2</v>
      </c>
      <c r="R46" s="98">
        <v>0.14529101015887688</v>
      </c>
      <c r="S46" s="98">
        <v>0.19632805683181037</v>
      </c>
      <c r="T46" s="98">
        <v>0.2336937748075924</v>
      </c>
      <c r="U46" s="98">
        <v>0.22661197025789787</v>
      </c>
      <c r="V46" s="98">
        <v>0.23463273594671</v>
      </c>
      <c r="W46" s="98">
        <v>0.26680584953100367</v>
      </c>
      <c r="X46" s="98">
        <v>0.3210215076955813</v>
      </c>
      <c r="Y46" s="98">
        <v>0.31757571575519788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1.0009154600467006E-5</v>
      </c>
      <c r="H47" s="122">
        <f t="shared" si="20"/>
        <v>7.02475522856904E-5</v>
      </c>
      <c r="I47" s="122">
        <f t="shared" si="20"/>
        <v>5.5458793144228656E-5</v>
      </c>
      <c r="J47" s="122">
        <f t="shared" si="20"/>
        <v>6.4547060311732405E-5</v>
      </c>
      <c r="K47" s="122">
        <f t="shared" si="20"/>
        <v>1.1258039231466022E-4</v>
      </c>
      <c r="L47" s="122">
        <f t="shared" si="20"/>
        <v>1.2689400062605282E-3</v>
      </c>
      <c r="M47" s="122">
        <f t="shared" si="20"/>
        <v>1.9946571038258144E-4</v>
      </c>
      <c r="N47" s="122">
        <f t="shared" si="20"/>
        <v>6.9768532933689692E-4</v>
      </c>
      <c r="O47" s="122">
        <f t="shared" si="20"/>
        <v>4.1677100501688786E-4</v>
      </c>
      <c r="P47" s="122">
        <f t="shared" si="20"/>
        <v>1.0202441286709535E-3</v>
      </c>
      <c r="Q47" s="122">
        <f t="shared" si="20"/>
        <v>7.1277984149670411E-4</v>
      </c>
      <c r="R47" s="122">
        <f t="shared" si="20"/>
        <v>5.4961840986131533E-4</v>
      </c>
      <c r="S47" s="122">
        <f t="shared" si="20"/>
        <v>5.4264494122265494E-4</v>
      </c>
      <c r="T47" s="122">
        <f t="shared" si="20"/>
        <v>1.0033622404401845E-3</v>
      </c>
      <c r="U47" s="122">
        <f t="shared" si="20"/>
        <v>8.68903396773638E-4</v>
      </c>
      <c r="V47" s="122">
        <f t="shared" si="20"/>
        <v>5.8081695023971043E-4</v>
      </c>
      <c r="W47" s="122">
        <f t="shared" si="20"/>
        <v>1.9529389990595187E-3</v>
      </c>
      <c r="X47" s="122">
        <f t="shared" si="20"/>
        <v>1.3544786196233662E-3</v>
      </c>
      <c r="Y47" s="122">
        <f t="shared" si="20"/>
        <v>1.1234617288646553E-3</v>
      </c>
      <c r="DA47" s="130" t="s">
        <v>1614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1.0009154600467006E-5</v>
      </c>
      <c r="H48" s="98">
        <v>7.02475522856904E-5</v>
      </c>
      <c r="I48" s="98">
        <v>5.5458793144228656E-5</v>
      </c>
      <c r="J48" s="98">
        <v>6.4547060311732405E-5</v>
      </c>
      <c r="K48" s="98">
        <v>1.1258039231466022E-4</v>
      </c>
      <c r="L48" s="98">
        <v>1.2689400062605282E-3</v>
      </c>
      <c r="M48" s="98">
        <v>1.9946571038258144E-4</v>
      </c>
      <c r="N48" s="98">
        <v>6.9768532933689692E-4</v>
      </c>
      <c r="O48" s="98">
        <v>4.1677100501688786E-4</v>
      </c>
      <c r="P48" s="98">
        <v>1.0202441286709535E-3</v>
      </c>
      <c r="Q48" s="98">
        <v>7.1277984149670411E-4</v>
      </c>
      <c r="R48" s="98">
        <v>5.4961840986131533E-4</v>
      </c>
      <c r="S48" s="98">
        <v>5.4264494122265494E-4</v>
      </c>
      <c r="T48" s="98">
        <v>1.0033622404401845E-3</v>
      </c>
      <c r="U48" s="98">
        <v>8.68903396773638E-4</v>
      </c>
      <c r="V48" s="98">
        <v>5.8081695023971043E-4</v>
      </c>
      <c r="W48" s="98">
        <v>1.9529389990595187E-3</v>
      </c>
      <c r="X48" s="98">
        <v>1.3544786196233662E-3</v>
      </c>
      <c r="Y48" s="98">
        <v>1.1234617288646553E-3</v>
      </c>
      <c r="DA48" s="63" t="s">
        <v>1615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5.5801618268089333E-2</v>
      </c>
      <c r="H49" s="122">
        <v>5.9380528242521671E-2</v>
      </c>
      <c r="I49" s="122">
        <v>5.810299511379554E-2</v>
      </c>
      <c r="J49" s="122">
        <v>0.12589387132476054</v>
      </c>
      <c r="K49" s="122">
        <v>0.18951602367655176</v>
      </c>
      <c r="L49" s="122">
        <v>0.4027164150281049</v>
      </c>
      <c r="M49" s="122">
        <v>0.50839575227342537</v>
      </c>
      <c r="N49" s="122">
        <v>0.77503241664479927</v>
      </c>
      <c r="O49" s="122">
        <v>0.63784206997789306</v>
      </c>
      <c r="P49" s="122">
        <v>0.76810359101851422</v>
      </c>
      <c r="Q49" s="122">
        <v>0.63695312616048161</v>
      </c>
      <c r="R49" s="122">
        <v>0.98390196180349354</v>
      </c>
      <c r="S49" s="122">
        <v>1.269009440757549</v>
      </c>
      <c r="T49" s="122">
        <v>1.4119742564012703</v>
      </c>
      <c r="U49" s="122">
        <v>1.3320783061140364</v>
      </c>
      <c r="V49" s="122">
        <v>1.3300127607455672</v>
      </c>
      <c r="W49" s="122">
        <v>2.0945478365406229</v>
      </c>
      <c r="X49" s="122">
        <v>2.3373606856098568</v>
      </c>
      <c r="Y49" s="122">
        <v>1.6723883575964169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5.4618945764595944E-2</v>
      </c>
      <c r="H50" s="98">
        <v>5.7505692082319509E-2</v>
      </c>
      <c r="I50" s="98">
        <v>5.6065667130787561E-2</v>
      </c>
      <c r="J50" s="98">
        <v>0.1219590645237119</v>
      </c>
      <c r="K50" s="98">
        <v>0.18319857243107257</v>
      </c>
      <c r="L50" s="98">
        <v>0.39469368478822142</v>
      </c>
      <c r="M50" s="98">
        <v>0.49639701765799388</v>
      </c>
      <c r="N50" s="98">
        <v>0.75932054427783491</v>
      </c>
      <c r="O50" s="98">
        <v>0.6234805114754296</v>
      </c>
      <c r="P50" s="98">
        <v>0.75080773495936493</v>
      </c>
      <c r="Q50" s="98">
        <v>0.61925286703486426</v>
      </c>
      <c r="R50" s="98">
        <v>0.96161426438671038</v>
      </c>
      <c r="S50" s="98">
        <v>1.241847109342002</v>
      </c>
      <c r="T50" s="98">
        <v>1.3805164699052814</v>
      </c>
      <c r="U50" s="98">
        <v>1.3002321058227726</v>
      </c>
      <c r="V50" s="98">
        <v>1.2947310020748308</v>
      </c>
      <c r="W50" s="98">
        <v>2.0335968288370139</v>
      </c>
      <c r="X50" s="98">
        <v>2.2728341677651422</v>
      </c>
      <c r="Y50" s="98">
        <v>1.6253383097942851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1.1826725034933872E-3</v>
      </c>
      <c r="H54" s="101">
        <v>1.8748361602021601E-3</v>
      </c>
      <c r="I54" s="101">
        <v>2.0373279830079773E-3</v>
      </c>
      <c r="J54" s="101">
        <v>3.9348068010486553E-3</v>
      </c>
      <c r="K54" s="101">
        <v>6.3174512454792012E-3</v>
      </c>
      <c r="L54" s="101">
        <v>8.0227302398834816E-3</v>
      </c>
      <c r="M54" s="101">
        <v>1.199873461543146E-2</v>
      </c>
      <c r="N54" s="101">
        <v>1.5711872366964405E-2</v>
      </c>
      <c r="O54" s="101">
        <v>1.4361558502463465E-2</v>
      </c>
      <c r="P54" s="101">
        <v>1.7295856059149264E-2</v>
      </c>
      <c r="Q54" s="101">
        <v>1.7700259125617398E-2</v>
      </c>
      <c r="R54" s="101">
        <v>2.2287697416783159E-2</v>
      </c>
      <c r="S54" s="101">
        <v>2.7162331415546939E-2</v>
      </c>
      <c r="T54" s="101">
        <v>3.1457786495988911E-2</v>
      </c>
      <c r="U54" s="101">
        <v>3.184620029126374E-2</v>
      </c>
      <c r="V54" s="101">
        <v>3.5281758670736275E-2</v>
      </c>
      <c r="W54" s="101">
        <v>6.095100770360895E-2</v>
      </c>
      <c r="X54" s="101">
        <v>6.4526517844714484E-2</v>
      </c>
      <c r="Y54" s="101">
        <v>4.7050047802131893E-2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3.9762083937289548E-2</v>
      </c>
      <c r="H58" s="122">
        <v>6.3184017815782173E-2</v>
      </c>
      <c r="I58" s="122">
        <v>8.6573057623230948E-2</v>
      </c>
      <c r="J58" s="122">
        <v>0.15455529071789564</v>
      </c>
      <c r="K58" s="122">
        <v>0.243951258987154</v>
      </c>
      <c r="L58" s="122">
        <v>0.36375030358957172</v>
      </c>
      <c r="M58" s="122">
        <v>0.53075275900111485</v>
      </c>
      <c r="N58" s="122">
        <v>0.62728903736917785</v>
      </c>
      <c r="O58" s="122">
        <v>0.59006276724868367</v>
      </c>
      <c r="P58" s="122">
        <v>0.60388758295147682</v>
      </c>
      <c r="Q58" s="122">
        <v>0.52152068262241458</v>
      </c>
      <c r="R58" s="122">
        <v>0.67261069889339364</v>
      </c>
      <c r="S58" s="122">
        <v>0.7890877893794328</v>
      </c>
      <c r="T58" s="122">
        <v>1.0455662183578061</v>
      </c>
      <c r="U58" s="122">
        <v>1.1701688385231788</v>
      </c>
      <c r="V58" s="122">
        <v>1.1227785292972843</v>
      </c>
      <c r="W58" s="122">
        <v>1.1773577445199841</v>
      </c>
      <c r="X58" s="122">
        <v>1.3419590144339688</v>
      </c>
      <c r="Y58" s="122">
        <v>1.7484558499677099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2.3923273536482874E-2</v>
      </c>
      <c r="H59" s="98">
        <v>3.1472790477776513E-2</v>
      </c>
      <c r="I59" s="98">
        <v>2.8711920982876019E-2</v>
      </c>
      <c r="J59" s="98">
        <v>4.4413790849853717E-2</v>
      </c>
      <c r="K59" s="98">
        <v>0.12619255439758517</v>
      </c>
      <c r="L59" s="98">
        <v>0.26103003169142658</v>
      </c>
      <c r="M59" s="98">
        <v>0.3876280466801677</v>
      </c>
      <c r="N59" s="98">
        <v>0.44049850554404518</v>
      </c>
      <c r="O59" s="98">
        <v>0.38995507685529429</v>
      </c>
      <c r="P59" s="98">
        <v>0.37792921900327403</v>
      </c>
      <c r="Q59" s="98">
        <v>0.35257623337525557</v>
      </c>
      <c r="R59" s="98">
        <v>0.48468063121634508</v>
      </c>
      <c r="S59" s="98">
        <v>0.64882766826970661</v>
      </c>
      <c r="T59" s="98">
        <v>0.72430936764491782</v>
      </c>
      <c r="U59" s="98">
        <v>0.83552691987123806</v>
      </c>
      <c r="V59" s="98">
        <v>0.74353280879239458</v>
      </c>
      <c r="W59" s="98">
        <v>0.63164709494862004</v>
      </c>
      <c r="X59" s="98">
        <v>0.81913759432455335</v>
      </c>
      <c r="Y59" s="98">
        <v>1.3892881457919408</v>
      </c>
      <c r="DA59" s="63" t="s">
        <v>1626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1.5838810400806674E-2</v>
      </c>
      <c r="H60" s="33">
        <v>3.1711227338005653E-2</v>
      </c>
      <c r="I60" s="33">
        <v>5.7861136640354922E-2</v>
      </c>
      <c r="J60" s="33">
        <v>0.11014149986804193</v>
      </c>
      <c r="K60" s="33">
        <v>0.11775870458956883</v>
      </c>
      <c r="L60" s="33">
        <v>0.10272027189814517</v>
      </c>
      <c r="M60" s="33">
        <v>0.14312471232094717</v>
      </c>
      <c r="N60" s="33">
        <v>0.18679053182513264</v>
      </c>
      <c r="O60" s="33">
        <v>0.20010769039338935</v>
      </c>
      <c r="P60" s="33">
        <v>0.22595836394820276</v>
      </c>
      <c r="Q60" s="33">
        <v>0.16894444924715904</v>
      </c>
      <c r="R60" s="33">
        <v>0.18793006767704853</v>
      </c>
      <c r="S60" s="33">
        <v>0.14026012110972613</v>
      </c>
      <c r="T60" s="33">
        <v>0.32125685071288823</v>
      </c>
      <c r="U60" s="33">
        <v>0.3346419186519406</v>
      </c>
      <c r="V60" s="33">
        <v>0.37924572050488969</v>
      </c>
      <c r="W60" s="33">
        <v>0.54571064957136395</v>
      </c>
      <c r="X60" s="33">
        <v>0.52282142010941535</v>
      </c>
      <c r="Y60" s="33">
        <v>0.35916770417576915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105.32652967660299</v>
      </c>
      <c r="C62" s="117">
        <f t="shared" si="21"/>
        <v>108.84217557823362</v>
      </c>
      <c r="D62" s="117">
        <f t="shared" si="21"/>
        <v>111.39095208017005</v>
      </c>
      <c r="E62" s="117">
        <f t="shared" si="21"/>
        <v>118.86162405425624</v>
      </c>
      <c r="F62" s="117">
        <f t="shared" si="21"/>
        <v>128.58704800523356</v>
      </c>
      <c r="G62" s="117">
        <f t="shared" si="21"/>
        <v>136.04181313328959</v>
      </c>
      <c r="H62" s="117">
        <f t="shared" si="21"/>
        <v>141.76818715891338</v>
      </c>
      <c r="I62" s="117">
        <f t="shared" si="21"/>
        <v>148.976510147559</v>
      </c>
      <c r="J62" s="117">
        <f t="shared" si="21"/>
        <v>147.6172806788916</v>
      </c>
      <c r="K62" s="117">
        <f t="shared" si="21"/>
        <v>146.90114051541929</v>
      </c>
      <c r="L62" s="117">
        <f t="shared" si="21"/>
        <v>160.2117038705436</v>
      </c>
      <c r="M62" s="117">
        <f t="shared" si="21"/>
        <v>146.50309077435</v>
      </c>
      <c r="N62" s="117">
        <f t="shared" si="21"/>
        <v>137.09150313303468</v>
      </c>
      <c r="O62" s="117">
        <f t="shared" si="21"/>
        <v>124.69866715761042</v>
      </c>
      <c r="P62" s="117">
        <f t="shared" si="21"/>
        <v>121.51810549030245</v>
      </c>
      <c r="Q62" s="117">
        <f t="shared" si="21"/>
        <v>124.21469380269204</v>
      </c>
      <c r="R62" s="117">
        <f t="shared" ref="R62:V62" si="22">R63+R66+R68+R77</f>
        <v>147.26633396885265</v>
      </c>
      <c r="S62" s="117">
        <f t="shared" si="22"/>
        <v>155.6715783764578</v>
      </c>
      <c r="T62" s="117">
        <f t="shared" si="22"/>
        <v>166.89977632889173</v>
      </c>
      <c r="U62" s="117">
        <f t="shared" si="22"/>
        <v>163.02060797942335</v>
      </c>
      <c r="V62" s="117">
        <f t="shared" si="22"/>
        <v>176.72808620583933</v>
      </c>
      <c r="W62" s="117">
        <f t="shared" ref="W62:Y62" si="23">W63+W66+W68+W77</f>
        <v>223.00657947355708</v>
      </c>
      <c r="X62" s="117">
        <f t="shared" si="23"/>
        <v>200.37734838098677</v>
      </c>
      <c r="Y62" s="117">
        <f t="shared" si="23"/>
        <v>184.27846775570796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93.663593923444907</v>
      </c>
      <c r="C63" s="122">
        <f t="shared" si="24"/>
        <v>97.041930439014479</v>
      </c>
      <c r="D63" s="122">
        <f t="shared" si="24"/>
        <v>100.3981185470579</v>
      </c>
      <c r="E63" s="122">
        <f t="shared" si="24"/>
        <v>106.65234325161724</v>
      </c>
      <c r="F63" s="122">
        <f t="shared" si="24"/>
        <v>114.27395397869159</v>
      </c>
      <c r="G63" s="122">
        <f t="shared" si="24"/>
        <v>121.03105976731668</v>
      </c>
      <c r="H63" s="122">
        <f t="shared" si="24"/>
        <v>125.48454091712152</v>
      </c>
      <c r="I63" s="122">
        <f t="shared" si="24"/>
        <v>132.03164857945745</v>
      </c>
      <c r="J63" s="122">
        <f t="shared" si="24"/>
        <v>129.57618120036182</v>
      </c>
      <c r="K63" s="122">
        <f t="shared" si="24"/>
        <v>129.55097782931318</v>
      </c>
      <c r="L63" s="122">
        <f t="shared" si="24"/>
        <v>143.47877308440255</v>
      </c>
      <c r="M63" s="122">
        <f t="shared" si="24"/>
        <v>129.45088961322435</v>
      </c>
      <c r="N63" s="122">
        <f t="shared" si="24"/>
        <v>121.01846788552486</v>
      </c>
      <c r="O63" s="122">
        <f t="shared" si="24"/>
        <v>110.67902870811764</v>
      </c>
      <c r="P63" s="122">
        <f t="shared" si="24"/>
        <v>107.10753153588998</v>
      </c>
      <c r="Q63" s="122">
        <f t="shared" si="24"/>
        <v>110.33502211003147</v>
      </c>
      <c r="R63" s="122">
        <f t="shared" ref="R63:V63" si="25">SUM(R64:R65)</f>
        <v>130.90664724302471</v>
      </c>
      <c r="S63" s="122">
        <f t="shared" si="25"/>
        <v>139.11174842497607</v>
      </c>
      <c r="T63" s="122">
        <f t="shared" si="25"/>
        <v>148.2003971262609</v>
      </c>
      <c r="U63" s="122">
        <f t="shared" si="25"/>
        <v>144.08920476620654</v>
      </c>
      <c r="V63" s="122">
        <f t="shared" si="25"/>
        <v>156.9816848820488</v>
      </c>
      <c r="W63" s="122">
        <f t="shared" ref="W63:Y63" si="26">SUM(W64:W65)</f>
        <v>194.09651448088746</v>
      </c>
      <c r="X63" s="122">
        <f t="shared" si="26"/>
        <v>174.53459891261713</v>
      </c>
      <c r="Y63" s="122">
        <f t="shared" si="26"/>
        <v>162.75680980064638</v>
      </c>
      <c r="DA63" s="130" t="s">
        <v>1629</v>
      </c>
    </row>
    <row r="64" spans="1:105" ht="12" customHeight="1" x14ac:dyDescent="0.25">
      <c r="A64" s="97" t="s">
        <v>212</v>
      </c>
      <c r="B64" s="98">
        <v>92.688368793134629</v>
      </c>
      <c r="C64" s="98">
        <v>96.04356778976144</v>
      </c>
      <c r="D64" s="98">
        <v>99.376671642056394</v>
      </c>
      <c r="E64" s="98">
        <v>105.57601213453256</v>
      </c>
      <c r="F64" s="98">
        <v>113.12400673347454</v>
      </c>
      <c r="G64" s="98">
        <v>119.81560877373096</v>
      </c>
      <c r="H64" s="98">
        <v>124.22188041030147</v>
      </c>
      <c r="I64" s="98">
        <v>130.71191337546836</v>
      </c>
      <c r="J64" s="98">
        <v>128.27845526597972</v>
      </c>
      <c r="K64" s="98">
        <v>128.25406735622204</v>
      </c>
      <c r="L64" s="98">
        <v>142.05008240873281</v>
      </c>
      <c r="M64" s="98">
        <v>128.15628723824412</v>
      </c>
      <c r="N64" s="98">
        <v>119.79662428323056</v>
      </c>
      <c r="O64" s="98">
        <v>109.54478361706474</v>
      </c>
      <c r="P64" s="98">
        <v>106.00592507936656</v>
      </c>
      <c r="Q64" s="98">
        <v>109.18205044696457</v>
      </c>
      <c r="R64" s="98">
        <v>129.50832531528823</v>
      </c>
      <c r="S64" s="98">
        <v>137.58910469668544</v>
      </c>
      <c r="T64" s="98">
        <v>146.52347862104872</v>
      </c>
      <c r="U64" s="98">
        <v>142.40463161130478</v>
      </c>
      <c r="V64" s="98">
        <v>155.11396883827936</v>
      </c>
      <c r="W64" s="98">
        <v>191.74871112922355</v>
      </c>
      <c r="X64" s="98">
        <v>172.39057941580555</v>
      </c>
      <c r="Y64" s="98">
        <v>160.76076665682641</v>
      </c>
      <c r="DA64" s="63" t="s">
        <v>1630</v>
      </c>
    </row>
    <row r="65" spans="1:105" ht="12" customHeight="1" x14ac:dyDescent="0.25">
      <c r="A65" s="97" t="s">
        <v>53</v>
      </c>
      <c r="B65" s="98">
        <v>0.97522513031027469</v>
      </c>
      <c r="C65" s="98">
        <v>0.99836264925303464</v>
      </c>
      <c r="D65" s="98">
        <v>1.0214469050015047</v>
      </c>
      <c r="E65" s="98">
        <v>1.0763311170846785</v>
      </c>
      <c r="F65" s="98">
        <v>1.1499472452170512</v>
      </c>
      <c r="G65" s="98">
        <v>1.2154509935857176</v>
      </c>
      <c r="H65" s="98">
        <v>1.2626605068200483</v>
      </c>
      <c r="I65" s="98">
        <v>1.3197352039891099</v>
      </c>
      <c r="J65" s="98">
        <v>1.2977259343820875</v>
      </c>
      <c r="K65" s="98">
        <v>1.2969104730911454</v>
      </c>
      <c r="L65" s="98">
        <v>1.4286906756697533</v>
      </c>
      <c r="M65" s="98">
        <v>1.2946023749802338</v>
      </c>
      <c r="N65" s="98">
        <v>1.2218436022942951</v>
      </c>
      <c r="O65" s="98">
        <v>1.1342450910528989</v>
      </c>
      <c r="P65" s="98">
        <v>1.1016064565234087</v>
      </c>
      <c r="Q65" s="98">
        <v>1.1529716630669067</v>
      </c>
      <c r="R65" s="98">
        <v>1.3983219277364884</v>
      </c>
      <c r="S65" s="98">
        <v>1.5226437282906287</v>
      </c>
      <c r="T65" s="98">
        <v>1.6769185052121667</v>
      </c>
      <c r="U65" s="98">
        <v>1.6845731549017657</v>
      </c>
      <c r="V65" s="98">
        <v>1.8677160437694336</v>
      </c>
      <c r="W65" s="98">
        <v>2.3478033516639059</v>
      </c>
      <c r="X65" s="98">
        <v>2.1440194968115778</v>
      </c>
      <c r="Y65" s="98">
        <v>1.9960431438199862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8.35104138611249E-5</v>
      </c>
      <c r="C66" s="122">
        <f t="shared" si="27"/>
        <v>1.0161059887167565E-4</v>
      </c>
      <c r="D66" s="122">
        <f t="shared" si="27"/>
        <v>1.2684964057259064E-4</v>
      </c>
      <c r="E66" s="122">
        <f t="shared" si="27"/>
        <v>2.5644958841792702E-4</v>
      </c>
      <c r="F66" s="122">
        <f t="shared" si="27"/>
        <v>5.1869999160518562E-4</v>
      </c>
      <c r="G66" s="122">
        <f t="shared" si="27"/>
        <v>1.0402100888950421E-3</v>
      </c>
      <c r="H66" s="122">
        <f t="shared" si="27"/>
        <v>3.6539143539631221E-3</v>
      </c>
      <c r="I66" s="122">
        <f t="shared" si="27"/>
        <v>2.0980588600670287E-3</v>
      </c>
      <c r="J66" s="122">
        <f t="shared" si="27"/>
        <v>1.920413710539969E-3</v>
      </c>
      <c r="K66" s="122">
        <f t="shared" si="27"/>
        <v>2.3196324913449312E-3</v>
      </c>
      <c r="L66" s="122">
        <f t="shared" si="27"/>
        <v>1.8564168451384502E-2</v>
      </c>
      <c r="M66" s="122">
        <f t="shared" si="27"/>
        <v>2.2902091601722258E-3</v>
      </c>
      <c r="N66" s="122">
        <f t="shared" si="27"/>
        <v>6.288923151041844E-3</v>
      </c>
      <c r="O66" s="122">
        <f t="shared" si="27"/>
        <v>3.1140125902209968E-3</v>
      </c>
      <c r="P66" s="122">
        <f t="shared" si="27"/>
        <v>7.0093200168214725E-3</v>
      </c>
      <c r="Q66" s="122">
        <f t="shared" si="27"/>
        <v>5.0372601904955273E-3</v>
      </c>
      <c r="R66" s="122">
        <f t="shared" si="27"/>
        <v>4.1533424760496493E-3</v>
      </c>
      <c r="S66" s="122">
        <f t="shared" si="27"/>
        <v>4.2864184618334354E-3</v>
      </c>
      <c r="T66" s="122">
        <f t="shared" si="27"/>
        <v>7.8595231090664245E-3</v>
      </c>
      <c r="U66" s="122">
        <f t="shared" si="27"/>
        <v>6.9108155865767662E-3</v>
      </c>
      <c r="V66" s="122">
        <f t="shared" si="27"/>
        <v>4.7935635850832143E-3</v>
      </c>
      <c r="W66" s="122">
        <f t="shared" si="27"/>
        <v>1.6624155827224488E-2</v>
      </c>
      <c r="X66" s="122">
        <f t="shared" si="27"/>
        <v>1.1348814240678714E-2</v>
      </c>
      <c r="Y66" s="122">
        <f t="shared" si="27"/>
        <v>9.0669325060186018E-3</v>
      </c>
      <c r="DA66" s="130" t="s">
        <v>1632</v>
      </c>
    </row>
    <row r="67" spans="1:105" ht="12" customHeight="1" x14ac:dyDescent="0.25">
      <c r="A67" s="97" t="s">
        <v>53</v>
      </c>
      <c r="B67" s="98">
        <v>8.35104138611249E-5</v>
      </c>
      <c r="C67" s="98">
        <v>1.0161059887167565E-4</v>
      </c>
      <c r="D67" s="98">
        <v>1.2684964057259064E-4</v>
      </c>
      <c r="E67" s="98">
        <v>2.5644958841792702E-4</v>
      </c>
      <c r="F67" s="98">
        <v>5.1869999160518562E-4</v>
      </c>
      <c r="G67" s="98">
        <v>1.0402100888950421E-3</v>
      </c>
      <c r="H67" s="98">
        <v>3.6539143539631221E-3</v>
      </c>
      <c r="I67" s="98">
        <v>2.0980588600670287E-3</v>
      </c>
      <c r="J67" s="98">
        <v>1.920413710539969E-3</v>
      </c>
      <c r="K67" s="98">
        <v>2.3196324913449312E-3</v>
      </c>
      <c r="L67" s="98">
        <v>1.8564168451384502E-2</v>
      </c>
      <c r="M67" s="98">
        <v>2.2902091601722258E-3</v>
      </c>
      <c r="N67" s="98">
        <v>6.288923151041844E-3</v>
      </c>
      <c r="O67" s="98">
        <v>3.1140125902209968E-3</v>
      </c>
      <c r="P67" s="98">
        <v>7.0093200168214725E-3</v>
      </c>
      <c r="Q67" s="98">
        <v>5.0372601904955273E-3</v>
      </c>
      <c r="R67" s="98">
        <v>4.1533424760496493E-3</v>
      </c>
      <c r="S67" s="98">
        <v>4.2864184618334354E-3</v>
      </c>
      <c r="T67" s="98">
        <v>7.8595231090664245E-3</v>
      </c>
      <c r="U67" s="98">
        <v>6.9108155865767662E-3</v>
      </c>
      <c r="V67" s="98">
        <v>4.7935635850832143E-3</v>
      </c>
      <c r="W67" s="98">
        <v>1.6624155827224488E-2</v>
      </c>
      <c r="X67" s="98">
        <v>1.1348814240678714E-2</v>
      </c>
      <c r="Y67" s="98">
        <v>9.0669325060186018E-3</v>
      </c>
      <c r="DA67" s="63" t="s">
        <v>1633</v>
      </c>
    </row>
    <row r="68" spans="1:105" ht="12" customHeight="1" x14ac:dyDescent="0.25">
      <c r="A68" s="121" t="s">
        <v>55</v>
      </c>
      <c r="B68" s="122">
        <v>4.8704207168045404</v>
      </c>
      <c r="C68" s="122">
        <v>5.1042557563583717</v>
      </c>
      <c r="D68" s="122">
        <v>4.7269753744218601</v>
      </c>
      <c r="E68" s="122">
        <v>5.3612040301301169</v>
      </c>
      <c r="F68" s="122">
        <v>6.7431947728563149</v>
      </c>
      <c r="G68" s="122">
        <v>7.183681089176936</v>
      </c>
      <c r="H68" s="122">
        <v>7.8595981433521303</v>
      </c>
      <c r="I68" s="122">
        <v>7.9127022456101903</v>
      </c>
      <c r="J68" s="122">
        <v>8.4589074258004153</v>
      </c>
      <c r="K68" s="122">
        <v>8.4278571572270167</v>
      </c>
      <c r="L68" s="122">
        <v>8.4602880721559863</v>
      </c>
      <c r="M68" s="122">
        <v>8.4186450384121496</v>
      </c>
      <c r="N68" s="122">
        <v>8.0078787989344402</v>
      </c>
      <c r="O68" s="122">
        <v>7.1857227967426587</v>
      </c>
      <c r="P68" s="122">
        <v>7.6636853040328381</v>
      </c>
      <c r="Q68" s="122">
        <v>8.0027009295895368</v>
      </c>
      <c r="R68" s="122">
        <v>9.4686424082665717</v>
      </c>
      <c r="S68" s="122">
        <v>9.8032979744264548</v>
      </c>
      <c r="T68" s="122">
        <v>9.981728885064312</v>
      </c>
      <c r="U68" s="122">
        <v>9.574288078347907</v>
      </c>
      <c r="V68" s="122">
        <v>10.081841957725119</v>
      </c>
      <c r="W68" s="122">
        <v>17.400451087000089</v>
      </c>
      <c r="X68" s="122">
        <v>14.880874337078144</v>
      </c>
      <c r="Y68" s="122">
        <v>10.051111169084214</v>
      </c>
      <c r="DA68" s="130" t="s">
        <v>1634</v>
      </c>
    </row>
    <row r="69" spans="1:105" ht="12" customHeight="1" x14ac:dyDescent="0.25">
      <c r="A69" s="97" t="s">
        <v>134</v>
      </c>
      <c r="B69" s="98">
        <v>4.7353189988538595</v>
      </c>
      <c r="C69" s="98">
        <v>4.9484008869027498</v>
      </c>
      <c r="D69" s="98">
        <v>4.6095360264770866</v>
      </c>
      <c r="E69" s="98">
        <v>5.228964390526003</v>
      </c>
      <c r="F69" s="98">
        <v>6.5513962391711669</v>
      </c>
      <c r="G69" s="98">
        <v>6.9906091909445633</v>
      </c>
      <c r="H69" s="98">
        <v>7.629430101876177</v>
      </c>
      <c r="I69" s="98">
        <v>7.7218407297618121</v>
      </c>
      <c r="J69" s="98">
        <v>8.2259574663576291</v>
      </c>
      <c r="K69" s="98">
        <v>8.1844913921501412</v>
      </c>
      <c r="L69" s="98">
        <v>8.2700410853937409</v>
      </c>
      <c r="M69" s="98">
        <v>8.2065260570629537</v>
      </c>
      <c r="N69" s="98">
        <v>7.7882139666769774</v>
      </c>
      <c r="O69" s="98">
        <v>6.9934331075791318</v>
      </c>
      <c r="P69" s="98">
        <v>7.4434304388790675</v>
      </c>
      <c r="Q69" s="98">
        <v>7.7787537725412763</v>
      </c>
      <c r="R69" s="98">
        <v>9.2219897420956176</v>
      </c>
      <c r="S69" s="98">
        <v>9.5455411266095744</v>
      </c>
      <c r="T69" s="98">
        <v>9.7111808637924337</v>
      </c>
      <c r="U69" s="98">
        <v>9.3099923460941447</v>
      </c>
      <c r="V69" s="98">
        <v>9.7982462049978345</v>
      </c>
      <c r="W69" s="98">
        <v>16.931220819460375</v>
      </c>
      <c r="X69" s="98">
        <v>14.437049256830701</v>
      </c>
      <c r="Y69" s="98">
        <v>9.755106800680224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0.13510171795068082</v>
      </c>
      <c r="C73" s="101">
        <v>0.15585486945562227</v>
      </c>
      <c r="D73" s="101">
        <v>0.1174393479447738</v>
      </c>
      <c r="E73" s="101">
        <v>0.13223963960411408</v>
      </c>
      <c r="F73" s="101">
        <v>0.19179853368514835</v>
      </c>
      <c r="G73" s="101">
        <v>0.19307189823237281</v>
      </c>
      <c r="H73" s="101">
        <v>0.23016804147595366</v>
      </c>
      <c r="I73" s="101">
        <v>0.19086151584837843</v>
      </c>
      <c r="J73" s="101">
        <v>0.23294995944278554</v>
      </c>
      <c r="K73" s="101">
        <v>0.24336576507687477</v>
      </c>
      <c r="L73" s="101">
        <v>0.19024698676224525</v>
      </c>
      <c r="M73" s="101">
        <v>0.21211898134919513</v>
      </c>
      <c r="N73" s="101">
        <v>0.21966483225746278</v>
      </c>
      <c r="O73" s="101">
        <v>0.19228968916352651</v>
      </c>
      <c r="P73" s="101">
        <v>0.22025486515377038</v>
      </c>
      <c r="Q73" s="101">
        <v>0.2239471570482599</v>
      </c>
      <c r="R73" s="101">
        <v>0.24665266617095316</v>
      </c>
      <c r="S73" s="101">
        <v>0.25775684781687996</v>
      </c>
      <c r="T73" s="101">
        <v>0.27054802127187844</v>
      </c>
      <c r="U73" s="101">
        <v>0.26429573225376202</v>
      </c>
      <c r="V73" s="101">
        <v>0.28359575272728454</v>
      </c>
      <c r="W73" s="101">
        <v>0.46923026753971464</v>
      </c>
      <c r="X73" s="101">
        <v>0.4438250802474436</v>
      </c>
      <c r="Y73" s="101">
        <v>0.29600436840398942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6.7924315259396826</v>
      </c>
      <c r="C77" s="122">
        <v>6.6958877722619041</v>
      </c>
      <c r="D77" s="122">
        <v>6.2657313090497304</v>
      </c>
      <c r="E77" s="122">
        <v>6.8478203229204642</v>
      </c>
      <c r="F77" s="122">
        <v>7.5693805536940335</v>
      </c>
      <c r="G77" s="122">
        <v>7.8260320667070893</v>
      </c>
      <c r="H77" s="122">
        <v>8.4203941840857865</v>
      </c>
      <c r="I77" s="122">
        <v>9.030061263631298</v>
      </c>
      <c r="J77" s="122">
        <v>9.5802716390188341</v>
      </c>
      <c r="K77" s="122">
        <v>8.919985896387729</v>
      </c>
      <c r="L77" s="122">
        <v>8.254078545533714</v>
      </c>
      <c r="M77" s="122">
        <v>8.6312659135533476</v>
      </c>
      <c r="N77" s="122">
        <v>8.0588675254243434</v>
      </c>
      <c r="O77" s="122">
        <v>6.8308016401598994</v>
      </c>
      <c r="P77" s="122">
        <v>6.7398793303628164</v>
      </c>
      <c r="Q77" s="122">
        <v>5.8719335028805402</v>
      </c>
      <c r="R77" s="122">
        <v>6.8868909750853273</v>
      </c>
      <c r="S77" s="122">
        <v>6.7522455585934464</v>
      </c>
      <c r="T77" s="122">
        <v>8.7097907944574651</v>
      </c>
      <c r="U77" s="122">
        <v>9.3502043192823372</v>
      </c>
      <c r="V77" s="122">
        <v>9.659765802480333</v>
      </c>
      <c r="W77" s="122">
        <v>11.492989749842321</v>
      </c>
      <c r="X77" s="122">
        <v>10.950526317050809</v>
      </c>
      <c r="Y77" s="122">
        <v>11.46147985347136</v>
      </c>
      <c r="DA77" s="130" t="s">
        <v>1643</v>
      </c>
    </row>
    <row r="78" spans="1:105" ht="12" customHeight="1" x14ac:dyDescent="0.25">
      <c r="A78" s="97" t="s">
        <v>189</v>
      </c>
      <c r="B78" s="98">
        <v>6.6175847789486992</v>
      </c>
      <c r="C78" s="98">
        <v>6.4886848057090152</v>
      </c>
      <c r="D78" s="98">
        <v>6.1599660202025408</v>
      </c>
      <c r="E78" s="98">
        <v>6.692873861871762</v>
      </c>
      <c r="F78" s="98">
        <v>7.3452333128228995</v>
      </c>
      <c r="G78" s="98">
        <v>7.6520795417732552</v>
      </c>
      <c r="H78" s="98">
        <v>8.1959809753545603</v>
      </c>
      <c r="I78" s="98">
        <v>8.7717489042281294</v>
      </c>
      <c r="J78" s="98">
        <v>9.303841781849993</v>
      </c>
      <c r="K78" s="98">
        <v>8.6603234528315713</v>
      </c>
      <c r="L78" s="98">
        <v>8.0633674774985717</v>
      </c>
      <c r="M78" s="98">
        <v>8.4136269454495629</v>
      </c>
      <c r="N78" s="98">
        <v>7.8407851378826559</v>
      </c>
      <c r="O78" s="98">
        <v>6.6346121661558133</v>
      </c>
      <c r="P78" s="98">
        <v>6.5420460294757534</v>
      </c>
      <c r="Q78" s="98">
        <v>5.7176136652747971</v>
      </c>
      <c r="R78" s="98">
        <v>6.7340013656599629</v>
      </c>
      <c r="S78" s="98">
        <v>6.650650823308748</v>
      </c>
      <c r="T78" s="98">
        <v>8.4890722434477439</v>
      </c>
      <c r="U78" s="98">
        <v>9.144103471663831</v>
      </c>
      <c r="V78" s="98">
        <v>9.4624195225010421</v>
      </c>
      <c r="W78" s="98">
        <v>11.225313107205869</v>
      </c>
      <c r="X78" s="98">
        <v>10.702035987724837</v>
      </c>
      <c r="Y78" s="98">
        <v>11.257299371384148</v>
      </c>
      <c r="DA78" s="63" t="s">
        <v>1644</v>
      </c>
    </row>
    <row r="79" spans="1:105" ht="12" customHeight="1" x14ac:dyDescent="0.25">
      <c r="A79" s="109" t="s">
        <v>120</v>
      </c>
      <c r="B79" s="33">
        <v>0.17484674699098293</v>
      </c>
      <c r="C79" s="33">
        <v>0.20720296655288917</v>
      </c>
      <c r="D79" s="33">
        <v>0.10576528884718973</v>
      </c>
      <c r="E79" s="33">
        <v>0.15494646104870208</v>
      </c>
      <c r="F79" s="33">
        <v>0.22414724087113383</v>
      </c>
      <c r="G79" s="33">
        <v>0.1739525249338342</v>
      </c>
      <c r="H79" s="33">
        <v>0.22441320873122711</v>
      </c>
      <c r="I79" s="33">
        <v>0.25831235940316888</v>
      </c>
      <c r="J79" s="33">
        <v>0.27642985716884111</v>
      </c>
      <c r="K79" s="33">
        <v>0.25966244355615714</v>
      </c>
      <c r="L79" s="33">
        <v>0.19071106803514198</v>
      </c>
      <c r="M79" s="33">
        <v>0.21763896810378477</v>
      </c>
      <c r="N79" s="33">
        <v>0.21808238754168702</v>
      </c>
      <c r="O79" s="33">
        <v>0.19618947400408654</v>
      </c>
      <c r="P79" s="33">
        <v>0.19783330088706252</v>
      </c>
      <c r="Q79" s="33">
        <v>0.15431983760574275</v>
      </c>
      <c r="R79" s="33">
        <v>0.15288960942536456</v>
      </c>
      <c r="S79" s="33">
        <v>0.10159473528469809</v>
      </c>
      <c r="T79" s="33">
        <v>0.22071855100972196</v>
      </c>
      <c r="U79" s="33">
        <v>0.20610084761850692</v>
      </c>
      <c r="V79" s="33">
        <v>0.19734627997929144</v>
      </c>
      <c r="W79" s="33">
        <v>0.26767664263645213</v>
      </c>
      <c r="X79" s="33">
        <v>0.24849032932597101</v>
      </c>
      <c r="Y79" s="33">
        <v>0.20418048208721173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556.25495656792418</v>
      </c>
      <c r="C81" s="117">
        <f t="shared" si="28"/>
        <v>567.90156462811126</v>
      </c>
      <c r="D81" s="117">
        <f t="shared" si="28"/>
        <v>554.80168394301074</v>
      </c>
      <c r="E81" s="117">
        <f t="shared" si="28"/>
        <v>561.00449384670014</v>
      </c>
      <c r="F81" s="117">
        <f t="shared" si="28"/>
        <v>573.7385449437129</v>
      </c>
      <c r="G81" s="117">
        <f t="shared" si="28"/>
        <v>589.12482694308278</v>
      </c>
      <c r="H81" s="117">
        <f t="shared" si="28"/>
        <v>612.99431016195206</v>
      </c>
      <c r="I81" s="117">
        <f t="shared" si="28"/>
        <v>587.63260152678424</v>
      </c>
      <c r="J81" s="117">
        <f t="shared" si="28"/>
        <v>614.49369933002254</v>
      </c>
      <c r="K81" s="117">
        <f t="shared" si="28"/>
        <v>624.46032963866378</v>
      </c>
      <c r="L81" s="117">
        <f t="shared" si="28"/>
        <v>608.30146360095648</v>
      </c>
      <c r="M81" s="117">
        <f t="shared" si="28"/>
        <v>595.59794477684898</v>
      </c>
      <c r="N81" s="117">
        <f t="shared" si="28"/>
        <v>599.21156387043879</v>
      </c>
      <c r="O81" s="117">
        <f t="shared" si="28"/>
        <v>573.31709090846834</v>
      </c>
      <c r="P81" s="117">
        <f t="shared" si="28"/>
        <v>541.05909742847348</v>
      </c>
      <c r="Q81" s="117">
        <f t="shared" si="28"/>
        <v>517.48258540598476</v>
      </c>
      <c r="R81" s="117">
        <f t="shared" ref="R81:V81" si="29">R82+R85+R87+R100</f>
        <v>509.94055718071183</v>
      </c>
      <c r="S81" s="117">
        <f t="shared" si="29"/>
        <v>493.81858353476758</v>
      </c>
      <c r="T81" s="117">
        <f t="shared" si="29"/>
        <v>505.54251552764413</v>
      </c>
      <c r="U81" s="117">
        <f t="shared" si="29"/>
        <v>486.56395897025305</v>
      </c>
      <c r="V81" s="117">
        <f t="shared" si="29"/>
        <v>481.72983369465504</v>
      </c>
      <c r="W81" s="117">
        <f t="shared" ref="W81:Y81" si="30">W82+W85+W87+W100</f>
        <v>485.00050446013421</v>
      </c>
      <c r="X81" s="117">
        <f t="shared" si="30"/>
        <v>458.62874615247284</v>
      </c>
      <c r="Y81" s="117">
        <f t="shared" si="30"/>
        <v>439.17276932061617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498.93963792609452</v>
      </c>
      <c r="C82" s="122">
        <f t="shared" si="31"/>
        <v>510.84896709072791</v>
      </c>
      <c r="D82" s="122">
        <f t="shared" si="31"/>
        <v>502.04719260426373</v>
      </c>
      <c r="E82" s="122">
        <f t="shared" si="31"/>
        <v>506.02352919788342</v>
      </c>
      <c r="F82" s="122">
        <f t="shared" si="31"/>
        <v>514.33626117403969</v>
      </c>
      <c r="G82" s="122">
        <f t="shared" si="31"/>
        <v>528.04850578003914</v>
      </c>
      <c r="H82" s="122">
        <f t="shared" si="31"/>
        <v>546.76138272512526</v>
      </c>
      <c r="I82" s="122">
        <f t="shared" si="31"/>
        <v>525.21306079323244</v>
      </c>
      <c r="J82" s="122">
        <f t="shared" si="31"/>
        <v>544.36006477630997</v>
      </c>
      <c r="K82" s="122">
        <f t="shared" si="31"/>
        <v>554.57099544621713</v>
      </c>
      <c r="L82" s="122">
        <f t="shared" si="31"/>
        <v>544.91967053569499</v>
      </c>
      <c r="M82" s="122">
        <f t="shared" si="31"/>
        <v>527.57729266524268</v>
      </c>
      <c r="N82" s="122">
        <f t="shared" si="31"/>
        <v>529.41822414222088</v>
      </c>
      <c r="O82" s="122">
        <f t="shared" si="31"/>
        <v>509.34482547106268</v>
      </c>
      <c r="P82" s="122">
        <f t="shared" si="31"/>
        <v>477.63282823832515</v>
      </c>
      <c r="Q82" s="122">
        <f t="shared" si="31"/>
        <v>459.9372929633389</v>
      </c>
      <c r="R82" s="122">
        <f t="shared" ref="R82:V82" si="32">SUM(R83:R84)</f>
        <v>453.606032012985</v>
      </c>
      <c r="S82" s="122">
        <f t="shared" si="32"/>
        <v>440.63279076362687</v>
      </c>
      <c r="T82" s="122">
        <f t="shared" si="32"/>
        <v>450.99604557159182</v>
      </c>
      <c r="U82" s="122">
        <f t="shared" si="32"/>
        <v>433.82353485640147</v>
      </c>
      <c r="V82" s="122">
        <f t="shared" si="32"/>
        <v>433.68057665509554</v>
      </c>
      <c r="W82" s="122">
        <f t="shared" ref="W82:Y82" si="33">SUM(W83:W84)</f>
        <v>425.80316804317982</v>
      </c>
      <c r="X82" s="122">
        <f t="shared" si="33"/>
        <v>403.3177300818424</v>
      </c>
      <c r="Y82" s="122">
        <f t="shared" si="33"/>
        <v>390.60939123162143</v>
      </c>
      <c r="DA82" s="130" t="s">
        <v>1647</v>
      </c>
    </row>
    <row r="83" spans="1:105" ht="12" customHeight="1" x14ac:dyDescent="0.25">
      <c r="A83" s="97" t="s">
        <v>199</v>
      </c>
      <c r="B83" s="98">
        <v>497.04397726984814</v>
      </c>
      <c r="C83" s="98">
        <v>508.92047277316487</v>
      </c>
      <c r="D83" s="98">
        <v>500.16492897138261</v>
      </c>
      <c r="E83" s="98">
        <v>504.12649669395392</v>
      </c>
      <c r="F83" s="98">
        <v>512.39127255044878</v>
      </c>
      <c r="G83" s="98">
        <v>526.02765074239244</v>
      </c>
      <c r="H83" s="98">
        <v>544.63088521770317</v>
      </c>
      <c r="I83" s="98">
        <v>523.14838722580328</v>
      </c>
      <c r="J83" s="98">
        <v>542.16118928759329</v>
      </c>
      <c r="K83" s="98">
        <v>552.28946797774847</v>
      </c>
      <c r="L83" s="98">
        <v>542.63980193814268</v>
      </c>
      <c r="M83" s="98">
        <v>525.31348564951691</v>
      </c>
      <c r="N83" s="98">
        <v>527.07146895554729</v>
      </c>
      <c r="O83" s="98">
        <v>507.02363065618613</v>
      </c>
      <c r="P83" s="98">
        <v>475.4761399898365</v>
      </c>
      <c r="Q83" s="98">
        <v>457.8810189886446</v>
      </c>
      <c r="R83" s="98">
        <v>451.59878962632638</v>
      </c>
      <c r="S83" s="98">
        <v>438.68822967421391</v>
      </c>
      <c r="T83" s="98">
        <v>448.98250692653102</v>
      </c>
      <c r="U83" s="98">
        <v>431.8572370306677</v>
      </c>
      <c r="V83" s="98">
        <v>431.71397726187087</v>
      </c>
      <c r="W83" s="98">
        <v>423.85589949364629</v>
      </c>
      <c r="X83" s="98">
        <v>401.45218305149461</v>
      </c>
      <c r="Y83" s="98">
        <v>388.79735367436319</v>
      </c>
      <c r="DA83" s="63" t="s">
        <v>1648</v>
      </c>
    </row>
    <row r="84" spans="1:105" ht="12" customHeight="1" x14ac:dyDescent="0.25">
      <c r="A84" s="97" t="s">
        <v>53</v>
      </c>
      <c r="B84" s="98">
        <v>1.8956606562464047</v>
      </c>
      <c r="C84" s="98">
        <v>1.9284943175630593</v>
      </c>
      <c r="D84" s="98">
        <v>1.8822636328811051</v>
      </c>
      <c r="E84" s="98">
        <v>1.8970325039294904</v>
      </c>
      <c r="F84" s="98">
        <v>1.94498862359092</v>
      </c>
      <c r="G84" s="98">
        <v>2.020855037646677</v>
      </c>
      <c r="H84" s="98">
        <v>2.1304975074220951</v>
      </c>
      <c r="I84" s="98">
        <v>2.0646735674291636</v>
      </c>
      <c r="J84" s="98">
        <v>2.198875488716705</v>
      </c>
      <c r="K84" s="98">
        <v>2.2815274684686404</v>
      </c>
      <c r="L84" s="98">
        <v>2.2798685975522983</v>
      </c>
      <c r="M84" s="98">
        <v>2.2638070157257908</v>
      </c>
      <c r="N84" s="98">
        <v>2.3467551866735779</v>
      </c>
      <c r="O84" s="98">
        <v>2.3211948148765287</v>
      </c>
      <c r="P84" s="98">
        <v>2.1566882484886643</v>
      </c>
      <c r="Q84" s="98">
        <v>2.0562739746943253</v>
      </c>
      <c r="R84" s="98">
        <v>2.0072423866585987</v>
      </c>
      <c r="S84" s="98">
        <v>1.9445610894129568</v>
      </c>
      <c r="T84" s="98">
        <v>2.013538645060799</v>
      </c>
      <c r="U84" s="98">
        <v>1.9662978257337766</v>
      </c>
      <c r="V84" s="98">
        <v>1.9665993932246921</v>
      </c>
      <c r="W84" s="98">
        <v>1.9472685495335336</v>
      </c>
      <c r="X84" s="98">
        <v>1.8655470303477795</v>
      </c>
      <c r="Y84" s="98">
        <v>1.8120375572582375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3.9528262560932455E-4</v>
      </c>
      <c r="C85" s="122">
        <f t="shared" si="34"/>
        <v>4.7662124326181324E-4</v>
      </c>
      <c r="D85" s="122">
        <f t="shared" si="34"/>
        <v>6.3884644068809863E-4</v>
      </c>
      <c r="E85" s="122">
        <f t="shared" si="34"/>
        <v>1.0313566744314319E-3</v>
      </c>
      <c r="F85" s="122">
        <f t="shared" si="34"/>
        <v>1.9108620838142914E-3</v>
      </c>
      <c r="G85" s="122">
        <f t="shared" si="34"/>
        <v>3.7285844489188579E-3</v>
      </c>
      <c r="H85" s="122">
        <f t="shared" si="34"/>
        <v>1.3418295754575697E-2</v>
      </c>
      <c r="I85" s="122">
        <f t="shared" si="34"/>
        <v>7.8893443092605299E-3</v>
      </c>
      <c r="J85" s="122">
        <f t="shared" si="34"/>
        <v>7.8674337171881492E-3</v>
      </c>
      <c r="K85" s="122">
        <f t="shared" si="34"/>
        <v>9.8737068523224412E-3</v>
      </c>
      <c r="L85" s="122">
        <f t="shared" si="34"/>
        <v>8.3408385354736186E-2</v>
      </c>
      <c r="M85" s="122">
        <f t="shared" si="34"/>
        <v>1.0694349721364925E-2</v>
      </c>
      <c r="N85" s="122">
        <f t="shared" si="34"/>
        <v>3.189261289507251E-2</v>
      </c>
      <c r="O85" s="122">
        <f t="shared" si="34"/>
        <v>1.7087533092983772E-2</v>
      </c>
      <c r="P85" s="122">
        <f t="shared" si="34"/>
        <v>3.8717385662479946E-2</v>
      </c>
      <c r="Q85" s="122">
        <f t="shared" si="34"/>
        <v>2.5162961280274412E-2</v>
      </c>
      <c r="R85" s="122">
        <f t="shared" si="34"/>
        <v>1.6232991333056983E-2</v>
      </c>
      <c r="S85" s="122">
        <f t="shared" si="34"/>
        <v>1.3212812060566112E-2</v>
      </c>
      <c r="T85" s="122">
        <f t="shared" si="34"/>
        <v>1.9622016439699509E-2</v>
      </c>
      <c r="U85" s="122">
        <f t="shared" si="34"/>
        <v>1.4628804529609676E-2</v>
      </c>
      <c r="V85" s="122">
        <f t="shared" si="34"/>
        <v>8.685787714038596E-3</v>
      </c>
      <c r="W85" s="122">
        <f t="shared" si="34"/>
        <v>2.6836072554165157E-2</v>
      </c>
      <c r="X85" s="122">
        <f t="shared" si="34"/>
        <v>1.674683129572346E-2</v>
      </c>
      <c r="Y85" s="122">
        <f t="shared" si="34"/>
        <v>1.303604266429907E-2</v>
      </c>
      <c r="DA85" s="130" t="s">
        <v>1650</v>
      </c>
    </row>
    <row r="86" spans="1:105" ht="12" customHeight="1" x14ac:dyDescent="0.25">
      <c r="A86" s="97" t="s">
        <v>53</v>
      </c>
      <c r="B86" s="98">
        <v>3.9528262560932455E-4</v>
      </c>
      <c r="C86" s="98">
        <v>4.7662124326181324E-4</v>
      </c>
      <c r="D86" s="98">
        <v>6.3884644068809863E-4</v>
      </c>
      <c r="E86" s="98">
        <v>1.0313566744314319E-3</v>
      </c>
      <c r="F86" s="98">
        <v>1.9108620838142914E-3</v>
      </c>
      <c r="G86" s="98">
        <v>3.7285844489188579E-3</v>
      </c>
      <c r="H86" s="98">
        <v>1.3418295754575697E-2</v>
      </c>
      <c r="I86" s="98">
        <v>7.8893443092605299E-3</v>
      </c>
      <c r="J86" s="98">
        <v>7.8674337171881492E-3</v>
      </c>
      <c r="K86" s="98">
        <v>9.8737068523224412E-3</v>
      </c>
      <c r="L86" s="98">
        <v>8.3408385354736186E-2</v>
      </c>
      <c r="M86" s="98">
        <v>1.0694349721364925E-2</v>
      </c>
      <c r="N86" s="98">
        <v>3.189261289507251E-2</v>
      </c>
      <c r="O86" s="98">
        <v>1.7087533092983772E-2</v>
      </c>
      <c r="P86" s="98">
        <v>3.8717385662479946E-2</v>
      </c>
      <c r="Q86" s="98">
        <v>2.5162961280274412E-2</v>
      </c>
      <c r="R86" s="98">
        <v>1.6232991333056983E-2</v>
      </c>
      <c r="S86" s="98">
        <v>1.3212812060566112E-2</v>
      </c>
      <c r="T86" s="98">
        <v>1.9622016439699509E-2</v>
      </c>
      <c r="U86" s="98">
        <v>1.4628804529609676E-2</v>
      </c>
      <c r="V86" s="98">
        <v>8.685787714038596E-3</v>
      </c>
      <c r="W86" s="98">
        <v>2.6836072554165157E-2</v>
      </c>
      <c r="X86" s="98">
        <v>1.674683129572346E-2</v>
      </c>
      <c r="Y86" s="98">
        <v>1.303604266429907E-2</v>
      </c>
      <c r="DA86" s="63" t="s">
        <v>1651</v>
      </c>
    </row>
    <row r="87" spans="1:105" ht="12" customHeight="1" x14ac:dyDescent="0.25">
      <c r="A87" s="121" t="s">
        <v>55</v>
      </c>
      <c r="B87" s="122">
        <v>25.022383758685876</v>
      </c>
      <c r="C87" s="122">
        <v>25.621203711484291</v>
      </c>
      <c r="D87" s="122">
        <v>23.260798099064694</v>
      </c>
      <c r="E87" s="122">
        <v>24.944178875042898</v>
      </c>
      <c r="F87" s="122">
        <v>29.022259222802088</v>
      </c>
      <c r="G87" s="122">
        <v>30.257967149864989</v>
      </c>
      <c r="H87" s="122">
        <v>33.01682619058117</v>
      </c>
      <c r="I87" s="122">
        <v>30.77645204475315</v>
      </c>
      <c r="J87" s="122">
        <v>34.783830604077167</v>
      </c>
      <c r="K87" s="122">
        <v>35.440984546095208</v>
      </c>
      <c r="L87" s="122">
        <v>32.198156889285031</v>
      </c>
      <c r="M87" s="122">
        <v>33.664047530329377</v>
      </c>
      <c r="N87" s="122">
        <v>34.446226621271776</v>
      </c>
      <c r="O87" s="122">
        <v>32.55205219765579</v>
      </c>
      <c r="P87" s="122">
        <v>33.66776910156004</v>
      </c>
      <c r="Q87" s="122">
        <v>33.08929776947592</v>
      </c>
      <c r="R87" s="122">
        <v>32.555824940683564</v>
      </c>
      <c r="S87" s="122">
        <v>31.153712508232886</v>
      </c>
      <c r="T87" s="122">
        <v>30.029564003624287</v>
      </c>
      <c r="U87" s="122">
        <v>27.843064767373875</v>
      </c>
      <c r="V87" s="122">
        <v>25.835740433917461</v>
      </c>
      <c r="W87" s="122">
        <v>36.920708954337378</v>
      </c>
      <c r="X87" s="122">
        <v>33.102227194373043</v>
      </c>
      <c r="Y87" s="122">
        <v>23.690616400951175</v>
      </c>
      <c r="DA87" s="130" t="s">
        <v>1652</v>
      </c>
    </row>
    <row r="88" spans="1:105" ht="12" customHeight="1" x14ac:dyDescent="0.25">
      <c r="A88" s="97" t="s">
        <v>132</v>
      </c>
      <c r="B88" s="98">
        <v>20.01467131426142</v>
      </c>
      <c r="C88" s="98">
        <v>19.983449590591125</v>
      </c>
      <c r="D88" s="98">
        <v>19.058559871783515</v>
      </c>
      <c r="E88" s="98">
        <v>19.792000334544998</v>
      </c>
      <c r="F88" s="98">
        <v>20.322093395912574</v>
      </c>
      <c r="G88" s="98">
        <v>20.503992419793775</v>
      </c>
      <c r="H88" s="98">
        <v>20.430479463474569</v>
      </c>
      <c r="I88" s="98">
        <v>20.640239066524014</v>
      </c>
      <c r="J88" s="98">
        <v>21.643898256146109</v>
      </c>
      <c r="K88" s="98">
        <v>22.554839374303253</v>
      </c>
      <c r="L88" s="98">
        <v>22.264707474540316</v>
      </c>
      <c r="M88" s="98">
        <v>23.329933267860987</v>
      </c>
      <c r="N88" s="98">
        <v>23.660901439613831</v>
      </c>
      <c r="O88" s="98">
        <v>23.2396971084585</v>
      </c>
      <c r="P88" s="98">
        <v>23.265685737077376</v>
      </c>
      <c r="Q88" s="98">
        <v>23.240987070026879</v>
      </c>
      <c r="R88" s="98">
        <v>22.77092435792574</v>
      </c>
      <c r="S88" s="98">
        <v>22.093245438043379</v>
      </c>
      <c r="T88" s="98">
        <v>21.5916690551256</v>
      </c>
      <c r="U88" s="98">
        <v>20.755708416929359</v>
      </c>
      <c r="V88" s="98">
        <v>20.254132034011636</v>
      </c>
      <c r="W88" s="98">
        <v>29.593006592146789</v>
      </c>
      <c r="X88" s="98">
        <v>29.521352823158438</v>
      </c>
      <c r="Y88" s="98">
        <v>22.590799569163718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0.18740827145785821</v>
      </c>
      <c r="C92" s="101">
        <v>0.18628527027433778</v>
      </c>
      <c r="D92" s="101">
        <v>0.18255339374087343</v>
      </c>
      <c r="E92" s="101">
        <v>0.18172703185871178</v>
      </c>
      <c r="F92" s="101">
        <v>0.16165573526175883</v>
      </c>
      <c r="G92" s="101">
        <v>0.1597195510054685</v>
      </c>
      <c r="H92" s="101">
        <v>0.13697410293363496</v>
      </c>
      <c r="I92" s="101">
        <v>0.10192601326987853</v>
      </c>
      <c r="J92" s="101">
        <v>9.2686057806929859E-2</v>
      </c>
      <c r="K92" s="101">
        <v>9.2045908385149769E-2</v>
      </c>
      <c r="L92" s="101">
        <v>0.10083901279011175</v>
      </c>
      <c r="M92" s="101">
        <v>0.10922704602053285</v>
      </c>
      <c r="N92" s="101">
        <v>0.11050602136276719</v>
      </c>
      <c r="O92" s="101">
        <v>9.5183633290564465E-2</v>
      </c>
      <c r="P92" s="101">
        <v>8.5766167736838775E-2</v>
      </c>
      <c r="Q92" s="101">
        <v>7.4903681705198719E-2</v>
      </c>
      <c r="R92" s="101">
        <v>7.6567745990597041E-2</v>
      </c>
      <c r="S92" s="101">
        <v>6.9240600352529255E-2</v>
      </c>
      <c r="T92" s="101">
        <v>6.2562300710510291E-2</v>
      </c>
      <c r="U92" s="101">
        <v>5.6928925089800096E-2</v>
      </c>
      <c r="V92" s="101">
        <v>4.3732019960172161E-2</v>
      </c>
      <c r="W92" s="101">
        <v>6.2425865202031069E-2</v>
      </c>
      <c r="X92" s="101">
        <v>4.1525013715736442E-2</v>
      </c>
      <c r="Y92" s="101">
        <v>2.7584899349628662E-2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4.8203041729665976</v>
      </c>
      <c r="C96" s="101">
        <v>5.4514688506188316</v>
      </c>
      <c r="D96" s="101">
        <v>4.019684833540305</v>
      </c>
      <c r="E96" s="101">
        <v>4.9704515086391874</v>
      </c>
      <c r="F96" s="101">
        <v>8.538510091627753</v>
      </c>
      <c r="G96" s="101">
        <v>9.5942551790657422</v>
      </c>
      <c r="H96" s="101">
        <v>12.449372624172968</v>
      </c>
      <c r="I96" s="101">
        <v>10.034286964959259</v>
      </c>
      <c r="J96" s="101">
        <v>13.04724629012413</v>
      </c>
      <c r="K96" s="101">
        <v>12.79409926340681</v>
      </c>
      <c r="L96" s="101">
        <v>9.8326104019546055</v>
      </c>
      <c r="M96" s="101">
        <v>10.224887216447859</v>
      </c>
      <c r="N96" s="101">
        <v>10.674819160295183</v>
      </c>
      <c r="O96" s="101">
        <v>9.2171714559067244</v>
      </c>
      <c r="P96" s="101">
        <v>10.316317196745825</v>
      </c>
      <c r="Q96" s="101">
        <v>9.773407017743839</v>
      </c>
      <c r="R96" s="101">
        <v>9.7083328367672284</v>
      </c>
      <c r="S96" s="101">
        <v>8.9912264698369775</v>
      </c>
      <c r="T96" s="101">
        <v>8.3753326477881789</v>
      </c>
      <c r="U96" s="101">
        <v>7.0304274253547172</v>
      </c>
      <c r="V96" s="101">
        <v>5.5378763799456552</v>
      </c>
      <c r="W96" s="101">
        <v>7.2652764969885615</v>
      </c>
      <c r="X96" s="101">
        <v>3.539349357498867</v>
      </c>
      <c r="Y96" s="101">
        <v>1.0722319324378271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1664</v>
      </c>
    </row>
    <row r="100" spans="1:105" ht="12" customHeight="1" x14ac:dyDescent="0.25">
      <c r="A100" s="121" t="s">
        <v>54</v>
      </c>
      <c r="B100" s="122">
        <v>32.292539600518118</v>
      </c>
      <c r="C100" s="122">
        <v>31.430917204655799</v>
      </c>
      <c r="D100" s="122">
        <v>29.493054393241707</v>
      </c>
      <c r="E100" s="122">
        <v>30.035754417099366</v>
      </c>
      <c r="F100" s="122">
        <v>30.378113684787301</v>
      </c>
      <c r="G100" s="122">
        <v>30.814625428729745</v>
      </c>
      <c r="H100" s="122">
        <v>33.202682950491116</v>
      </c>
      <c r="I100" s="122">
        <v>31.635199344489425</v>
      </c>
      <c r="J100" s="122">
        <v>35.341936515918249</v>
      </c>
      <c r="K100" s="122">
        <v>34.438475939499085</v>
      </c>
      <c r="L100" s="122">
        <v>31.100227790621695</v>
      </c>
      <c r="M100" s="122">
        <v>34.345910231555528</v>
      </c>
      <c r="N100" s="122">
        <v>35.315220494051111</v>
      </c>
      <c r="O100" s="122">
        <v>31.403125706656866</v>
      </c>
      <c r="P100" s="122">
        <v>29.719782702925755</v>
      </c>
      <c r="Q100" s="122">
        <v>24.430831711889635</v>
      </c>
      <c r="R100" s="122">
        <v>23.762467235710155</v>
      </c>
      <c r="S100" s="122">
        <v>22.018867450847267</v>
      </c>
      <c r="T100" s="122">
        <v>24.497283935988325</v>
      </c>
      <c r="U100" s="122">
        <v>24.882730541948078</v>
      </c>
      <c r="V100" s="122">
        <v>22.204830817927999</v>
      </c>
      <c r="W100" s="122">
        <v>22.249791390062871</v>
      </c>
      <c r="X100" s="122">
        <v>22.192042044961678</v>
      </c>
      <c r="Y100" s="122">
        <v>24.859725645379264</v>
      </c>
      <c r="DA100" s="130" t="s">
        <v>1665</v>
      </c>
    </row>
    <row r="101" spans="1:105" ht="12" customHeight="1" x14ac:dyDescent="0.25">
      <c r="A101" s="97" t="s">
        <v>202</v>
      </c>
      <c r="B101" s="98">
        <v>9.5726497821844188</v>
      </c>
      <c r="C101" s="98">
        <v>9.4308153834494188</v>
      </c>
      <c r="D101" s="98">
        <v>8.8648172617350554</v>
      </c>
      <c r="E101" s="98">
        <v>8.9705829371071939</v>
      </c>
      <c r="F101" s="98">
        <v>9.084656409614599</v>
      </c>
      <c r="G101" s="98">
        <v>9.0478065368681797</v>
      </c>
      <c r="H101" s="98">
        <v>9.1002862216600313</v>
      </c>
      <c r="I101" s="98">
        <v>8.5185964075867417</v>
      </c>
      <c r="J101" s="98">
        <v>9.2578531269398248</v>
      </c>
      <c r="K101" s="98">
        <v>9.3010924759793419</v>
      </c>
      <c r="L101" s="98">
        <v>8.8988439837057882</v>
      </c>
      <c r="M101" s="98">
        <v>9.5155664652532348</v>
      </c>
      <c r="N101" s="98">
        <v>9.767285666747755</v>
      </c>
      <c r="O101" s="98">
        <v>9.4089852190185574</v>
      </c>
      <c r="P101" s="98">
        <v>9.5461364398964701</v>
      </c>
      <c r="Q101" s="98">
        <v>9.539128937029183</v>
      </c>
      <c r="R101" s="98">
        <v>9.5320916907264337</v>
      </c>
      <c r="S101" s="98">
        <v>9.4105283271233464</v>
      </c>
      <c r="T101" s="98">
        <v>9.1000286615075989</v>
      </c>
      <c r="U101" s="98">
        <v>8.7656444062291268</v>
      </c>
      <c r="V101" s="98">
        <v>8.2879526129741148</v>
      </c>
      <c r="W101" s="98">
        <v>8.7895289958918443</v>
      </c>
      <c r="X101" s="98">
        <v>9.6971434030763408</v>
      </c>
      <c r="Y101" s="98">
        <v>9.6971434030763426</v>
      </c>
      <c r="DA101" s="63" t="s">
        <v>1666</v>
      </c>
    </row>
    <row r="102" spans="1:105" ht="12" customHeight="1" x14ac:dyDescent="0.25">
      <c r="A102" s="97" t="s">
        <v>50</v>
      </c>
      <c r="B102" s="98">
        <v>21.733646444547709</v>
      </c>
      <c r="C102" s="98">
        <v>20.858619792437178</v>
      </c>
      <c r="D102" s="98">
        <v>19.891990061460803</v>
      </c>
      <c r="E102" s="98">
        <v>19.39439492515621</v>
      </c>
      <c r="F102" s="98">
        <v>17.302802483462674</v>
      </c>
      <c r="G102" s="98">
        <v>17.371313128015068</v>
      </c>
      <c r="H102" s="98">
        <v>15.677298714972268</v>
      </c>
      <c r="I102" s="98">
        <v>11.181735229282726</v>
      </c>
      <c r="J102" s="98">
        <v>10.976349037249738</v>
      </c>
      <c r="K102" s="98">
        <v>11.328884706510387</v>
      </c>
      <c r="L102" s="98">
        <v>12.618620853704719</v>
      </c>
      <c r="M102" s="98">
        <v>14.59774816725991</v>
      </c>
      <c r="N102" s="98">
        <v>15.226140575938022</v>
      </c>
      <c r="O102" s="98">
        <v>12.890384459564451</v>
      </c>
      <c r="P102" s="98">
        <v>11.788941248378919</v>
      </c>
      <c r="Q102" s="98">
        <v>9.5558783124385958</v>
      </c>
      <c r="R102" s="98">
        <v>9.768844736357055</v>
      </c>
      <c r="S102" s="98">
        <v>9.8669724936972756</v>
      </c>
      <c r="T102" s="98">
        <v>9.8085224124533212</v>
      </c>
      <c r="U102" s="98">
        <v>10.689472652543266</v>
      </c>
      <c r="V102" s="98">
        <v>8.7894829031345623</v>
      </c>
      <c r="W102" s="98">
        <v>6.9582133043157137</v>
      </c>
      <c r="X102" s="98">
        <v>7.04725842183535</v>
      </c>
      <c r="Y102" s="98">
        <v>11.442863606014665</v>
      </c>
      <c r="DA102" s="63" t="s">
        <v>1667</v>
      </c>
    </row>
    <row r="103" spans="1:105" ht="12" customHeight="1" x14ac:dyDescent="0.25">
      <c r="A103" s="109" t="s">
        <v>120</v>
      </c>
      <c r="B103" s="33">
        <v>0.98624337378598914</v>
      </c>
      <c r="C103" s="33">
        <v>1.1414820287692029</v>
      </c>
      <c r="D103" s="33">
        <v>0.73624707004584744</v>
      </c>
      <c r="E103" s="33">
        <v>1.6707765548359623</v>
      </c>
      <c r="F103" s="33">
        <v>3.9906547917100301</v>
      </c>
      <c r="G103" s="33">
        <v>4.3955057638464963</v>
      </c>
      <c r="H103" s="33">
        <v>8.4250980138588165</v>
      </c>
      <c r="I103" s="33">
        <v>11.934867707619958</v>
      </c>
      <c r="J103" s="33">
        <v>15.107734351728684</v>
      </c>
      <c r="K103" s="33">
        <v>13.808498757009357</v>
      </c>
      <c r="L103" s="33">
        <v>9.5827629532111871</v>
      </c>
      <c r="M103" s="33">
        <v>10.232595599042385</v>
      </c>
      <c r="N103" s="33">
        <v>10.321794251365333</v>
      </c>
      <c r="O103" s="33">
        <v>9.1037560280738585</v>
      </c>
      <c r="P103" s="33">
        <v>8.3847050146503666</v>
      </c>
      <c r="Q103" s="33">
        <v>5.3358244624218569</v>
      </c>
      <c r="R103" s="33">
        <v>4.4615308086266658</v>
      </c>
      <c r="S103" s="33">
        <v>2.7413666300266479</v>
      </c>
      <c r="T103" s="33">
        <v>5.5887328620274017</v>
      </c>
      <c r="U103" s="33">
        <v>5.4276134831756853</v>
      </c>
      <c r="V103" s="33">
        <v>5.1273953018193188</v>
      </c>
      <c r="W103" s="33">
        <v>6.5020490898553129</v>
      </c>
      <c r="X103" s="33">
        <v>5.447640220049986</v>
      </c>
      <c r="Y103" s="33">
        <v>3.7197186362882557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537.09344060514775</v>
      </c>
      <c r="C124" s="117">
        <f t="shared" si="42"/>
        <v>570.77063458310272</v>
      </c>
      <c r="D124" s="117">
        <f t="shared" si="42"/>
        <v>594.85164094754691</v>
      </c>
      <c r="E124" s="117">
        <f t="shared" si="42"/>
        <v>595.43163349426311</v>
      </c>
      <c r="F124" s="117">
        <f t="shared" si="42"/>
        <v>584.6219945196051</v>
      </c>
      <c r="G124" s="117">
        <f t="shared" si="42"/>
        <v>579.97904686234756</v>
      </c>
      <c r="H124" s="117">
        <f t="shared" si="42"/>
        <v>597.39115274940252</v>
      </c>
      <c r="I124" s="117">
        <f t="shared" si="42"/>
        <v>544.97670884214881</v>
      </c>
      <c r="J124" s="117">
        <f t="shared" si="42"/>
        <v>554.24842928092619</v>
      </c>
      <c r="K124" s="117">
        <f t="shared" si="42"/>
        <v>560.49857151437993</v>
      </c>
      <c r="L124" s="117">
        <f t="shared" si="42"/>
        <v>564.77508470491534</v>
      </c>
      <c r="M124" s="117">
        <f t="shared" si="42"/>
        <v>526.75084617788275</v>
      </c>
      <c r="N124" s="117">
        <f t="shared" si="42"/>
        <v>528.63041017122362</v>
      </c>
      <c r="O124" s="117">
        <f t="shared" si="42"/>
        <v>500.7152428773291</v>
      </c>
      <c r="P124" s="117">
        <f t="shared" si="42"/>
        <v>473.97377175085182</v>
      </c>
      <c r="Q124" s="117">
        <f t="shared" si="42"/>
        <v>457.45575986999961</v>
      </c>
      <c r="R124" s="117">
        <f t="shared" ref="R124:V124" si="43">R125+R128+R130+R139</f>
        <v>495.53240201401559</v>
      </c>
      <c r="S124" s="117">
        <f t="shared" si="43"/>
        <v>502.49261649166135</v>
      </c>
      <c r="T124" s="117">
        <f t="shared" si="43"/>
        <v>503.16499899870996</v>
      </c>
      <c r="U124" s="117">
        <f t="shared" si="43"/>
        <v>477.41884486505285</v>
      </c>
      <c r="V124" s="117">
        <f t="shared" si="43"/>
        <v>448.55496483965192</v>
      </c>
      <c r="W124" s="117">
        <f t="shared" ref="W124:Y124" si="44">W125+W128+W130+W139</f>
        <v>529.37903315007736</v>
      </c>
      <c r="X124" s="117">
        <f t="shared" si="44"/>
        <v>486.30911781422878</v>
      </c>
      <c r="Y124" s="117">
        <f t="shared" si="44"/>
        <v>487.18715587098467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461.78782640054965</v>
      </c>
      <c r="C125" s="122">
        <f t="shared" si="45"/>
        <v>493.49694861330653</v>
      </c>
      <c r="D125" s="122">
        <f t="shared" si="45"/>
        <v>521.31958137896265</v>
      </c>
      <c r="E125" s="122">
        <f t="shared" si="45"/>
        <v>519.84401993853555</v>
      </c>
      <c r="F125" s="122">
        <f t="shared" si="45"/>
        <v>506.89795788259039</v>
      </c>
      <c r="G125" s="122">
        <f t="shared" si="45"/>
        <v>503.47589767272927</v>
      </c>
      <c r="H125" s="122">
        <f t="shared" si="45"/>
        <v>518.17125223372466</v>
      </c>
      <c r="I125" s="122">
        <f t="shared" si="45"/>
        <v>474.68189426648536</v>
      </c>
      <c r="J125" s="122">
        <f t="shared" si="45"/>
        <v>478.21716192084716</v>
      </c>
      <c r="K125" s="122">
        <f t="shared" si="45"/>
        <v>487.18184077217109</v>
      </c>
      <c r="L125" s="122">
        <f t="shared" si="45"/>
        <v>499.21639639878515</v>
      </c>
      <c r="M125" s="122">
        <f t="shared" si="45"/>
        <v>456.99812257850641</v>
      </c>
      <c r="N125" s="122">
        <f t="shared" si="45"/>
        <v>458.29769251329594</v>
      </c>
      <c r="O125" s="122">
        <f t="shared" si="45"/>
        <v>437.21705965510455</v>
      </c>
      <c r="P125" s="122">
        <f t="shared" si="45"/>
        <v>411.49643905981679</v>
      </c>
      <c r="Q125" s="122">
        <f t="shared" si="45"/>
        <v>401.54756321010569</v>
      </c>
      <c r="R125" s="122">
        <f t="shared" ref="R125:V125" si="46">SUM(R126:R127)</f>
        <v>435.81530659100582</v>
      </c>
      <c r="S125" s="122">
        <f t="shared" si="46"/>
        <v>444.46098807646968</v>
      </c>
      <c r="T125" s="122">
        <f t="shared" si="46"/>
        <v>443.1904916198722</v>
      </c>
      <c r="U125" s="122">
        <f t="shared" si="46"/>
        <v>418.78768976810102</v>
      </c>
      <c r="V125" s="122">
        <f t="shared" si="46"/>
        <v>395.7061071382393</v>
      </c>
      <c r="W125" s="122">
        <f t="shared" ref="W125:Y125" si="47">SUM(W126:W127)</f>
        <v>460.58287939407211</v>
      </c>
      <c r="X125" s="122">
        <f t="shared" si="47"/>
        <v>422.43406873524361</v>
      </c>
      <c r="Y125" s="122">
        <f t="shared" si="47"/>
        <v>426.71850027333198</v>
      </c>
      <c r="DA125" s="130" t="s">
        <v>1688</v>
      </c>
    </row>
    <row r="126" spans="1:105" ht="12" customHeight="1" x14ac:dyDescent="0.25">
      <c r="A126" s="97" t="s">
        <v>198</v>
      </c>
      <c r="B126" s="98">
        <v>460.29247193661166</v>
      </c>
      <c r="C126" s="98">
        <v>491.9238927970182</v>
      </c>
      <c r="D126" s="98">
        <v>519.6873734134748</v>
      </c>
      <c r="E126" s="98">
        <v>518.24371000340989</v>
      </c>
      <c r="F126" s="98">
        <v>505.35699965732346</v>
      </c>
      <c r="G126" s="98">
        <v>501.96309609214063</v>
      </c>
      <c r="H126" s="98">
        <v>516.62623308985178</v>
      </c>
      <c r="I126" s="98">
        <v>473.28797232973</v>
      </c>
      <c r="J126" s="98">
        <v>476.81602428819548</v>
      </c>
      <c r="K126" s="98">
        <v>485.76416453199198</v>
      </c>
      <c r="L126" s="98">
        <v>497.77936984928272</v>
      </c>
      <c r="M126" s="98">
        <v>455.68274787816853</v>
      </c>
      <c r="N126" s="98">
        <v>456.97303606535536</v>
      </c>
      <c r="O126" s="98">
        <v>435.94460088571651</v>
      </c>
      <c r="P126" s="98">
        <v>410.31246323439257</v>
      </c>
      <c r="Q126" s="98">
        <v>400.40244772061266</v>
      </c>
      <c r="R126" s="98">
        <v>434.58109311522844</v>
      </c>
      <c r="S126" s="98">
        <v>443.20523243063667</v>
      </c>
      <c r="T126" s="98">
        <v>441.9311961303967</v>
      </c>
      <c r="U126" s="98">
        <v>417.58781382693638</v>
      </c>
      <c r="V126" s="98">
        <v>394.57905661948445</v>
      </c>
      <c r="W126" s="98">
        <v>459.26644487931918</v>
      </c>
      <c r="X126" s="98">
        <v>421.21642304006429</v>
      </c>
      <c r="Y126" s="98">
        <v>425.48965747554388</v>
      </c>
      <c r="DA126" s="63" t="s">
        <v>1689</v>
      </c>
    </row>
    <row r="127" spans="1:105" ht="12" customHeight="1" x14ac:dyDescent="0.25">
      <c r="A127" s="97" t="s">
        <v>53</v>
      </c>
      <c r="B127" s="98">
        <v>1.4953544639379956</v>
      </c>
      <c r="C127" s="98">
        <v>1.5730558162883397</v>
      </c>
      <c r="D127" s="98">
        <v>1.6322079654878254</v>
      </c>
      <c r="E127" s="98">
        <v>1.6003099351256684</v>
      </c>
      <c r="F127" s="98">
        <v>1.5409582252669303</v>
      </c>
      <c r="G127" s="98">
        <v>1.512801580588647</v>
      </c>
      <c r="H127" s="98">
        <v>1.5450191438728866</v>
      </c>
      <c r="I127" s="98">
        <v>1.3939219367553537</v>
      </c>
      <c r="J127" s="98">
        <v>1.4011376326516987</v>
      </c>
      <c r="K127" s="98">
        <v>1.4176762401791119</v>
      </c>
      <c r="L127" s="98">
        <v>1.4370265495024495</v>
      </c>
      <c r="M127" s="98">
        <v>1.3153747003378846</v>
      </c>
      <c r="N127" s="98">
        <v>1.3246564479405998</v>
      </c>
      <c r="O127" s="98">
        <v>1.2724587693880496</v>
      </c>
      <c r="P127" s="98">
        <v>1.1839758254242021</v>
      </c>
      <c r="Q127" s="98">
        <v>1.145115489493012</v>
      </c>
      <c r="R127" s="98">
        <v>1.2342134757773817</v>
      </c>
      <c r="S127" s="98">
        <v>1.2557556458329984</v>
      </c>
      <c r="T127" s="98">
        <v>1.2592954894754991</v>
      </c>
      <c r="U127" s="98">
        <v>1.1998759411646249</v>
      </c>
      <c r="V127" s="98">
        <v>1.1270505187548465</v>
      </c>
      <c r="W127" s="98">
        <v>1.3164345147529051</v>
      </c>
      <c r="X127" s="98">
        <v>1.2176456951793331</v>
      </c>
      <c r="Y127" s="98">
        <v>1.2288427977881096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6.2911178442047434E-4</v>
      </c>
      <c r="C128" s="122">
        <f t="shared" si="48"/>
        <v>7.684614449010701E-4</v>
      </c>
      <c r="D128" s="122">
        <f t="shared" si="48"/>
        <v>1.061831711710216E-3</v>
      </c>
      <c r="E128" s="122">
        <f t="shared" si="48"/>
        <v>1.7828332017225626E-3</v>
      </c>
      <c r="F128" s="122">
        <f t="shared" si="48"/>
        <v>3.0224419748865004E-3</v>
      </c>
      <c r="G128" s="122">
        <f t="shared" si="48"/>
        <v>5.0037708313922331E-3</v>
      </c>
      <c r="H128" s="122">
        <f t="shared" si="48"/>
        <v>1.379963313338298E-2</v>
      </c>
      <c r="I128" s="122">
        <f t="shared" si="48"/>
        <v>6.7922577790554481E-3</v>
      </c>
      <c r="J128" s="122">
        <f t="shared" si="48"/>
        <v>6.7979791977819427E-3</v>
      </c>
      <c r="K128" s="122">
        <f t="shared" si="48"/>
        <v>8.7471773165618445E-3</v>
      </c>
      <c r="L128" s="122">
        <f t="shared" si="48"/>
        <v>7.6343335664636858E-2</v>
      </c>
      <c r="M128" s="122">
        <f t="shared" si="48"/>
        <v>9.9558331295713249E-3</v>
      </c>
      <c r="N128" s="122">
        <f t="shared" si="48"/>
        <v>3.0725771201823199E-2</v>
      </c>
      <c r="O128" s="122">
        <f t="shared" si="48"/>
        <v>1.7348953101190567E-2</v>
      </c>
      <c r="P128" s="122">
        <f t="shared" si="48"/>
        <v>4.1961537613445593E-2</v>
      </c>
      <c r="Q128" s="122">
        <f t="shared" si="48"/>
        <v>2.9125915707719129E-2</v>
      </c>
      <c r="R128" s="122">
        <f t="shared" si="48"/>
        <v>2.0224221873903787E-2</v>
      </c>
      <c r="S128" s="122">
        <f t="shared" si="48"/>
        <v>1.804728324522634E-2</v>
      </c>
      <c r="T128" s="122">
        <f t="shared" si="48"/>
        <v>2.8852619821564934E-2</v>
      </c>
      <c r="U128" s="122">
        <f t="shared" si="48"/>
        <v>2.2019847956648068E-2</v>
      </c>
      <c r="V128" s="122">
        <f t="shared" si="48"/>
        <v>1.2953685739834988E-2</v>
      </c>
      <c r="W128" s="122">
        <f t="shared" si="48"/>
        <v>3.9621817766953699E-2</v>
      </c>
      <c r="X128" s="122">
        <f t="shared" si="48"/>
        <v>2.4915365781038441E-2</v>
      </c>
      <c r="Y128" s="122">
        <f t="shared" si="48"/>
        <v>1.899479154931152E-2</v>
      </c>
      <c r="DA128" s="130" t="s">
        <v>1691</v>
      </c>
    </row>
    <row r="129" spans="1:105" ht="12" customHeight="1" x14ac:dyDescent="0.25">
      <c r="A129" s="97" t="s">
        <v>53</v>
      </c>
      <c r="B129" s="98">
        <v>6.2911178442047434E-4</v>
      </c>
      <c r="C129" s="98">
        <v>7.684614449010701E-4</v>
      </c>
      <c r="D129" s="98">
        <v>1.061831711710216E-3</v>
      </c>
      <c r="E129" s="98">
        <v>1.7828332017225626E-3</v>
      </c>
      <c r="F129" s="98">
        <v>3.0224419748865004E-3</v>
      </c>
      <c r="G129" s="98">
        <v>5.0037708313922331E-3</v>
      </c>
      <c r="H129" s="98">
        <v>1.379963313338298E-2</v>
      </c>
      <c r="I129" s="98">
        <v>6.7922577790554481E-3</v>
      </c>
      <c r="J129" s="98">
        <v>6.7979791977819427E-3</v>
      </c>
      <c r="K129" s="98">
        <v>8.7471773165618445E-3</v>
      </c>
      <c r="L129" s="98">
        <v>7.6343335664636858E-2</v>
      </c>
      <c r="M129" s="98">
        <v>9.9558331295713249E-3</v>
      </c>
      <c r="N129" s="98">
        <v>3.0725771201823199E-2</v>
      </c>
      <c r="O129" s="98">
        <v>1.7348953101190567E-2</v>
      </c>
      <c r="P129" s="98">
        <v>4.1961537613445593E-2</v>
      </c>
      <c r="Q129" s="98">
        <v>2.9125915707719129E-2</v>
      </c>
      <c r="R129" s="98">
        <v>2.0224221873903787E-2</v>
      </c>
      <c r="S129" s="98">
        <v>1.804728324522634E-2</v>
      </c>
      <c r="T129" s="98">
        <v>2.8852619821564934E-2</v>
      </c>
      <c r="U129" s="98">
        <v>2.2019847956648068E-2</v>
      </c>
      <c r="V129" s="98">
        <v>1.2953685739834988E-2</v>
      </c>
      <c r="W129" s="98">
        <v>3.9621817766953699E-2</v>
      </c>
      <c r="X129" s="98">
        <v>2.4915365781038441E-2</v>
      </c>
      <c r="Y129" s="98">
        <v>1.899479154931152E-2</v>
      </c>
      <c r="DA129" s="63" t="s">
        <v>1692</v>
      </c>
    </row>
    <row r="130" spans="1:105" ht="12" customHeight="1" x14ac:dyDescent="0.25">
      <c r="A130" s="121" t="s">
        <v>55</v>
      </c>
      <c r="B130" s="122">
        <v>24.118988293003952</v>
      </c>
      <c r="C130" s="122">
        <v>26.036773796456185</v>
      </c>
      <c r="D130" s="122">
        <v>24.62112789551464</v>
      </c>
      <c r="E130" s="122">
        <v>26.277834897076914</v>
      </c>
      <c r="F130" s="122">
        <v>30.082021112722686</v>
      </c>
      <c r="G130" s="122">
        <v>30.12866954852182</v>
      </c>
      <c r="H130" s="122">
        <v>32.64275759679262</v>
      </c>
      <c r="I130" s="122">
        <v>29.032998293460718</v>
      </c>
      <c r="J130" s="122">
        <v>31.608673656822148</v>
      </c>
      <c r="K130" s="122">
        <v>31.785525705931217</v>
      </c>
      <c r="L130" s="122">
        <v>29.654926842179393</v>
      </c>
      <c r="M130" s="122">
        <v>30.449211619657806</v>
      </c>
      <c r="N130" s="122">
        <v>31.220443449661495</v>
      </c>
      <c r="O130" s="122">
        <v>29.244674941018676</v>
      </c>
      <c r="P130" s="122">
        <v>30.291303733175852</v>
      </c>
      <c r="Q130" s="122">
        <v>29.931292939653609</v>
      </c>
      <c r="R130" s="122">
        <v>32.39833710081497</v>
      </c>
      <c r="S130" s="122">
        <v>32.211242204527665</v>
      </c>
      <c r="T130" s="122">
        <v>30.676690456548574</v>
      </c>
      <c r="U130" s="122">
        <v>28.552849647893332</v>
      </c>
      <c r="V130" s="122">
        <v>26.460064153762179</v>
      </c>
      <c r="W130" s="122">
        <v>42.519953801914177</v>
      </c>
      <c r="X130" s="122">
        <v>37.045356247277887</v>
      </c>
      <c r="Y130" s="122">
        <v>27.083349293703826</v>
      </c>
      <c r="DA130" s="130" t="s">
        <v>1693</v>
      </c>
    </row>
    <row r="131" spans="1:105" ht="12" customHeight="1" x14ac:dyDescent="0.25">
      <c r="A131" s="97" t="s">
        <v>128</v>
      </c>
      <c r="B131" s="98">
        <v>23.442093841548239</v>
      </c>
      <c r="C131" s="98">
        <v>25.249108062826945</v>
      </c>
      <c r="D131" s="98">
        <v>24.093108099852635</v>
      </c>
      <c r="E131" s="98">
        <v>25.775550529694069</v>
      </c>
      <c r="F131" s="98">
        <v>29.466732070965463</v>
      </c>
      <c r="G131" s="98">
        <v>29.588408637008229</v>
      </c>
      <c r="H131" s="98">
        <v>32.002829678849743</v>
      </c>
      <c r="I131" s="98">
        <v>28.240660516357813</v>
      </c>
      <c r="J131" s="98">
        <v>30.970390157204715</v>
      </c>
      <c r="K131" s="98">
        <v>31.480547419856993</v>
      </c>
      <c r="L131" s="98">
        <v>29.59234124272075</v>
      </c>
      <c r="M131" s="98">
        <v>29.890940857858727</v>
      </c>
      <c r="N131" s="98">
        <v>30.559208130689328</v>
      </c>
      <c r="O131" s="98">
        <v>28.730119664584485</v>
      </c>
      <c r="P131" s="98">
        <v>29.689428425108435</v>
      </c>
      <c r="Q131" s="98">
        <v>29.329108599249807</v>
      </c>
      <c r="R131" s="98">
        <v>31.765510496121973</v>
      </c>
      <c r="S131" s="98">
        <v>31.596487259819082</v>
      </c>
      <c r="T131" s="98">
        <v>30.09993026685131</v>
      </c>
      <c r="U131" s="98">
        <v>28.074782905651578</v>
      </c>
      <c r="V131" s="98">
        <v>25.741923604075641</v>
      </c>
      <c r="W131" s="98">
        <v>41.856169050173435</v>
      </c>
      <c r="X131" s="98">
        <v>36.41229579054643</v>
      </c>
      <c r="Y131" s="98">
        <v>26.645596178798069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0.67689445145571181</v>
      </c>
      <c r="C135" s="101">
        <v>0.78766573362923897</v>
      </c>
      <c r="D135" s="101">
        <v>0.52801979566200463</v>
      </c>
      <c r="E135" s="101">
        <v>0.50228436738284499</v>
      </c>
      <c r="F135" s="101">
        <v>0.61528904175722299</v>
      </c>
      <c r="G135" s="101">
        <v>0.54026091151359112</v>
      </c>
      <c r="H135" s="101">
        <v>0.63992791794287751</v>
      </c>
      <c r="I135" s="101">
        <v>0.79233777710290298</v>
      </c>
      <c r="J135" s="101">
        <v>0.63828349961743314</v>
      </c>
      <c r="K135" s="101">
        <v>0.30497828607422578</v>
      </c>
      <c r="L135" s="101">
        <v>6.2585599458642172E-2</v>
      </c>
      <c r="M135" s="101">
        <v>0.55827076179907809</v>
      </c>
      <c r="N135" s="101">
        <v>0.66123531897216659</v>
      </c>
      <c r="O135" s="101">
        <v>0.51455527643418941</v>
      </c>
      <c r="P135" s="101">
        <v>0.60187530806741785</v>
      </c>
      <c r="Q135" s="101">
        <v>0.60218434040380209</v>
      </c>
      <c r="R135" s="101">
        <v>0.63282660469300045</v>
      </c>
      <c r="S135" s="101">
        <v>0.61475494470857994</v>
      </c>
      <c r="T135" s="101">
        <v>0.57676018969726506</v>
      </c>
      <c r="U135" s="101">
        <v>0.47806674224175438</v>
      </c>
      <c r="V135" s="101">
        <v>0.71814054968653707</v>
      </c>
      <c r="W135" s="101">
        <v>0.66378475174074181</v>
      </c>
      <c r="X135" s="101">
        <v>0.63306045673145384</v>
      </c>
      <c r="Y135" s="101">
        <v>0.43775311490575641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51.185996799809708</v>
      </c>
      <c r="C139" s="122">
        <v>51.236143711895146</v>
      </c>
      <c r="D139" s="122">
        <v>48.909869841357924</v>
      </c>
      <c r="E139" s="122">
        <v>49.307995825449005</v>
      </c>
      <c r="F139" s="122">
        <v>47.63899308231715</v>
      </c>
      <c r="G139" s="122">
        <v>46.369475870265042</v>
      </c>
      <c r="H139" s="122">
        <v>46.563343285751806</v>
      </c>
      <c r="I139" s="122">
        <v>41.255024024423655</v>
      </c>
      <c r="J139" s="122">
        <v>44.415795724059151</v>
      </c>
      <c r="K139" s="122">
        <v>41.522457858961076</v>
      </c>
      <c r="L139" s="122">
        <v>35.827418128286098</v>
      </c>
      <c r="M139" s="122">
        <v>39.293556146588955</v>
      </c>
      <c r="N139" s="122">
        <v>39.081548437064292</v>
      </c>
      <c r="O139" s="122">
        <v>34.236159328104698</v>
      </c>
      <c r="P139" s="122">
        <v>32.144067420245712</v>
      </c>
      <c r="Q139" s="122">
        <v>25.947777804532599</v>
      </c>
      <c r="R139" s="122">
        <v>27.298534100320921</v>
      </c>
      <c r="S139" s="122">
        <v>25.802338927418845</v>
      </c>
      <c r="T139" s="122">
        <v>29.268964302467651</v>
      </c>
      <c r="U139" s="122">
        <v>30.056285601101884</v>
      </c>
      <c r="V139" s="122">
        <v>26.375839861910585</v>
      </c>
      <c r="W139" s="122">
        <v>26.236578136324098</v>
      </c>
      <c r="X139" s="122">
        <v>26.804777465926215</v>
      </c>
      <c r="Y139" s="122">
        <v>33.366311512399577</v>
      </c>
      <c r="DA139" s="130" t="s">
        <v>1702</v>
      </c>
    </row>
    <row r="140" spans="1:105" ht="12" customHeight="1" x14ac:dyDescent="0.25">
      <c r="A140" s="97" t="s">
        <v>50</v>
      </c>
      <c r="B140" s="98">
        <v>48.964056706987044</v>
      </c>
      <c r="C140" s="98">
        <v>48.582209033705496</v>
      </c>
      <c r="D140" s="98">
        <v>47.132865903031608</v>
      </c>
      <c r="E140" s="98">
        <v>45.533090855754374</v>
      </c>
      <c r="F140" s="98">
        <v>39.624114685678627</v>
      </c>
      <c r="G140" s="98">
        <v>38.199763592528882</v>
      </c>
      <c r="H140" s="98">
        <v>32.680022884400458</v>
      </c>
      <c r="I140" s="98">
        <v>22.431433213397849</v>
      </c>
      <c r="J140" s="98">
        <v>20.737200889401805</v>
      </c>
      <c r="K140" s="98">
        <v>20.050758433458025</v>
      </c>
      <c r="L140" s="98">
        <v>21.157903876216444</v>
      </c>
      <c r="M140" s="98">
        <v>23.854142699699302</v>
      </c>
      <c r="N140" s="98">
        <v>24.099776673079155</v>
      </c>
      <c r="O140" s="98">
        <v>20.707002423797853</v>
      </c>
      <c r="P140" s="98">
        <v>19.083937643125093</v>
      </c>
      <c r="Q140" s="98">
        <v>17.09098359106622</v>
      </c>
      <c r="R140" s="98">
        <v>19.316950169784395</v>
      </c>
      <c r="S140" s="98">
        <v>20.727353222113233</v>
      </c>
      <c r="T140" s="98">
        <v>19.236947785774184</v>
      </c>
      <c r="U140" s="98">
        <v>20.692419545382855</v>
      </c>
      <c r="V140" s="98">
        <v>17.221606088079042</v>
      </c>
      <c r="W140" s="98">
        <v>13.961108619263415</v>
      </c>
      <c r="X140" s="98">
        <v>15.872321385301133</v>
      </c>
      <c r="Y140" s="98">
        <v>26.041858899723913</v>
      </c>
      <c r="DA140" s="63" t="s">
        <v>1703</v>
      </c>
    </row>
    <row r="141" spans="1:105" ht="12" customHeight="1" x14ac:dyDescent="0.25">
      <c r="A141" s="109" t="s">
        <v>120</v>
      </c>
      <c r="B141" s="33">
        <v>2.221940092822662</v>
      </c>
      <c r="C141" s="33">
        <v>2.6539346781896467</v>
      </c>
      <c r="D141" s="33">
        <v>1.7770039383263141</v>
      </c>
      <c r="E141" s="33">
        <v>3.7749049696946284</v>
      </c>
      <c r="F141" s="33">
        <v>8.0148783966385224</v>
      </c>
      <c r="G141" s="33">
        <v>8.1697122777361582</v>
      </c>
      <c r="H141" s="33">
        <v>13.88332040135135</v>
      </c>
      <c r="I141" s="33">
        <v>18.823590811025806</v>
      </c>
      <c r="J141" s="33">
        <v>23.67859483465735</v>
      </c>
      <c r="K141" s="33">
        <v>21.471699425503051</v>
      </c>
      <c r="L141" s="33">
        <v>14.669514252069654</v>
      </c>
      <c r="M141" s="33">
        <v>15.439413446889651</v>
      </c>
      <c r="N141" s="33">
        <v>14.981771763985138</v>
      </c>
      <c r="O141" s="33">
        <v>13.529156904306845</v>
      </c>
      <c r="P141" s="33">
        <v>13.06012977712062</v>
      </c>
      <c r="Q141" s="33">
        <v>8.8567942134663777</v>
      </c>
      <c r="R141" s="33">
        <v>7.9815839305365284</v>
      </c>
      <c r="S141" s="33">
        <v>5.0749857053056093</v>
      </c>
      <c r="T141" s="33">
        <v>10.032016516693465</v>
      </c>
      <c r="U141" s="33">
        <v>9.363866055719031</v>
      </c>
      <c r="V141" s="33">
        <v>9.1542337738315425</v>
      </c>
      <c r="W141" s="33">
        <v>12.275469517060685</v>
      </c>
      <c r="X141" s="33">
        <v>10.93245608062508</v>
      </c>
      <c r="Y141" s="33">
        <v>7.3244526126756657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1.1971320826780767</v>
      </c>
      <c r="P143" s="117">
        <f t="shared" si="49"/>
        <v>2.0967872403204733</v>
      </c>
      <c r="Q143" s="117">
        <f t="shared" si="49"/>
        <v>3.5010460340902205</v>
      </c>
      <c r="R143" s="117">
        <f t="shared" ref="R143:V143" si="50">R144+R146+R148+R157</f>
        <v>6.2129677674130761</v>
      </c>
      <c r="S143" s="117">
        <f t="shared" si="50"/>
        <v>10.872789883087904</v>
      </c>
      <c r="T143" s="117">
        <f t="shared" si="50"/>
        <v>15.580577784212792</v>
      </c>
      <c r="U143" s="117">
        <f t="shared" si="50"/>
        <v>17.134712608178226</v>
      </c>
      <c r="V143" s="117">
        <f t="shared" si="50"/>
        <v>20.378738047754808</v>
      </c>
      <c r="W143" s="117">
        <f t="shared" ref="W143:Y143" si="51">W144+W146+W148+W157</f>
        <v>39.303396939904076</v>
      </c>
      <c r="X143" s="117">
        <f t="shared" si="51"/>
        <v>50.4231238036717</v>
      </c>
      <c r="Y143" s="117">
        <f t="shared" si="51"/>
        <v>60.377185778044584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0.76495238159035728</v>
      </c>
      <c r="P144" s="122">
        <f t="shared" si="52"/>
        <v>1.2240642354355851</v>
      </c>
      <c r="Q144" s="122">
        <f t="shared" si="52"/>
        <v>2.0637617124496397</v>
      </c>
      <c r="R144" s="122">
        <f t="shared" si="52"/>
        <v>3.6874067148887555</v>
      </c>
      <c r="S144" s="122">
        <f t="shared" si="52"/>
        <v>7.0273141018914451</v>
      </c>
      <c r="T144" s="122">
        <f t="shared" si="52"/>
        <v>10.101911235744454</v>
      </c>
      <c r="U144" s="122">
        <f t="shared" si="52"/>
        <v>10.287743862545394</v>
      </c>
      <c r="V144" s="122">
        <f t="shared" si="52"/>
        <v>11.812956221969689</v>
      </c>
      <c r="W144" s="122">
        <f t="shared" si="52"/>
        <v>23.136471271759188</v>
      </c>
      <c r="X144" s="122">
        <f t="shared" si="52"/>
        <v>29.59954394792419</v>
      </c>
      <c r="Y144" s="122">
        <f t="shared" si="52"/>
        <v>37.537674902969783</v>
      </c>
      <c r="DA144" s="130" t="s">
        <v>1706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0.76495238159035728</v>
      </c>
      <c r="P145" s="98">
        <v>1.2240642354355851</v>
      </c>
      <c r="Q145" s="98">
        <v>2.0637617124496397</v>
      </c>
      <c r="R145" s="98">
        <v>3.6874067148887555</v>
      </c>
      <c r="S145" s="98">
        <v>7.0273141018914451</v>
      </c>
      <c r="T145" s="98">
        <v>10.101911235744454</v>
      </c>
      <c r="U145" s="98">
        <v>10.287743862545394</v>
      </c>
      <c r="V145" s="98">
        <v>11.812956221969689</v>
      </c>
      <c r="W145" s="98">
        <v>23.136471271759188</v>
      </c>
      <c r="X145" s="98">
        <v>29.59954394792419</v>
      </c>
      <c r="Y145" s="98">
        <v>37.537674902969783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2.0740773107719081E-4</v>
      </c>
      <c r="P146" s="122">
        <f t="shared" si="53"/>
        <v>1.8822053937618676E-3</v>
      </c>
      <c r="Q146" s="122">
        <f t="shared" si="53"/>
        <v>3.2033132720305129E-3</v>
      </c>
      <c r="R146" s="122">
        <f t="shared" si="53"/>
        <v>4.2535764509896721E-3</v>
      </c>
      <c r="S146" s="122">
        <f t="shared" si="53"/>
        <v>5.9953223025814928E-3</v>
      </c>
      <c r="T146" s="122">
        <f t="shared" si="53"/>
        <v>1.3841164779954064E-2</v>
      </c>
      <c r="U146" s="122">
        <f t="shared" si="53"/>
        <v>1.4229452801772775E-2</v>
      </c>
      <c r="V146" s="122">
        <f t="shared" si="53"/>
        <v>1.1406744483486322E-2</v>
      </c>
      <c r="W146" s="122">
        <f t="shared" si="53"/>
        <v>4.7916946073031513E-2</v>
      </c>
      <c r="X146" s="122">
        <f t="shared" si="53"/>
        <v>4.3533631321288742E-2</v>
      </c>
      <c r="Y146" s="122">
        <f t="shared" si="53"/>
        <v>4.440711347100141E-2</v>
      </c>
      <c r="DA146" s="130" t="s">
        <v>1708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2.0740773107719081E-4</v>
      </c>
      <c r="P147" s="98">
        <v>1.8822053937618676E-3</v>
      </c>
      <c r="Q147" s="98">
        <v>3.2033132720305129E-3</v>
      </c>
      <c r="R147" s="98">
        <v>4.2535764509896721E-3</v>
      </c>
      <c r="S147" s="98">
        <v>5.9953223025814928E-3</v>
      </c>
      <c r="T147" s="98">
        <v>1.3841164779954064E-2</v>
      </c>
      <c r="U147" s="98">
        <v>1.4229452801772775E-2</v>
      </c>
      <c r="V147" s="98">
        <v>1.1406744483486322E-2</v>
      </c>
      <c r="W147" s="98">
        <v>4.7916946073031513E-2</v>
      </c>
      <c r="X147" s="98">
        <v>4.3533631321288742E-2</v>
      </c>
      <c r="Y147" s="98">
        <v>4.440711347100141E-2</v>
      </c>
      <c r="DA147" s="63" t="s">
        <v>1709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0.21788884577064654</v>
      </c>
      <c r="P148" s="122">
        <v>0.47005027791409576</v>
      </c>
      <c r="Q148" s="122">
        <v>0.83242238794465429</v>
      </c>
      <c r="R148" s="122">
        <v>1.4600720373795018</v>
      </c>
      <c r="S148" s="122">
        <v>2.2413658618573291</v>
      </c>
      <c r="T148" s="122">
        <v>3.0021175535237945</v>
      </c>
      <c r="U148" s="122">
        <v>3.534589650891494</v>
      </c>
      <c r="V148" s="122">
        <v>4.6874796949156554</v>
      </c>
      <c r="W148" s="122">
        <v>10.363341155809236</v>
      </c>
      <c r="X148" s="122">
        <v>12.773081406003026</v>
      </c>
      <c r="Y148" s="122">
        <v>10.927559037274683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8.5977858386556815E-4</v>
      </c>
      <c r="P149" s="98">
        <v>1.4319188925829445E-3</v>
      </c>
      <c r="Q149" s="98">
        <v>3.2176257222603262E-3</v>
      </c>
      <c r="R149" s="98">
        <v>9.8664297511884373E-3</v>
      </c>
      <c r="S149" s="98">
        <v>2.2756723190914954E-2</v>
      </c>
      <c r="T149" s="98">
        <v>3.1206288773711861E-2</v>
      </c>
      <c r="U149" s="98">
        <v>3.8131992586242565E-2</v>
      </c>
      <c r="V149" s="98">
        <v>5.2300231836304965E-2</v>
      </c>
      <c r="W149" s="98">
        <v>0.13624087014485164</v>
      </c>
      <c r="X149" s="98">
        <v>0.26852126833254586</v>
      </c>
      <c r="Y149" s="98">
        <v>0.59990296794271458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0.21702906718678097</v>
      </c>
      <c r="P153" s="101">
        <v>0.46861835902151283</v>
      </c>
      <c r="Q153" s="101">
        <v>0.82920476222239392</v>
      </c>
      <c r="R153" s="101">
        <v>1.4502056076283134</v>
      </c>
      <c r="S153" s="101">
        <v>2.2186091386664142</v>
      </c>
      <c r="T153" s="101">
        <v>2.9709112647500828</v>
      </c>
      <c r="U153" s="101">
        <v>3.4964576583052516</v>
      </c>
      <c r="V153" s="101">
        <v>4.6351794630793508</v>
      </c>
      <c r="W153" s="101">
        <v>10.227100285664385</v>
      </c>
      <c r="X153" s="101">
        <v>12.504560137670481</v>
      </c>
      <c r="Y153" s="101">
        <v>10.327656069331969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1718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0.21408344758599568</v>
      </c>
      <c r="P157" s="122">
        <v>0.40079052157703032</v>
      </c>
      <c r="Q157" s="122">
        <v>0.60165862042389584</v>
      </c>
      <c r="R157" s="122">
        <v>1.0612354386938287</v>
      </c>
      <c r="S157" s="122">
        <v>1.598114597036548</v>
      </c>
      <c r="T157" s="122">
        <v>2.4627078301645891</v>
      </c>
      <c r="U157" s="122">
        <v>3.2981496419395642</v>
      </c>
      <c r="V157" s="122">
        <v>3.8668953863859779</v>
      </c>
      <c r="W157" s="122">
        <v>5.7556675662626269</v>
      </c>
      <c r="X157" s="122">
        <v>8.0069648184231976</v>
      </c>
      <c r="Y157" s="122">
        <v>11.867544724329115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9.9432099782916769E-2</v>
      </c>
      <c r="P158" s="98">
        <v>0.18511555311205344</v>
      </c>
      <c r="Q158" s="98">
        <v>0.3850073793779677</v>
      </c>
      <c r="R158" s="98">
        <v>0.75332004184878065</v>
      </c>
      <c r="S158" s="98">
        <v>1.3250584557161502</v>
      </c>
      <c r="T158" s="98">
        <v>1.7467982160502125</v>
      </c>
      <c r="U158" s="98">
        <v>2.3029647558572481</v>
      </c>
      <c r="V158" s="98">
        <v>2.207657312591182</v>
      </c>
      <c r="W158" s="98">
        <v>2.6097557631434114</v>
      </c>
      <c r="X158" s="98">
        <v>4.6165096971013764</v>
      </c>
      <c r="Y158" s="98">
        <v>9.4299330558672825</v>
      </c>
      <c r="DA158" s="63" t="s">
        <v>1720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0.1146513478030789</v>
      </c>
      <c r="P159" s="33">
        <v>0.21567496846497689</v>
      </c>
      <c r="Q159" s="33">
        <v>0.2166512410459282</v>
      </c>
      <c r="R159" s="33">
        <v>0.30791539684504804</v>
      </c>
      <c r="S159" s="33">
        <v>0.2730561413203979</v>
      </c>
      <c r="T159" s="33">
        <v>0.7159096141143767</v>
      </c>
      <c r="U159" s="33">
        <v>0.99518488608231626</v>
      </c>
      <c r="V159" s="33">
        <v>1.6592380737947956</v>
      </c>
      <c r="W159" s="33">
        <v>3.1459118031192159</v>
      </c>
      <c r="X159" s="33">
        <v>3.3904551213218208</v>
      </c>
      <c r="Y159" s="33">
        <v>2.4376116684618321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1.24818394985973</v>
      </c>
      <c r="C161" s="117">
        <f t="shared" si="54"/>
        <v>1.3462476075649699</v>
      </c>
      <c r="D161" s="117">
        <f t="shared" si="54"/>
        <v>1.4274946982452337</v>
      </c>
      <c r="E161" s="117">
        <f t="shared" si="54"/>
        <v>1.5634809544723223</v>
      </c>
      <c r="F161" s="117">
        <f t="shared" si="54"/>
        <v>1.825246583977705</v>
      </c>
      <c r="G161" s="117">
        <f t="shared" si="54"/>
        <v>3.1507734900352706</v>
      </c>
      <c r="H161" s="117">
        <f t="shared" si="54"/>
        <v>5.9977355570561022</v>
      </c>
      <c r="I161" s="117">
        <f t="shared" si="54"/>
        <v>8.1239741253010855</v>
      </c>
      <c r="J161" s="117">
        <f t="shared" si="54"/>
        <v>11.196505229226261</v>
      </c>
      <c r="K161" s="117">
        <f t="shared" si="54"/>
        <v>12.363187929871561</v>
      </c>
      <c r="L161" s="117">
        <f t="shared" si="54"/>
        <v>12.229059249208214</v>
      </c>
      <c r="M161" s="117">
        <f t="shared" si="54"/>
        <v>13.586030785040871</v>
      </c>
      <c r="N161" s="117">
        <f t="shared" si="54"/>
        <v>16.335342587198628</v>
      </c>
      <c r="O161" s="117">
        <f t="shared" si="54"/>
        <v>12.682477608979596</v>
      </c>
      <c r="P161" s="117">
        <f t="shared" si="54"/>
        <v>17.054784921701831</v>
      </c>
      <c r="Q161" s="117">
        <f t="shared" si="54"/>
        <v>21.986992181975371</v>
      </c>
      <c r="R161" s="117">
        <f t="shared" ref="R161:V161" si="55">R162+R164+R166+R175</f>
        <v>24.455716533216368</v>
      </c>
      <c r="S161" s="117">
        <f t="shared" si="55"/>
        <v>26.389687753518537</v>
      </c>
      <c r="T161" s="117">
        <f t="shared" si="55"/>
        <v>18.35142590374673</v>
      </c>
      <c r="U161" s="117">
        <f t="shared" si="55"/>
        <v>17.190882324082796</v>
      </c>
      <c r="V161" s="117">
        <f t="shared" si="55"/>
        <v>21.986496875046303</v>
      </c>
      <c r="W161" s="117">
        <f t="shared" ref="W161:Y161" si="56">W162+W164+W166+W175</f>
        <v>15.787570026191165</v>
      </c>
      <c r="X161" s="117">
        <f t="shared" si="56"/>
        <v>9.3739909003049995</v>
      </c>
      <c r="Y161" s="117">
        <f t="shared" si="56"/>
        <v>8.7807250695021573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1.078557964418529</v>
      </c>
      <c r="C162" s="122">
        <f t="shared" si="57"/>
        <v>1.1632423975565016</v>
      </c>
      <c r="D162" s="122">
        <f t="shared" si="57"/>
        <v>1.2581002591808426</v>
      </c>
      <c r="E162" s="122">
        <f t="shared" si="57"/>
        <v>1.3602560425058459</v>
      </c>
      <c r="F162" s="122">
        <f t="shared" si="57"/>
        <v>1.510707425644064</v>
      </c>
      <c r="G162" s="122">
        <f t="shared" si="57"/>
        <v>2.6748529392834746</v>
      </c>
      <c r="H162" s="122">
        <f t="shared" si="57"/>
        <v>5.1576608911675947</v>
      </c>
      <c r="I162" s="122">
        <f t="shared" si="57"/>
        <v>7.0721334045733935</v>
      </c>
      <c r="J162" s="122">
        <f t="shared" si="57"/>
        <v>9.704617102915412</v>
      </c>
      <c r="K162" s="122">
        <f t="shared" si="57"/>
        <v>10.677627515791828</v>
      </c>
      <c r="L162" s="122">
        <f t="shared" si="57"/>
        <v>10.730581502251251</v>
      </c>
      <c r="M162" s="122">
        <f t="shared" si="57"/>
        <v>11.774248064933992</v>
      </c>
      <c r="N162" s="122">
        <f t="shared" si="57"/>
        <v>14.289005649106489</v>
      </c>
      <c r="O162" s="122">
        <f t="shared" si="57"/>
        <v>10.646626499027267</v>
      </c>
      <c r="P162" s="122">
        <f t="shared" si="57"/>
        <v>14.651675534738541</v>
      </c>
      <c r="Q162" s="122">
        <f t="shared" si="57"/>
        <v>19.733036443267771</v>
      </c>
      <c r="R162" s="122">
        <f t="shared" si="57"/>
        <v>22.143160709732999</v>
      </c>
      <c r="S162" s="122">
        <f t="shared" si="57"/>
        <v>24.14581204066641</v>
      </c>
      <c r="T162" s="122">
        <f t="shared" si="57"/>
        <v>15.995039706447105</v>
      </c>
      <c r="U162" s="122">
        <f t="shared" si="57"/>
        <v>14.901073393664159</v>
      </c>
      <c r="V162" s="122">
        <f t="shared" si="57"/>
        <v>19.946269828992989</v>
      </c>
      <c r="W162" s="122">
        <f t="shared" si="57"/>
        <v>13.399809333656959</v>
      </c>
      <c r="X162" s="122">
        <f t="shared" si="57"/>
        <v>8.0139046126771714</v>
      </c>
      <c r="Y162" s="122">
        <f t="shared" si="57"/>
        <v>7.7550016890116442</v>
      </c>
      <c r="DA162" s="130" t="s">
        <v>1723</v>
      </c>
    </row>
    <row r="163" spans="1:105" ht="12" customHeight="1" x14ac:dyDescent="0.25">
      <c r="A163" s="97" t="s">
        <v>53</v>
      </c>
      <c r="B163" s="33">
        <v>1.078557964418529</v>
      </c>
      <c r="C163" s="33">
        <v>1.1632423975565016</v>
      </c>
      <c r="D163" s="33">
        <v>1.2581002591808426</v>
      </c>
      <c r="E163" s="33">
        <v>1.3602560425058459</v>
      </c>
      <c r="F163" s="33">
        <v>1.510707425644064</v>
      </c>
      <c r="G163" s="33">
        <v>2.6748529392834746</v>
      </c>
      <c r="H163" s="33">
        <v>5.1576608911675947</v>
      </c>
      <c r="I163" s="33">
        <v>7.0721334045733935</v>
      </c>
      <c r="J163" s="33">
        <v>9.704617102915412</v>
      </c>
      <c r="K163" s="33">
        <v>10.677627515791828</v>
      </c>
      <c r="L163" s="33">
        <v>10.730581502251251</v>
      </c>
      <c r="M163" s="33">
        <v>11.774248064933992</v>
      </c>
      <c r="N163" s="33">
        <v>14.289005649106489</v>
      </c>
      <c r="O163" s="33">
        <v>10.646626499027267</v>
      </c>
      <c r="P163" s="33">
        <v>14.651675534738541</v>
      </c>
      <c r="Q163" s="33">
        <v>19.733036443267771</v>
      </c>
      <c r="R163" s="33">
        <v>22.143160709732999</v>
      </c>
      <c r="S163" s="33">
        <v>24.14581204066641</v>
      </c>
      <c r="T163" s="33">
        <v>15.995039706447105</v>
      </c>
      <c r="U163" s="33">
        <v>14.901073393664159</v>
      </c>
      <c r="V163" s="33">
        <v>19.946269828992989</v>
      </c>
      <c r="W163" s="33">
        <v>13.399809333656959</v>
      </c>
      <c r="X163" s="33">
        <v>8.0139046126771714</v>
      </c>
      <c r="Y163" s="33">
        <v>7.7550016890116442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5.5673609240749933E-6</v>
      </c>
      <c r="C164" s="122">
        <f t="shared" si="58"/>
        <v>7.3912416649022544E-6</v>
      </c>
      <c r="D164" s="122">
        <f t="shared" si="58"/>
        <v>1.0418013429250044E-5</v>
      </c>
      <c r="E164" s="122">
        <f t="shared" si="58"/>
        <v>1.1322501761185489E-5</v>
      </c>
      <c r="F164" s="122">
        <f t="shared" si="58"/>
        <v>1.7954296388320528E-5</v>
      </c>
      <c r="G164" s="122">
        <f t="shared" si="58"/>
        <v>6.4201111832058497E-5</v>
      </c>
      <c r="H164" s="122">
        <f t="shared" si="58"/>
        <v>3.9416968905056095E-4</v>
      </c>
      <c r="I164" s="122">
        <f t="shared" si="58"/>
        <v>3.299938402851713E-4</v>
      </c>
      <c r="J164" s="122">
        <f t="shared" si="58"/>
        <v>4.4440848804577104E-4</v>
      </c>
      <c r="K164" s="122">
        <f t="shared" si="58"/>
        <v>6.4875171453362035E-4</v>
      </c>
      <c r="L164" s="122">
        <f t="shared" si="58"/>
        <v>5.9542452481443492E-3</v>
      </c>
      <c r="M164" s="122">
        <f t="shared" si="58"/>
        <v>7.8921001418792497E-4</v>
      </c>
      <c r="N164" s="122">
        <f t="shared" si="58"/>
        <v>2.3260584965672996E-3</v>
      </c>
      <c r="O164" s="122">
        <f t="shared" si="58"/>
        <v>1.3341034332329182E-3</v>
      </c>
      <c r="P164" s="122">
        <f t="shared" si="58"/>
        <v>3.7694731961162766E-3</v>
      </c>
      <c r="Q164" s="122">
        <f t="shared" si="58"/>
        <v>3.2117777858997336E-3</v>
      </c>
      <c r="R164" s="122">
        <f t="shared" si="58"/>
        <v>2.6030361616208937E-3</v>
      </c>
      <c r="S164" s="122">
        <f t="shared" si="58"/>
        <v>2.4212561686429409E-3</v>
      </c>
      <c r="T164" s="122">
        <f t="shared" si="58"/>
        <v>3.9446529019468522E-3</v>
      </c>
      <c r="U164" s="122">
        <f t="shared" si="58"/>
        <v>3.1608647934361651E-3</v>
      </c>
      <c r="V164" s="122">
        <f t="shared" si="58"/>
        <v>1.9587796105016487E-3</v>
      </c>
      <c r="W164" s="122">
        <f t="shared" si="58"/>
        <v>5.9516007658482993E-3</v>
      </c>
      <c r="X164" s="122">
        <f t="shared" si="58"/>
        <v>3.3234289633375176E-3</v>
      </c>
      <c r="Y164" s="122">
        <f t="shared" si="58"/>
        <v>2.1452239086549958E-3</v>
      </c>
      <c r="DA164" s="130" t="s">
        <v>1725</v>
      </c>
    </row>
    <row r="165" spans="1:105" ht="12" customHeight="1" x14ac:dyDescent="0.25">
      <c r="A165" s="97" t="s">
        <v>53</v>
      </c>
      <c r="B165" s="98">
        <v>5.5673609240749933E-6</v>
      </c>
      <c r="C165" s="98">
        <v>7.3912416649022544E-6</v>
      </c>
      <c r="D165" s="98">
        <v>1.0418013429250044E-5</v>
      </c>
      <c r="E165" s="98">
        <v>1.1322501761185489E-5</v>
      </c>
      <c r="F165" s="98">
        <v>1.7954296388320528E-5</v>
      </c>
      <c r="G165" s="98">
        <v>6.4201111832058497E-5</v>
      </c>
      <c r="H165" s="98">
        <v>3.9416968905056095E-4</v>
      </c>
      <c r="I165" s="98">
        <v>3.299938402851713E-4</v>
      </c>
      <c r="J165" s="98">
        <v>4.4440848804577104E-4</v>
      </c>
      <c r="K165" s="98">
        <v>6.4875171453362035E-4</v>
      </c>
      <c r="L165" s="98">
        <v>5.9542452481443492E-3</v>
      </c>
      <c r="M165" s="98">
        <v>7.8921001418792497E-4</v>
      </c>
      <c r="N165" s="98">
        <v>2.3260584965672996E-3</v>
      </c>
      <c r="O165" s="98">
        <v>1.3341034332329182E-3</v>
      </c>
      <c r="P165" s="98">
        <v>3.7694731961162766E-3</v>
      </c>
      <c r="Q165" s="98">
        <v>3.2117777858997336E-3</v>
      </c>
      <c r="R165" s="98">
        <v>2.6030361616208937E-3</v>
      </c>
      <c r="S165" s="98">
        <v>2.4212561686429409E-3</v>
      </c>
      <c r="T165" s="98">
        <v>3.9446529019468522E-3</v>
      </c>
      <c r="U165" s="98">
        <v>3.1608647934361651E-3</v>
      </c>
      <c r="V165" s="98">
        <v>1.9587796105016487E-3</v>
      </c>
      <c r="W165" s="98">
        <v>5.9516007658482993E-3</v>
      </c>
      <c r="X165" s="98">
        <v>3.3234289633375176E-3</v>
      </c>
      <c r="Y165" s="98">
        <v>2.1452239086549958E-3</v>
      </c>
      <c r="DA165" s="63" t="s">
        <v>1726</v>
      </c>
    </row>
    <row r="166" spans="1:105" ht="12" customHeight="1" x14ac:dyDescent="0.25">
      <c r="A166" s="121" t="s">
        <v>55</v>
      </c>
      <c r="B166" s="122">
        <v>6.2960705496386798E-2</v>
      </c>
      <c r="C166" s="122">
        <v>7.4794316754232856E-2</v>
      </c>
      <c r="D166" s="122">
        <v>6.0152238363506E-2</v>
      </c>
      <c r="E166" s="122">
        <v>7.6300795595753493E-2</v>
      </c>
      <c r="F166" s="122">
        <v>0.14449751169566374</v>
      </c>
      <c r="G166" s="122">
        <v>0.22314892057953317</v>
      </c>
      <c r="H166" s="122">
        <v>0.41355603604055263</v>
      </c>
      <c r="I166" s="122">
        <v>0.47455600711842294</v>
      </c>
      <c r="J166" s="122">
        <v>0.7254180147223015</v>
      </c>
      <c r="K166" s="122">
        <v>0.85903305125598928</v>
      </c>
      <c r="L166" s="122">
        <v>0.73527015378797367</v>
      </c>
      <c r="M166" s="122">
        <v>0.89647850367886128</v>
      </c>
      <c r="N166" s="122">
        <v>1.0341295398227455</v>
      </c>
      <c r="O166" s="122">
        <v>1.0357834183523711</v>
      </c>
      <c r="P166" s="122">
        <v>1.3107569624078581</v>
      </c>
      <c r="Q166" s="122">
        <v>1.3345996154882964</v>
      </c>
      <c r="R166" s="122">
        <v>1.3755315965258283</v>
      </c>
      <c r="S166" s="122">
        <v>1.3686733975956324</v>
      </c>
      <c r="T166" s="122">
        <v>1.3223326192568985</v>
      </c>
      <c r="U166" s="122">
        <v>1.2100560027401248</v>
      </c>
      <c r="V166" s="122">
        <v>1.1170757365797992</v>
      </c>
      <c r="W166" s="122">
        <v>1.5473543252240378</v>
      </c>
      <c r="X166" s="122">
        <v>0.84875848938685716</v>
      </c>
      <c r="Y166" s="122">
        <v>0.52183746298870348</v>
      </c>
      <c r="DA166" s="130" t="s">
        <v>1727</v>
      </c>
    </row>
    <row r="167" spans="1:105" ht="12" customHeight="1" x14ac:dyDescent="0.25">
      <c r="A167" s="97" t="s">
        <v>124</v>
      </c>
      <c r="B167" s="98">
        <v>2.3787510812221927E-3</v>
      </c>
      <c r="C167" s="98">
        <v>2.4966657809424682E-3</v>
      </c>
      <c r="D167" s="98">
        <v>2.5912993512436319E-3</v>
      </c>
      <c r="E167" s="98">
        <v>2.6579821208712246E-3</v>
      </c>
      <c r="F167" s="98">
        <v>2.4848362247303951E-3</v>
      </c>
      <c r="G167" s="98">
        <v>2.9890330586748305E-3</v>
      </c>
      <c r="H167" s="98">
        <v>3.6186134365248641E-3</v>
      </c>
      <c r="I167" s="98">
        <v>3.7400453856566663E-3</v>
      </c>
      <c r="J167" s="98">
        <v>3.9644545871937937E-3</v>
      </c>
      <c r="K167" s="98">
        <v>7.4597657558863589E-3</v>
      </c>
      <c r="L167" s="98">
        <v>8.976570726906238E-3</v>
      </c>
      <c r="M167" s="98">
        <v>1.105562666590797E-2</v>
      </c>
      <c r="N167" s="98">
        <v>1.1484035792716478E-2</v>
      </c>
      <c r="O167" s="98">
        <v>1.0556269209254183E-2</v>
      </c>
      <c r="P167" s="98">
        <v>1.0481686640402289E-2</v>
      </c>
      <c r="Q167" s="98">
        <v>9.5142800073989373E-3</v>
      </c>
      <c r="R167" s="98">
        <v>9.3433915583272034E-3</v>
      </c>
      <c r="S167" s="98">
        <v>9.3832957681288277E-3</v>
      </c>
      <c r="T167" s="98">
        <v>8.6318474019579476E-3</v>
      </c>
      <c r="U167" s="98">
        <v>8.8473049717012701E-3</v>
      </c>
      <c r="V167" s="98">
        <v>8.6448485549257305E-3</v>
      </c>
      <c r="W167" s="98">
        <v>1.3125608555776153E-2</v>
      </c>
      <c r="X167" s="98">
        <v>9.9223902311574227E-3</v>
      </c>
      <c r="Y167" s="98">
        <v>1.4087790431325064E-2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6.0581954415164611E-2</v>
      </c>
      <c r="C171" s="101">
        <v>7.2297650973290384E-2</v>
      </c>
      <c r="D171" s="101">
        <v>5.756093901226237E-2</v>
      </c>
      <c r="E171" s="101">
        <v>7.3642813474882274E-2</v>
      </c>
      <c r="F171" s="101">
        <v>0.14201267547093335</v>
      </c>
      <c r="G171" s="101">
        <v>0.22015988752085836</v>
      </c>
      <c r="H171" s="101">
        <v>0.40993742260402777</v>
      </c>
      <c r="I171" s="101">
        <v>0.4708159617327663</v>
      </c>
      <c r="J171" s="101">
        <v>0.72145356013510775</v>
      </c>
      <c r="K171" s="101">
        <v>0.85157328550010292</v>
      </c>
      <c r="L171" s="101">
        <v>0.72629358306106739</v>
      </c>
      <c r="M171" s="101">
        <v>0.8854228770129533</v>
      </c>
      <c r="N171" s="101">
        <v>1.0226455040300291</v>
      </c>
      <c r="O171" s="101">
        <v>1.0252271491431169</v>
      </c>
      <c r="P171" s="101">
        <v>1.3002752757674558</v>
      </c>
      <c r="Q171" s="101">
        <v>1.3250853354808976</v>
      </c>
      <c r="R171" s="101">
        <v>1.3661882049675012</v>
      </c>
      <c r="S171" s="101">
        <v>1.3592901018275036</v>
      </c>
      <c r="T171" s="101">
        <v>1.3137007718549405</v>
      </c>
      <c r="U171" s="101">
        <v>1.2012086977684235</v>
      </c>
      <c r="V171" s="101">
        <v>1.1084308880248734</v>
      </c>
      <c r="W171" s="101">
        <v>1.5342287166682618</v>
      </c>
      <c r="X171" s="101">
        <v>0.83883609915569979</v>
      </c>
      <c r="Y171" s="101">
        <v>0.50774967255737846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1735</v>
      </c>
    </row>
    <row r="175" spans="1:105" ht="12" customHeight="1" x14ac:dyDescent="0.25">
      <c r="A175" s="121" t="s">
        <v>54</v>
      </c>
      <c r="B175" s="122">
        <v>0.1066597125838902</v>
      </c>
      <c r="C175" s="122">
        <v>0.10820350201257053</v>
      </c>
      <c r="D175" s="122">
        <v>0.10923178268745576</v>
      </c>
      <c r="E175" s="122">
        <v>0.12691279386896162</v>
      </c>
      <c r="F175" s="122">
        <v>0.1700236923415889</v>
      </c>
      <c r="G175" s="122">
        <v>0.25270742906043075</v>
      </c>
      <c r="H175" s="122">
        <v>0.42612446015890432</v>
      </c>
      <c r="I175" s="122">
        <v>0.57695471976898316</v>
      </c>
      <c r="J175" s="122">
        <v>0.76602570310050255</v>
      </c>
      <c r="K175" s="122">
        <v>0.82587861110920879</v>
      </c>
      <c r="L175" s="122">
        <v>0.75725334792084531</v>
      </c>
      <c r="M175" s="122">
        <v>0.91451500641382966</v>
      </c>
      <c r="N175" s="122">
        <v>1.0098813397728255</v>
      </c>
      <c r="O175" s="122">
        <v>0.99873358816672331</v>
      </c>
      <c r="P175" s="122">
        <v>1.0885829513593142</v>
      </c>
      <c r="Q175" s="122">
        <v>0.91614434543340328</v>
      </c>
      <c r="R175" s="122">
        <v>0.93442119079591957</v>
      </c>
      <c r="S175" s="122">
        <v>0.87278105908785353</v>
      </c>
      <c r="T175" s="122">
        <v>1.0301089251407809</v>
      </c>
      <c r="U175" s="122">
        <v>1.0765920628850751</v>
      </c>
      <c r="V175" s="122">
        <v>0.92119252986301414</v>
      </c>
      <c r="W175" s="122">
        <v>0.83445476654431949</v>
      </c>
      <c r="X175" s="122">
        <v>0.50800436927763348</v>
      </c>
      <c r="Y175" s="122">
        <v>0.50174069359315354</v>
      </c>
      <c r="DA175" s="130" t="s">
        <v>1736</v>
      </c>
    </row>
    <row r="176" spans="1:105" ht="12" customHeight="1" x14ac:dyDescent="0.25">
      <c r="A176" s="97" t="s">
        <v>50</v>
      </c>
      <c r="B176" s="98">
        <v>0.10202173555303982</v>
      </c>
      <c r="C176" s="98">
        <v>0.10259427278956473</v>
      </c>
      <c r="D176" s="98">
        <v>0.10490012544954955</v>
      </c>
      <c r="E176" s="98">
        <v>0.11435051872010593</v>
      </c>
      <c r="F176" s="98">
        <v>0.12478453204117658</v>
      </c>
      <c r="G176" s="98">
        <v>0.17902110132952173</v>
      </c>
      <c r="H176" s="98">
        <v>0.22343538625164827</v>
      </c>
      <c r="I176" s="98">
        <v>0.19113587141038849</v>
      </c>
      <c r="J176" s="98">
        <v>0.22880793638851118</v>
      </c>
      <c r="K176" s="98">
        <v>0.31555161973671297</v>
      </c>
      <c r="L176" s="98">
        <v>0.3900297326779863</v>
      </c>
      <c r="M176" s="98">
        <v>0.50107250654819546</v>
      </c>
      <c r="N176" s="98">
        <v>0.5632358248196081</v>
      </c>
      <c r="O176" s="98">
        <v>0.53797861706584083</v>
      </c>
      <c r="P176" s="98">
        <v>0.57927428169069994</v>
      </c>
      <c r="Q176" s="98">
        <v>0.56249051672765427</v>
      </c>
      <c r="R176" s="98">
        <v>0.61714207703941715</v>
      </c>
      <c r="S176" s="98">
        <v>0.67158806218466049</v>
      </c>
      <c r="T176" s="98">
        <v>0.63295028564735989</v>
      </c>
      <c r="U176" s="98">
        <v>0.70032483120353928</v>
      </c>
      <c r="V176" s="98">
        <v>0.5694423869493952</v>
      </c>
      <c r="W176" s="98">
        <v>0.41950489879354186</v>
      </c>
      <c r="X176" s="98">
        <v>0.27184564443552728</v>
      </c>
      <c r="Y176" s="98">
        <v>0.3396018110115786</v>
      </c>
      <c r="DA176" s="63" t="s">
        <v>1737</v>
      </c>
    </row>
    <row r="177" spans="1:105" ht="12" customHeight="1" x14ac:dyDescent="0.25">
      <c r="A177" s="109" t="s">
        <v>120</v>
      </c>
      <c r="B177" s="33">
        <v>4.6379770308503741E-3</v>
      </c>
      <c r="C177" s="33">
        <v>5.6092292230057982E-3</v>
      </c>
      <c r="D177" s="33">
        <v>4.3316572379062165E-3</v>
      </c>
      <c r="E177" s="33">
        <v>1.2562275148855698E-2</v>
      </c>
      <c r="F177" s="33">
        <v>4.5239160300412321E-2</v>
      </c>
      <c r="G177" s="33">
        <v>7.3686327730909024E-2</v>
      </c>
      <c r="H177" s="33">
        <v>0.20268907390725605</v>
      </c>
      <c r="I177" s="33">
        <v>0.3858188483585947</v>
      </c>
      <c r="J177" s="33">
        <v>0.5372177667119914</v>
      </c>
      <c r="K177" s="33">
        <v>0.51032699137249582</v>
      </c>
      <c r="L177" s="33">
        <v>0.36722361524285901</v>
      </c>
      <c r="M177" s="33">
        <v>0.41344249986563425</v>
      </c>
      <c r="N177" s="33">
        <v>0.44664551495321725</v>
      </c>
      <c r="O177" s="33">
        <v>0.46075497110088248</v>
      </c>
      <c r="P177" s="33">
        <v>0.5093086696686141</v>
      </c>
      <c r="Q177" s="33">
        <v>0.35365382870574907</v>
      </c>
      <c r="R177" s="33">
        <v>0.31727911375650242</v>
      </c>
      <c r="S177" s="33">
        <v>0.20119299690319306</v>
      </c>
      <c r="T177" s="33">
        <v>0.39715863949342101</v>
      </c>
      <c r="U177" s="33">
        <v>0.37626723168153597</v>
      </c>
      <c r="V177" s="33">
        <v>0.351750142913619</v>
      </c>
      <c r="W177" s="33">
        <v>0.41494986775077763</v>
      </c>
      <c r="X177" s="33">
        <v>0.23615872484210623</v>
      </c>
      <c r="Y177" s="33">
        <v>0.16213888258157494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13.401413906800906</v>
      </c>
      <c r="C3" s="117">
        <f t="shared" si="0"/>
        <v>13.489267705188684</v>
      </c>
      <c r="D3" s="117">
        <f t="shared" si="0"/>
        <v>17.525779204369954</v>
      </c>
      <c r="E3" s="117">
        <f t="shared" si="0"/>
        <v>20.814430712051433</v>
      </c>
      <c r="F3" s="117">
        <f t="shared" si="0"/>
        <v>19.788203943550613</v>
      </c>
      <c r="G3" s="117">
        <f t="shared" si="0"/>
        <v>22.94273236269893</v>
      </c>
      <c r="H3" s="117">
        <f t="shared" si="0"/>
        <v>30.098733819420104</v>
      </c>
      <c r="I3" s="117">
        <f t="shared" si="0"/>
        <v>32.298751860324003</v>
      </c>
      <c r="J3" s="117">
        <f t="shared" si="0"/>
        <v>34.115834631066448</v>
      </c>
      <c r="K3" s="117">
        <f t="shared" si="0"/>
        <v>32.126774586059241</v>
      </c>
      <c r="L3" s="117">
        <f t="shared" si="0"/>
        <v>41.878855273702285</v>
      </c>
      <c r="M3" s="117">
        <f t="shared" si="0"/>
        <v>44.135290133419566</v>
      </c>
      <c r="N3" s="117">
        <f t="shared" si="0"/>
        <v>44.138218024079976</v>
      </c>
      <c r="O3" s="117">
        <f t="shared" si="0"/>
        <v>45.531809569678245</v>
      </c>
      <c r="P3" s="117">
        <f t="shared" si="0"/>
        <v>38.717821342361532</v>
      </c>
      <c r="Q3" s="117">
        <f t="shared" si="0"/>
        <v>31.122919872333473</v>
      </c>
      <c r="R3" s="117">
        <f t="shared" ref="R3:V3" si="1">R4+R7+R9+R19</f>
        <v>33.916270316515273</v>
      </c>
      <c r="S3" s="117">
        <f t="shared" si="1"/>
        <v>38.503594641955537</v>
      </c>
      <c r="T3" s="117">
        <f t="shared" si="1"/>
        <v>40.288432366531175</v>
      </c>
      <c r="U3" s="117">
        <f t="shared" si="1"/>
        <v>31.771236884162548</v>
      </c>
      <c r="V3" s="117">
        <f t="shared" si="1"/>
        <v>24.319199351952786</v>
      </c>
      <c r="W3" s="117">
        <f t="shared" ref="W3:Y3" si="2">W4+W7+W9+W19</f>
        <v>29.637230491155584</v>
      </c>
      <c r="X3" s="117">
        <f t="shared" si="2"/>
        <v>28.202308932785535</v>
      </c>
      <c r="Y3" s="117">
        <f t="shared" si="2"/>
        <v>15.578108543018086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11.7168877663863</v>
      </c>
      <c r="C4" s="122">
        <f t="shared" si="3"/>
        <v>11.778495131963883</v>
      </c>
      <c r="D4" s="122">
        <f t="shared" si="3"/>
        <v>15.551602903611576</v>
      </c>
      <c r="E4" s="122">
        <f t="shared" si="3"/>
        <v>18.458933975782141</v>
      </c>
      <c r="F4" s="122">
        <f t="shared" si="3"/>
        <v>17.256357575556294</v>
      </c>
      <c r="G4" s="122">
        <f t="shared" si="3"/>
        <v>20.058701112196253</v>
      </c>
      <c r="H4" s="122">
        <f t="shared" si="3"/>
        <v>26.352847475635581</v>
      </c>
      <c r="I4" s="122">
        <f t="shared" si="3"/>
        <v>28.304589823496006</v>
      </c>
      <c r="J4" s="122">
        <f t="shared" si="3"/>
        <v>29.618972070522041</v>
      </c>
      <c r="K4" s="122">
        <f t="shared" si="3"/>
        <v>27.732874408932901</v>
      </c>
      <c r="L4" s="122">
        <f t="shared" si="3"/>
        <v>37.115684588287053</v>
      </c>
      <c r="M4" s="122">
        <f t="shared" si="3"/>
        <v>38.536197697167871</v>
      </c>
      <c r="N4" s="122">
        <f t="shared" si="3"/>
        <v>38.369454294903562</v>
      </c>
      <c r="O4" s="122">
        <f t="shared" si="3"/>
        <v>40.068275578925096</v>
      </c>
      <c r="P4" s="122">
        <f t="shared" si="3"/>
        <v>33.84284687279542</v>
      </c>
      <c r="Q4" s="122">
        <f t="shared" si="3"/>
        <v>27.325115926251524</v>
      </c>
      <c r="R4" s="122">
        <f t="shared" ref="R4:V4" si="4">SUM(R5:R6)</f>
        <v>29.936275266633668</v>
      </c>
      <c r="S4" s="122">
        <f t="shared" si="4"/>
        <v>34.298581796741949</v>
      </c>
      <c r="T4" s="122">
        <f t="shared" si="4"/>
        <v>35.954034834554534</v>
      </c>
      <c r="U4" s="122">
        <f t="shared" si="4"/>
        <v>28.091617012133714</v>
      </c>
      <c r="V4" s="122">
        <f t="shared" si="4"/>
        <v>21.46097103609258</v>
      </c>
      <c r="W4" s="122">
        <f t="shared" ref="W4:Y4" si="5">SUM(W5:W6)</f>
        <v>25.944786546284092</v>
      </c>
      <c r="X4" s="122">
        <f t="shared" si="5"/>
        <v>24.78717883953669</v>
      </c>
      <c r="Y4" s="122">
        <f t="shared" si="5"/>
        <v>13.60466178785391</v>
      </c>
      <c r="DA4" s="130" t="s">
        <v>1741</v>
      </c>
    </row>
    <row r="5" spans="1:105" ht="12" customHeight="1" x14ac:dyDescent="0.25">
      <c r="A5" s="97" t="s">
        <v>51</v>
      </c>
      <c r="B5" s="98">
        <v>11.609759702484906</v>
      </c>
      <c r="C5" s="98">
        <v>11.672792478235802</v>
      </c>
      <c r="D5" s="98">
        <v>15.41491971403962</v>
      </c>
      <c r="E5" s="98">
        <v>18.299920010525597</v>
      </c>
      <c r="F5" s="98">
        <v>17.110032216621004</v>
      </c>
      <c r="G5" s="98">
        <v>19.891161290428911</v>
      </c>
      <c r="H5" s="98">
        <v>26.134905227812318</v>
      </c>
      <c r="I5" s="98">
        <v>28.075059729922337</v>
      </c>
      <c r="J5" s="98">
        <v>29.381334827746524</v>
      </c>
      <c r="K5" s="98">
        <v>27.513410771415046</v>
      </c>
      <c r="L5" s="98">
        <v>36.827822530446554</v>
      </c>
      <c r="M5" s="98">
        <v>38.240349846031314</v>
      </c>
      <c r="N5" s="98">
        <v>38.077419327519131</v>
      </c>
      <c r="O5" s="98">
        <v>39.765824278578393</v>
      </c>
      <c r="P5" s="98">
        <v>33.591216534786668</v>
      </c>
      <c r="Q5" s="98">
        <v>27.125253118315445</v>
      </c>
      <c r="R5" s="98">
        <v>29.721037190015835</v>
      </c>
      <c r="S5" s="98">
        <v>34.055235124956681</v>
      </c>
      <c r="T5" s="98">
        <v>35.699461619295263</v>
      </c>
      <c r="U5" s="98">
        <v>27.892982744512246</v>
      </c>
      <c r="V5" s="98">
        <v>21.311356752545883</v>
      </c>
      <c r="W5" s="98">
        <v>25.765485752673264</v>
      </c>
      <c r="X5" s="98">
        <v>24.616510792767379</v>
      </c>
      <c r="Y5" s="98">
        <v>13.512441860519154</v>
      </c>
      <c r="DA5" s="63" t="s">
        <v>1742</v>
      </c>
    </row>
    <row r="6" spans="1:105" ht="12" customHeight="1" x14ac:dyDescent="0.25">
      <c r="A6" s="97" t="s">
        <v>53</v>
      </c>
      <c r="B6" s="98">
        <v>0.10712806390139422</v>
      </c>
      <c r="C6" s="98">
        <v>0.10570265372808053</v>
      </c>
      <c r="D6" s="98">
        <v>0.13668318957195566</v>
      </c>
      <c r="E6" s="98">
        <v>0.15901396525654485</v>
      </c>
      <c r="F6" s="98">
        <v>0.14632535893528867</v>
      </c>
      <c r="G6" s="98">
        <v>0.16753982176734158</v>
      </c>
      <c r="H6" s="98">
        <v>0.21794224782326377</v>
      </c>
      <c r="I6" s="98">
        <v>0.22953009357366747</v>
      </c>
      <c r="J6" s="98">
        <v>0.23763724277551565</v>
      </c>
      <c r="K6" s="98">
        <v>0.21946363751785453</v>
      </c>
      <c r="L6" s="98">
        <v>0.28786205784049573</v>
      </c>
      <c r="M6" s="98">
        <v>0.29584785113655582</v>
      </c>
      <c r="N6" s="98">
        <v>0.29203496738443385</v>
      </c>
      <c r="O6" s="98">
        <v>0.30245130034670065</v>
      </c>
      <c r="P6" s="98">
        <v>0.25163033800875034</v>
      </c>
      <c r="Q6" s="98">
        <v>0.19986280793607816</v>
      </c>
      <c r="R6" s="98">
        <v>0.21523807661783165</v>
      </c>
      <c r="S6" s="98">
        <v>0.24334667178527003</v>
      </c>
      <c r="T6" s="98">
        <v>0.25457321525927074</v>
      </c>
      <c r="U6" s="98">
        <v>0.19863426762146782</v>
      </c>
      <c r="V6" s="98">
        <v>0.14961428354669726</v>
      </c>
      <c r="W6" s="98">
        <v>0.17930079361082951</v>
      </c>
      <c r="X6" s="98">
        <v>0.17066804676930997</v>
      </c>
      <c r="Y6" s="98">
        <v>9.221992733475734E-2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4.406549379399619E-5</v>
      </c>
      <c r="C7" s="122">
        <f t="shared" si="6"/>
        <v>4.3876091134973962E-5</v>
      </c>
      <c r="D7" s="122">
        <f t="shared" si="6"/>
        <v>8.2458262069413319E-5</v>
      </c>
      <c r="E7" s="122">
        <f t="shared" si="6"/>
        <v>2.7833815150722315E-4</v>
      </c>
      <c r="F7" s="122">
        <f t="shared" si="6"/>
        <v>6.4671522627204989E-4</v>
      </c>
      <c r="G7" s="122">
        <f t="shared" si="6"/>
        <v>1.3714334786134794E-3</v>
      </c>
      <c r="H7" s="122">
        <f t="shared" si="6"/>
        <v>5.569679263068809E-3</v>
      </c>
      <c r="I7" s="122">
        <f t="shared" si="6"/>
        <v>3.6026763017375637E-3</v>
      </c>
      <c r="J7" s="122">
        <f t="shared" si="6"/>
        <v>3.4630269638618047E-3</v>
      </c>
      <c r="K7" s="122">
        <f t="shared" si="6"/>
        <v>4.2254767864562792E-3</v>
      </c>
      <c r="L7" s="122">
        <f t="shared" si="6"/>
        <v>3.6160028287487822E-2</v>
      </c>
      <c r="M7" s="122">
        <f t="shared" si="6"/>
        <v>4.8125395298938695E-3</v>
      </c>
      <c r="N7" s="122">
        <f t="shared" si="6"/>
        <v>1.4631411822513754E-2</v>
      </c>
      <c r="O7" s="122">
        <f t="shared" si="6"/>
        <v>7.9283170526057763E-3</v>
      </c>
      <c r="P7" s="122">
        <f t="shared" si="6"/>
        <v>1.6708187167996595E-2</v>
      </c>
      <c r="Q7" s="122">
        <f t="shared" si="6"/>
        <v>1.0058825378578768E-2</v>
      </c>
      <c r="R7" s="122">
        <f t="shared" si="6"/>
        <v>6.0585940892581534E-3</v>
      </c>
      <c r="S7" s="122">
        <f t="shared" si="6"/>
        <v>4.8710914439834031E-3</v>
      </c>
      <c r="T7" s="122">
        <f t="shared" si="6"/>
        <v>7.5196868320678671E-3</v>
      </c>
      <c r="U7" s="122">
        <f t="shared" si="6"/>
        <v>5.8477957318804306E-3</v>
      </c>
      <c r="V7" s="122">
        <f t="shared" si="6"/>
        <v>3.3826893860559272E-3</v>
      </c>
      <c r="W7" s="122">
        <f t="shared" si="6"/>
        <v>9.5393769538978119E-3</v>
      </c>
      <c r="X7" s="122">
        <f t="shared" si="6"/>
        <v>5.8089816888530349E-3</v>
      </c>
      <c r="Y7" s="122">
        <f t="shared" si="6"/>
        <v>4.4860675101296207E-3</v>
      </c>
      <c r="DA7" s="130" t="s">
        <v>1744</v>
      </c>
    </row>
    <row r="8" spans="1:105" ht="12" customHeight="1" x14ac:dyDescent="0.25">
      <c r="A8" s="97" t="s">
        <v>53</v>
      </c>
      <c r="B8" s="98">
        <v>4.406549379399619E-5</v>
      </c>
      <c r="C8" s="98">
        <v>4.3876091134973962E-5</v>
      </c>
      <c r="D8" s="98">
        <v>8.2458262069413319E-5</v>
      </c>
      <c r="E8" s="98">
        <v>2.7833815150722315E-4</v>
      </c>
      <c r="F8" s="98">
        <v>6.4671522627204989E-4</v>
      </c>
      <c r="G8" s="98">
        <v>1.3714334786134794E-3</v>
      </c>
      <c r="H8" s="98">
        <v>5.569679263068809E-3</v>
      </c>
      <c r="I8" s="98">
        <v>3.6026763017375637E-3</v>
      </c>
      <c r="J8" s="98">
        <v>3.4630269638618047E-3</v>
      </c>
      <c r="K8" s="98">
        <v>4.2254767864562792E-3</v>
      </c>
      <c r="L8" s="98">
        <v>3.6160028287487822E-2</v>
      </c>
      <c r="M8" s="98">
        <v>4.8125395298938695E-3</v>
      </c>
      <c r="N8" s="98">
        <v>1.4631411822513754E-2</v>
      </c>
      <c r="O8" s="98">
        <v>7.9283170526057763E-3</v>
      </c>
      <c r="P8" s="98">
        <v>1.6708187167996595E-2</v>
      </c>
      <c r="Q8" s="98">
        <v>1.0058825378578768E-2</v>
      </c>
      <c r="R8" s="98">
        <v>6.0585940892581534E-3</v>
      </c>
      <c r="S8" s="98">
        <v>4.8710914439834031E-3</v>
      </c>
      <c r="T8" s="98">
        <v>7.5196868320678671E-3</v>
      </c>
      <c r="U8" s="98">
        <v>5.8477957318804306E-3</v>
      </c>
      <c r="V8" s="98">
        <v>3.3826893860559272E-3</v>
      </c>
      <c r="W8" s="98">
        <v>9.5393769538978119E-3</v>
      </c>
      <c r="X8" s="98">
        <v>5.8089816888530349E-3</v>
      </c>
      <c r="Y8" s="98">
        <v>4.4860675101296207E-3</v>
      </c>
      <c r="DA8" s="63" t="s">
        <v>1745</v>
      </c>
    </row>
    <row r="9" spans="1:105" ht="12" customHeight="1" x14ac:dyDescent="0.25">
      <c r="A9" s="121" t="s">
        <v>55</v>
      </c>
      <c r="B9" s="122">
        <v>0.65267426395497341</v>
      </c>
      <c r="C9" s="122">
        <v>0.64988625768775765</v>
      </c>
      <c r="D9" s="122">
        <v>0.79950638482775782</v>
      </c>
      <c r="E9" s="122">
        <v>1.0117895218974684</v>
      </c>
      <c r="F9" s="122">
        <v>1.0849420144941364</v>
      </c>
      <c r="G9" s="122">
        <v>1.2878715570419212</v>
      </c>
      <c r="H9" s="122">
        <v>1.7149328593954363</v>
      </c>
      <c r="I9" s="122">
        <v>1.8240547920895385</v>
      </c>
      <c r="J9" s="122">
        <v>2.0358440312032204</v>
      </c>
      <c r="K9" s="122">
        <v>1.9864330030011792</v>
      </c>
      <c r="L9" s="122">
        <v>2.4327027528291554</v>
      </c>
      <c r="M9" s="122">
        <v>2.8731962274893683</v>
      </c>
      <c r="N9" s="122">
        <v>2.9424544613440338</v>
      </c>
      <c r="O9" s="122">
        <v>2.9863773884757068</v>
      </c>
      <c r="P9" s="122">
        <v>2.6827149185390651</v>
      </c>
      <c r="Q9" s="122">
        <v>2.1912659400515118</v>
      </c>
      <c r="R9" s="122">
        <v>2.3574995033238002</v>
      </c>
      <c r="S9" s="122">
        <v>2.6281863772822298</v>
      </c>
      <c r="T9" s="122">
        <v>2.5129566401176815</v>
      </c>
      <c r="U9" s="122">
        <v>2.0411294939757583</v>
      </c>
      <c r="V9" s="122">
        <v>1.5710600308263691</v>
      </c>
      <c r="W9" s="122">
        <v>2.4448029450080142</v>
      </c>
      <c r="X9" s="122">
        <v>2.2165523213757323</v>
      </c>
      <c r="Y9" s="122">
        <v>0.97241257898652578</v>
      </c>
      <c r="DA9" s="130" t="s">
        <v>1746</v>
      </c>
    </row>
    <row r="10" spans="1:105" ht="12" customHeight="1" x14ac:dyDescent="0.25">
      <c r="A10" s="97" t="s">
        <v>143</v>
      </c>
      <c r="B10" s="98">
        <v>0.59938304396086328</v>
      </c>
      <c r="C10" s="98">
        <v>0.58774402635917811</v>
      </c>
      <c r="D10" s="98">
        <v>0.74445492193246654</v>
      </c>
      <c r="E10" s="98">
        <v>0.91941138587078508</v>
      </c>
      <c r="F10" s="98">
        <v>0.86521858868118184</v>
      </c>
      <c r="G10" s="98">
        <v>0.98612952655277908</v>
      </c>
      <c r="H10" s="98">
        <v>1.2450893661052405</v>
      </c>
      <c r="I10" s="98">
        <v>1.4089394543927583</v>
      </c>
      <c r="J10" s="98">
        <v>1.4938825990581508</v>
      </c>
      <c r="K10" s="98">
        <v>1.4346417490040793</v>
      </c>
      <c r="L10" s="98">
        <v>1.9306545387693912</v>
      </c>
      <c r="M10" s="98">
        <v>2.1680616860482527</v>
      </c>
      <c r="N10" s="98">
        <v>2.1857147279217108</v>
      </c>
      <c r="O10" s="98">
        <v>2.3326553655911213</v>
      </c>
      <c r="P10" s="98">
        <v>2.1089011340291268</v>
      </c>
      <c r="Q10" s="98">
        <v>1.7719988527854911</v>
      </c>
      <c r="R10" s="98">
        <v>1.9306450858780206</v>
      </c>
      <c r="S10" s="98">
        <v>2.2115434842920108</v>
      </c>
      <c r="T10" s="98">
        <v>2.0955940253676038</v>
      </c>
      <c r="U10" s="98">
        <v>1.7149480485170261</v>
      </c>
      <c r="V10" s="98">
        <v>1.282458636715933</v>
      </c>
      <c r="W10" s="98">
        <v>2.0044127035192103</v>
      </c>
      <c r="X10" s="98">
        <v>1.8108105104223486</v>
      </c>
      <c r="Y10" s="98">
        <v>0.76007098533838791</v>
      </c>
      <c r="DA10" s="63" t="s">
        <v>1747</v>
      </c>
    </row>
    <row r="11" spans="1:105" ht="12" customHeight="1" x14ac:dyDescent="0.25">
      <c r="A11" s="97" t="s">
        <v>124</v>
      </c>
      <c r="B11" s="98">
        <v>1.7806432971220786E-3</v>
      </c>
      <c r="C11" s="98">
        <v>1.8616653873774727E-3</v>
      </c>
      <c r="D11" s="98">
        <v>2.1143549452516679E-3</v>
      </c>
      <c r="E11" s="98">
        <v>2.449198664899972E-3</v>
      </c>
      <c r="F11" s="98">
        <v>2.4962924752139045E-3</v>
      </c>
      <c r="G11" s="98">
        <v>3.0853293982273182E-3</v>
      </c>
      <c r="H11" s="98">
        <v>3.536523611364765E-3</v>
      </c>
      <c r="I11" s="98">
        <v>3.128647595278972E-3</v>
      </c>
      <c r="J11" s="98">
        <v>3.070307440568592E-3</v>
      </c>
      <c r="K11" s="98">
        <v>3.4252899246528506E-3</v>
      </c>
      <c r="L11" s="98">
        <v>5.3090103064605239E-3</v>
      </c>
      <c r="M11" s="98">
        <v>8.0458989998306862E-3</v>
      </c>
      <c r="N11" s="98">
        <v>8.2405152270184079E-3</v>
      </c>
      <c r="O11" s="98">
        <v>7.2589836897631512E-3</v>
      </c>
      <c r="P11" s="98">
        <v>6.1754567288913303E-3</v>
      </c>
      <c r="Q11" s="98">
        <v>3.7737952684028637E-3</v>
      </c>
      <c r="R11" s="98">
        <v>3.9088518721956747E-3</v>
      </c>
      <c r="S11" s="98">
        <v>4.4131544452665232E-3</v>
      </c>
      <c r="T11" s="98">
        <v>4.2668632695869266E-3</v>
      </c>
      <c r="U11" s="98">
        <v>3.5842155136067231E-3</v>
      </c>
      <c r="V11" s="98">
        <v>3.1526826897552303E-3</v>
      </c>
      <c r="W11" s="98">
        <v>4.6428405725209062E-3</v>
      </c>
      <c r="X11" s="98">
        <v>5.5401363370150914E-3</v>
      </c>
      <c r="Y11" s="98">
        <v>5.3486238607316702E-3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5.1510576696987977E-2</v>
      </c>
      <c r="C15" s="101">
        <v>6.0280565941202173E-2</v>
      </c>
      <c r="D15" s="101">
        <v>5.2937107950039537E-2</v>
      </c>
      <c r="E15" s="101">
        <v>8.9928937361783284E-2</v>
      </c>
      <c r="F15" s="101">
        <v>0.21722713333774057</v>
      </c>
      <c r="G15" s="101">
        <v>0.29865670109091486</v>
      </c>
      <c r="H15" s="101">
        <v>0.46630696967883112</v>
      </c>
      <c r="I15" s="101">
        <v>0.41198669010150124</v>
      </c>
      <c r="J15" s="101">
        <v>0.53889112470450096</v>
      </c>
      <c r="K15" s="101">
        <v>0.5483659640724472</v>
      </c>
      <c r="L15" s="101">
        <v>0.4967392037533036</v>
      </c>
      <c r="M15" s="101">
        <v>0.6970886424412851</v>
      </c>
      <c r="N15" s="101">
        <v>0.74849921819530429</v>
      </c>
      <c r="O15" s="101">
        <v>0.6464630391948224</v>
      </c>
      <c r="P15" s="101">
        <v>0.56763832778104695</v>
      </c>
      <c r="Q15" s="101">
        <v>0.41549329199761753</v>
      </c>
      <c r="R15" s="101">
        <v>0.42294556557358381</v>
      </c>
      <c r="S15" s="101">
        <v>0.41222973854495287</v>
      </c>
      <c r="T15" s="101">
        <v>0.41309575148049116</v>
      </c>
      <c r="U15" s="101">
        <v>0.32259722994512557</v>
      </c>
      <c r="V15" s="101">
        <v>0.28544871142068101</v>
      </c>
      <c r="W15" s="101">
        <v>0.43574740091628311</v>
      </c>
      <c r="X15" s="101">
        <v>0.40020167461636841</v>
      </c>
      <c r="Y15" s="101">
        <v>0.20699296978740622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1.0318078109658388</v>
      </c>
      <c r="C19" s="122">
        <v>1.0608424394459075</v>
      </c>
      <c r="D19" s="122">
        <v>1.17458745766855</v>
      </c>
      <c r="E19" s="122">
        <v>1.3434288762203148</v>
      </c>
      <c r="F19" s="122">
        <v>1.4462576382739143</v>
      </c>
      <c r="G19" s="122">
        <v>1.5947882599821432</v>
      </c>
      <c r="H19" s="122">
        <v>2.0253838051260198</v>
      </c>
      <c r="I19" s="122">
        <v>2.1665045684367215</v>
      </c>
      <c r="J19" s="122">
        <v>2.4575555023773252</v>
      </c>
      <c r="K19" s="122">
        <v>2.4032416973387076</v>
      </c>
      <c r="L19" s="122">
        <v>2.2943079042985808</v>
      </c>
      <c r="M19" s="122">
        <v>2.7210836692324341</v>
      </c>
      <c r="N19" s="122">
        <v>2.8116778560098661</v>
      </c>
      <c r="O19" s="122">
        <v>2.469228285224836</v>
      </c>
      <c r="P19" s="122">
        <v>2.1755513638590491</v>
      </c>
      <c r="Q19" s="122">
        <v>1.5964791806518592</v>
      </c>
      <c r="R19" s="122">
        <v>1.616436952468546</v>
      </c>
      <c r="S19" s="122">
        <v>1.5719553764873746</v>
      </c>
      <c r="T19" s="122">
        <v>1.8139212050268916</v>
      </c>
      <c r="U19" s="122">
        <v>1.632642582321193</v>
      </c>
      <c r="V19" s="122">
        <v>1.2837855956477824</v>
      </c>
      <c r="W19" s="122">
        <v>1.2381016229095794</v>
      </c>
      <c r="X19" s="122">
        <v>1.1927687901842576</v>
      </c>
      <c r="Y19" s="122">
        <v>0.99654810866752064</v>
      </c>
      <c r="DA19" s="130" t="s">
        <v>1756</v>
      </c>
    </row>
    <row r="20" spans="1:105" ht="12" customHeight="1" x14ac:dyDescent="0.25">
      <c r="A20" s="97" t="s">
        <v>51</v>
      </c>
      <c r="B20" s="98">
        <v>0.12495213365814017</v>
      </c>
      <c r="C20" s="98">
        <v>0.12037372446614578</v>
      </c>
      <c r="D20" s="98">
        <v>0.15064076671217444</v>
      </c>
      <c r="E20" s="98">
        <v>0.17835590543924104</v>
      </c>
      <c r="F20" s="98">
        <v>0.16513858756409902</v>
      </c>
      <c r="G20" s="98">
        <v>0.18474026029142268</v>
      </c>
      <c r="H20" s="98">
        <v>0.2337251269218284</v>
      </c>
      <c r="I20" s="98">
        <v>0.24283276196920839</v>
      </c>
      <c r="J20" s="98">
        <v>0.26460432809408152</v>
      </c>
      <c r="K20" s="98">
        <v>0.24278896813134818</v>
      </c>
      <c r="L20" s="98">
        <v>0.31349913605294372</v>
      </c>
      <c r="M20" s="98">
        <v>0.35646341577546869</v>
      </c>
      <c r="N20" s="98">
        <v>0.36035869304228557</v>
      </c>
      <c r="O20" s="98">
        <v>0.37462006654971414</v>
      </c>
      <c r="P20" s="98">
        <v>0.34197850050238099</v>
      </c>
      <c r="Q20" s="98">
        <v>0.28623395121126433</v>
      </c>
      <c r="R20" s="98">
        <v>0.31689514901510374</v>
      </c>
      <c r="S20" s="98">
        <v>0.36524650967652694</v>
      </c>
      <c r="T20" s="98">
        <v>0.38042876444935392</v>
      </c>
      <c r="U20" s="98">
        <v>0.30360680522822586</v>
      </c>
      <c r="V20" s="98">
        <v>0.22356992148351837</v>
      </c>
      <c r="W20" s="98">
        <v>0.28216720712762816</v>
      </c>
      <c r="X20" s="98">
        <v>0.30057582193829746</v>
      </c>
      <c r="Y20" s="98">
        <v>0.21595907188181312</v>
      </c>
      <c r="DA20" s="63" t="s">
        <v>1757</v>
      </c>
    </row>
    <row r="21" spans="1:105" ht="12" customHeight="1" x14ac:dyDescent="0.25">
      <c r="A21" s="97" t="s">
        <v>50</v>
      </c>
      <c r="B21" s="98">
        <v>0.85672335241123188</v>
      </c>
      <c r="C21" s="98">
        <v>0.87856386241364337</v>
      </c>
      <c r="D21" s="98">
        <v>0.96724405986596196</v>
      </c>
      <c r="E21" s="98">
        <v>1.0236319895432511</v>
      </c>
      <c r="F21" s="98">
        <v>0.96063700060065271</v>
      </c>
      <c r="G21" s="98">
        <v>1.0437653008939094</v>
      </c>
      <c r="H21" s="98">
        <v>1.0389601045297527</v>
      </c>
      <c r="I21" s="98">
        <v>0.7800287581785238</v>
      </c>
      <c r="J21" s="98">
        <v>0.76802772715364431</v>
      </c>
      <c r="K21" s="98">
        <v>0.84194765056612664</v>
      </c>
      <c r="L21" s="98">
        <v>1.0408412580512814</v>
      </c>
      <c r="M21" s="98">
        <v>1.308767573408927</v>
      </c>
      <c r="N21" s="98">
        <v>1.3682007554813373</v>
      </c>
      <c r="O21" s="98">
        <v>1.144714010520645</v>
      </c>
      <c r="P21" s="98">
        <v>1.0088599534297145</v>
      </c>
      <c r="Q21" s="98">
        <v>0.79769059734194159</v>
      </c>
      <c r="R21" s="98">
        <v>0.84342739782883869</v>
      </c>
      <c r="S21" s="98">
        <v>0.9093675189088245</v>
      </c>
      <c r="T21" s="98">
        <v>0.83968782425997335</v>
      </c>
      <c r="U21" s="98">
        <v>0.83521792052483301</v>
      </c>
      <c r="V21" s="98">
        <v>0.67254391465216357</v>
      </c>
      <c r="W21" s="98">
        <v>0.50488074355559742</v>
      </c>
      <c r="X21" s="98">
        <v>0.52156867288784392</v>
      </c>
      <c r="Y21" s="98">
        <v>0.55020216340692174</v>
      </c>
      <c r="DA21" s="63" t="s">
        <v>1758</v>
      </c>
    </row>
    <row r="22" spans="1:105" ht="12" customHeight="1" x14ac:dyDescent="0.25">
      <c r="A22" s="109" t="s">
        <v>120</v>
      </c>
      <c r="B22" s="33">
        <v>5.0132324896466872E-2</v>
      </c>
      <c r="C22" s="33">
        <v>6.1904852566118253E-2</v>
      </c>
      <c r="D22" s="33">
        <v>5.6702631090413437E-2</v>
      </c>
      <c r="E22" s="33">
        <v>0.1414409812378227</v>
      </c>
      <c r="F22" s="33">
        <v>0.32048205010916253</v>
      </c>
      <c r="G22" s="33">
        <v>0.36628269879681097</v>
      </c>
      <c r="H22" s="33">
        <v>0.75269857367443893</v>
      </c>
      <c r="I22" s="33">
        <v>1.1436430482889892</v>
      </c>
      <c r="J22" s="33">
        <v>1.4249234471295993</v>
      </c>
      <c r="K22" s="33">
        <v>1.3185050786412329</v>
      </c>
      <c r="L22" s="33">
        <v>0.93996751019435554</v>
      </c>
      <c r="M22" s="33">
        <v>1.0558526800480386</v>
      </c>
      <c r="N22" s="33">
        <v>1.083118407486243</v>
      </c>
      <c r="O22" s="33">
        <v>0.949894208154477</v>
      </c>
      <c r="P22" s="33">
        <v>0.82471290992695379</v>
      </c>
      <c r="Q22" s="33">
        <v>0.51255463209865337</v>
      </c>
      <c r="R22" s="33">
        <v>0.45611440562460354</v>
      </c>
      <c r="S22" s="33">
        <v>0.29734134790202299</v>
      </c>
      <c r="T22" s="33">
        <v>0.59380461631756432</v>
      </c>
      <c r="U22" s="33">
        <v>0.49381785656813421</v>
      </c>
      <c r="V22" s="33">
        <v>0.38767175951210042</v>
      </c>
      <c r="W22" s="33">
        <v>0.45105367222635373</v>
      </c>
      <c r="X22" s="33">
        <v>0.3706242953581162</v>
      </c>
      <c r="Y22" s="33">
        <v>0.23038687337878586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3.2985760643736688</v>
      </c>
      <c r="C24" s="117">
        <f t="shared" si="7"/>
        <v>3.3951301800672553</v>
      </c>
      <c r="D24" s="117">
        <f t="shared" si="7"/>
        <v>3.3736923543229382</v>
      </c>
      <c r="E24" s="117">
        <f t="shared" si="7"/>
        <v>3.2858217400894665</v>
      </c>
      <c r="F24" s="117">
        <f t="shared" si="7"/>
        <v>2.967109338331313</v>
      </c>
      <c r="G24" s="117">
        <f t="shared" si="7"/>
        <v>2.9654716514065527</v>
      </c>
      <c r="H24" s="117">
        <f t="shared" si="7"/>
        <v>2.7144778514093892</v>
      </c>
      <c r="I24" s="117">
        <f t="shared" si="7"/>
        <v>1.9668395958503899</v>
      </c>
      <c r="J24" s="117">
        <f t="shared" si="7"/>
        <v>1.8573846408290475</v>
      </c>
      <c r="K24" s="117">
        <f t="shared" si="7"/>
        <v>1.9105587709835854</v>
      </c>
      <c r="L24" s="117">
        <f t="shared" si="7"/>
        <v>2.0904311741320933</v>
      </c>
      <c r="M24" s="117">
        <f t="shared" si="7"/>
        <v>2.253864652633407</v>
      </c>
      <c r="N24" s="117">
        <f t="shared" si="7"/>
        <v>2.3680457589416219</v>
      </c>
      <c r="O24" s="117">
        <f t="shared" si="7"/>
        <v>2.0937103712822962</v>
      </c>
      <c r="P24" s="117">
        <f t="shared" si="7"/>
        <v>1.81488210791573</v>
      </c>
      <c r="Q24" s="117">
        <f t="shared" si="7"/>
        <v>1.518061004718974</v>
      </c>
      <c r="R24" s="117">
        <f t="shared" ref="R24:V24" si="8">R25+R28+R30+R39</f>
        <v>1.6390925959549643</v>
      </c>
      <c r="S24" s="117">
        <f t="shared" si="8"/>
        <v>1.7154281245110625</v>
      </c>
      <c r="T24" s="117">
        <f t="shared" si="8"/>
        <v>1.312808541711405</v>
      </c>
      <c r="U24" s="117">
        <f t="shared" si="8"/>
        <v>1.3689445233093995</v>
      </c>
      <c r="V24" s="117">
        <f t="shared" si="8"/>
        <v>1.2877080443018305</v>
      </c>
      <c r="W24" s="117">
        <f t="shared" ref="W24:Y24" si="9">W25+W28+W30+W39</f>
        <v>1.3500240963824011</v>
      </c>
      <c r="X24" s="117">
        <f t="shared" si="9"/>
        <v>1.1643551141647539</v>
      </c>
      <c r="Y24" s="117">
        <f t="shared" si="9"/>
        <v>2.198236549830709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2.8879554086709067</v>
      </c>
      <c r="C25" s="122">
        <f t="shared" si="10"/>
        <v>2.9670756140096133</v>
      </c>
      <c r="D25" s="122">
        <f t="shared" si="10"/>
        <v>3.0145802749112143</v>
      </c>
      <c r="E25" s="122">
        <f t="shared" si="10"/>
        <v>2.9254780880512632</v>
      </c>
      <c r="F25" s="122">
        <f t="shared" si="10"/>
        <v>2.5830373864118514</v>
      </c>
      <c r="G25" s="122">
        <f t="shared" si="10"/>
        <v>2.6137092288135677</v>
      </c>
      <c r="H25" s="122">
        <f t="shared" si="10"/>
        <v>2.3586598205193012</v>
      </c>
      <c r="I25" s="122">
        <f t="shared" si="10"/>
        <v>1.6920765361173979</v>
      </c>
      <c r="J25" s="122">
        <f t="shared" si="10"/>
        <v>1.5505338146252152</v>
      </c>
      <c r="K25" s="122">
        <f t="shared" si="10"/>
        <v>1.6076710787650557</v>
      </c>
      <c r="L25" s="122">
        <f t="shared" si="10"/>
        <v>1.8453357493854265</v>
      </c>
      <c r="M25" s="122">
        <f t="shared" si="10"/>
        <v>1.9829334274849562</v>
      </c>
      <c r="N25" s="122">
        <f t="shared" si="10"/>
        <v>2.0818187875235514</v>
      </c>
      <c r="O25" s="122">
        <f t="shared" si="10"/>
        <v>1.8542177947412157</v>
      </c>
      <c r="P25" s="122">
        <f t="shared" si="10"/>
        <v>1.5841328098354559</v>
      </c>
      <c r="Q25" s="122">
        <f t="shared" si="10"/>
        <v>1.328744407462477</v>
      </c>
      <c r="R25" s="122">
        <f t="shared" ref="R25:V25" si="11">SUM(R26:R27)</f>
        <v>1.4533383905745201</v>
      </c>
      <c r="S25" s="122">
        <f t="shared" si="11"/>
        <v>1.5439494563414777</v>
      </c>
      <c r="T25" s="122">
        <f t="shared" si="11"/>
        <v>1.1443502502051541</v>
      </c>
      <c r="U25" s="122">
        <f t="shared" si="11"/>
        <v>1.2136664402879183</v>
      </c>
      <c r="V25" s="122">
        <f t="shared" si="11"/>
        <v>1.1484514356631776</v>
      </c>
      <c r="W25" s="122">
        <f t="shared" ref="W25:Y25" si="12">SUM(W26:W27)</f>
        <v>1.1609987304178337</v>
      </c>
      <c r="X25" s="122">
        <f t="shared" si="12"/>
        <v>0.97933274804496773</v>
      </c>
      <c r="Y25" s="122">
        <f t="shared" si="12"/>
        <v>1.9854735277402513</v>
      </c>
      <c r="DA25" s="130" t="s">
        <v>1761</v>
      </c>
    </row>
    <row r="26" spans="1:105" ht="12" customHeight="1" x14ac:dyDescent="0.25">
      <c r="A26" s="97" t="s">
        <v>74</v>
      </c>
      <c r="B26" s="98">
        <v>2.8228366986405771</v>
      </c>
      <c r="C26" s="98">
        <v>2.901391925508491</v>
      </c>
      <c r="D26" s="98">
        <v>2.9492042224723143</v>
      </c>
      <c r="E26" s="98">
        <v>2.8632781960136398</v>
      </c>
      <c r="F26" s="98">
        <v>2.5289679180354434</v>
      </c>
      <c r="G26" s="98">
        <v>2.5598071923138952</v>
      </c>
      <c r="H26" s="98">
        <v>2.3104911332065496</v>
      </c>
      <c r="I26" s="98">
        <v>1.6581849478270667</v>
      </c>
      <c r="J26" s="98">
        <v>1.5198032624759181</v>
      </c>
      <c r="K26" s="98">
        <v>1.5762384951590747</v>
      </c>
      <c r="L26" s="98">
        <v>1.809967052264013</v>
      </c>
      <c r="M26" s="98">
        <v>1.9453085523640634</v>
      </c>
      <c r="N26" s="98">
        <v>2.0426534344325726</v>
      </c>
      <c r="O26" s="98">
        <v>1.8196186115738966</v>
      </c>
      <c r="P26" s="98">
        <v>1.5550115014926282</v>
      </c>
      <c r="Q26" s="98">
        <v>1.304711153872087</v>
      </c>
      <c r="R26" s="98">
        <v>1.4274938161236066</v>
      </c>
      <c r="S26" s="98">
        <v>1.5168522317278004</v>
      </c>
      <c r="T26" s="98">
        <v>1.1243066455737074</v>
      </c>
      <c r="U26" s="98">
        <v>1.1924371862013936</v>
      </c>
      <c r="V26" s="98">
        <v>1.1286426243814969</v>
      </c>
      <c r="W26" s="98">
        <v>1.1411457819527968</v>
      </c>
      <c r="X26" s="98">
        <v>0.96264748671087552</v>
      </c>
      <c r="Y26" s="98">
        <v>1.9521656009198132</v>
      </c>
      <c r="DA26" s="63" t="s">
        <v>1762</v>
      </c>
    </row>
    <row r="27" spans="1:105" ht="12" customHeight="1" x14ac:dyDescent="0.25">
      <c r="A27" s="97" t="s">
        <v>53</v>
      </c>
      <c r="B27" s="98">
        <v>6.511871003032968E-2</v>
      </c>
      <c r="C27" s="98">
        <v>6.5683688501122148E-2</v>
      </c>
      <c r="D27" s="98">
        <v>6.5376052438900087E-2</v>
      </c>
      <c r="E27" s="98">
        <v>6.2199892037623487E-2</v>
      </c>
      <c r="F27" s="98">
        <v>5.4069468376408206E-2</v>
      </c>
      <c r="G27" s="98">
        <v>5.3902036499672526E-2</v>
      </c>
      <c r="H27" s="98">
        <v>4.8168687312751576E-2</v>
      </c>
      <c r="I27" s="98">
        <v>3.3891588290331169E-2</v>
      </c>
      <c r="J27" s="98">
        <v>3.0730552149297184E-2</v>
      </c>
      <c r="K27" s="98">
        <v>3.1432583605980904E-2</v>
      </c>
      <c r="L27" s="98">
        <v>3.5368697121413641E-2</v>
      </c>
      <c r="M27" s="98">
        <v>3.7624875120892846E-2</v>
      </c>
      <c r="N27" s="98">
        <v>3.9165353090978766E-2</v>
      </c>
      <c r="O27" s="98">
        <v>3.4599183167319088E-2</v>
      </c>
      <c r="P27" s="98">
        <v>2.9121308342827584E-2</v>
      </c>
      <c r="Q27" s="98">
        <v>2.4033253590389925E-2</v>
      </c>
      <c r="R27" s="98">
        <v>2.584457445091352E-2</v>
      </c>
      <c r="S27" s="98">
        <v>2.7097224613677438E-2</v>
      </c>
      <c r="T27" s="98">
        <v>2.004360463144669E-2</v>
      </c>
      <c r="U27" s="98">
        <v>2.1229254086524544E-2</v>
      </c>
      <c r="V27" s="98">
        <v>1.9808811281680768E-2</v>
      </c>
      <c r="W27" s="98">
        <v>1.9852948465037025E-2</v>
      </c>
      <c r="X27" s="98">
        <v>1.6685261334092222E-2</v>
      </c>
      <c r="Y27" s="98">
        <v>3.3307926820438045E-2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1.1016373448499048E-5</v>
      </c>
      <c r="C28" s="122">
        <f t="shared" si="13"/>
        <v>1.4625363711657988E-5</v>
      </c>
      <c r="D28" s="122">
        <f t="shared" si="13"/>
        <v>2.0614565517353323E-5</v>
      </c>
      <c r="E28" s="122">
        <f t="shared" si="13"/>
        <v>2.6616249998450907E-5</v>
      </c>
      <c r="F28" s="122">
        <f t="shared" si="13"/>
        <v>2.6252400303455313E-5</v>
      </c>
      <c r="G28" s="122">
        <f t="shared" si="13"/>
        <v>3.9103519691210281E-5</v>
      </c>
      <c r="H28" s="122">
        <f t="shared" si="13"/>
        <v>8.1600790487261577E-5</v>
      </c>
      <c r="I28" s="122">
        <f t="shared" si="13"/>
        <v>2.9672727373447189E-5</v>
      </c>
      <c r="J28" s="122">
        <f t="shared" si="13"/>
        <v>4.4712186667120903E-5</v>
      </c>
      <c r="K28" s="122">
        <f t="shared" si="13"/>
        <v>1.0000421981384546E-4</v>
      </c>
      <c r="L28" s="122">
        <f t="shared" si="13"/>
        <v>1.0505085721149031E-3</v>
      </c>
      <c r="M28" s="122">
        <f t="shared" si="13"/>
        <v>1.6778048591735466E-4</v>
      </c>
      <c r="N28" s="122">
        <f t="shared" si="13"/>
        <v>6.594387650582387E-4</v>
      </c>
      <c r="O28" s="122">
        <f t="shared" si="13"/>
        <v>4.3263247413283083E-4</v>
      </c>
      <c r="P28" s="122">
        <f t="shared" si="13"/>
        <v>1.112126111300696E-3</v>
      </c>
      <c r="Q28" s="122">
        <f t="shared" si="13"/>
        <v>7.391089440357732E-4</v>
      </c>
      <c r="R28" s="122">
        <f t="shared" si="13"/>
        <v>4.5373186258124083E-4</v>
      </c>
      <c r="S28" s="122">
        <f t="shared" si="13"/>
        <v>3.0345283726008066E-4</v>
      </c>
      <c r="T28" s="122">
        <f t="shared" si="13"/>
        <v>4.2665041976395601E-4</v>
      </c>
      <c r="U28" s="122">
        <f t="shared" si="13"/>
        <v>2.2350410019140538E-4</v>
      </c>
      <c r="V28" s="122">
        <f t="shared" si="13"/>
        <v>7.9112913738181605E-5</v>
      </c>
      <c r="W28" s="122">
        <f t="shared" si="13"/>
        <v>9.3438196921798443E-5</v>
      </c>
      <c r="X28" s="122">
        <f t="shared" si="13"/>
        <v>3.8195729142255372E-5</v>
      </c>
      <c r="Y28" s="122">
        <f t="shared" si="13"/>
        <v>2.581379668632009E-5</v>
      </c>
      <c r="DA28" s="130" t="s">
        <v>1764</v>
      </c>
    </row>
    <row r="29" spans="1:105" ht="12" customHeight="1" x14ac:dyDescent="0.25">
      <c r="A29" s="97" t="s">
        <v>53</v>
      </c>
      <c r="B29" s="98">
        <v>1.1016373448499048E-5</v>
      </c>
      <c r="C29" s="98">
        <v>1.4625363711657988E-5</v>
      </c>
      <c r="D29" s="98">
        <v>2.0614565517353323E-5</v>
      </c>
      <c r="E29" s="98">
        <v>2.6616249998450907E-5</v>
      </c>
      <c r="F29" s="98">
        <v>2.6252400303455313E-5</v>
      </c>
      <c r="G29" s="98">
        <v>3.9103519691210281E-5</v>
      </c>
      <c r="H29" s="98">
        <v>8.1600790487261577E-5</v>
      </c>
      <c r="I29" s="98">
        <v>2.9672727373447189E-5</v>
      </c>
      <c r="J29" s="98">
        <v>4.4712186667120903E-5</v>
      </c>
      <c r="K29" s="98">
        <v>1.0000421981384546E-4</v>
      </c>
      <c r="L29" s="98">
        <v>1.0505085721149031E-3</v>
      </c>
      <c r="M29" s="98">
        <v>1.6778048591735466E-4</v>
      </c>
      <c r="N29" s="98">
        <v>6.594387650582387E-4</v>
      </c>
      <c r="O29" s="98">
        <v>4.3263247413283083E-4</v>
      </c>
      <c r="P29" s="98">
        <v>1.112126111300696E-3</v>
      </c>
      <c r="Q29" s="98">
        <v>7.391089440357732E-4</v>
      </c>
      <c r="R29" s="98">
        <v>4.5373186258124083E-4</v>
      </c>
      <c r="S29" s="98">
        <v>3.0345283726008066E-4</v>
      </c>
      <c r="T29" s="98">
        <v>4.2665041976395601E-4</v>
      </c>
      <c r="U29" s="98">
        <v>2.2350410019140538E-4</v>
      </c>
      <c r="V29" s="98">
        <v>7.9112913738181605E-5</v>
      </c>
      <c r="W29" s="98">
        <v>9.3438196921798443E-5</v>
      </c>
      <c r="X29" s="98">
        <v>3.8195729142255372E-5</v>
      </c>
      <c r="Y29" s="98">
        <v>2.581379668632009E-5</v>
      </c>
      <c r="DA29" s="63" t="s">
        <v>1765</v>
      </c>
    </row>
    <row r="30" spans="1:105" ht="12" customHeight="1" x14ac:dyDescent="0.25">
      <c r="A30" s="121" t="s">
        <v>55</v>
      </c>
      <c r="B30" s="122">
        <v>0.15489058737859404</v>
      </c>
      <c r="C30" s="122">
        <v>0.17778578040690396</v>
      </c>
      <c r="D30" s="122">
        <v>0.12994790339473009</v>
      </c>
      <c r="E30" s="122">
        <v>0.13654918328863999</v>
      </c>
      <c r="F30" s="122">
        <v>0.17669772969597747</v>
      </c>
      <c r="G30" s="122">
        <v>0.16032706678791867</v>
      </c>
      <c r="H30" s="122">
        <v>0.16864512144053251</v>
      </c>
      <c r="I30" s="122">
        <v>0.12050719594412583</v>
      </c>
      <c r="J30" s="122">
        <v>0.14371756265767138</v>
      </c>
      <c r="K30" s="122">
        <v>0.14896734464804909</v>
      </c>
      <c r="L30" s="122">
        <v>0.11575228819370158</v>
      </c>
      <c r="M30" s="122">
        <v>0.13040892395666595</v>
      </c>
      <c r="N30" s="122">
        <v>0.14132288152235958</v>
      </c>
      <c r="O30" s="122">
        <v>0.11994135905032664</v>
      </c>
      <c r="P30" s="122">
        <v>0.12515082889808835</v>
      </c>
      <c r="Q30" s="122">
        <v>0.11294310334806197</v>
      </c>
      <c r="R30" s="122">
        <v>0.11222890001561504</v>
      </c>
      <c r="S30" s="122">
        <v>0.10732722585870562</v>
      </c>
      <c r="T30" s="122">
        <v>9.7044647797529193E-2</v>
      </c>
      <c r="U30" s="122">
        <v>8.5116739615223064E-2</v>
      </c>
      <c r="V30" s="122">
        <v>7.8961860284740767E-2</v>
      </c>
      <c r="W30" s="122">
        <v>0.12513325992118751</v>
      </c>
      <c r="X30" s="122">
        <v>0.11871168864575181</v>
      </c>
      <c r="Y30" s="122">
        <v>0.11181345323906978</v>
      </c>
      <c r="DA30" s="130" t="s">
        <v>1766</v>
      </c>
    </row>
    <row r="31" spans="1:105" ht="12" customHeight="1" x14ac:dyDescent="0.25">
      <c r="A31" s="97" t="s">
        <v>141</v>
      </c>
      <c r="B31" s="98">
        <v>5.1711832738339826E-3</v>
      </c>
      <c r="C31" s="98">
        <v>5.2626702688410134E-3</v>
      </c>
      <c r="D31" s="98">
        <v>5.0712174319444718E-3</v>
      </c>
      <c r="E31" s="98">
        <v>4.7904264499554379E-3</v>
      </c>
      <c r="F31" s="98">
        <v>4.0388024095798008E-3</v>
      </c>
      <c r="G31" s="98">
        <v>3.6339823709867379E-3</v>
      </c>
      <c r="H31" s="98">
        <v>2.6329606205816726E-3</v>
      </c>
      <c r="I31" s="98">
        <v>1.6700182633549571E-3</v>
      </c>
      <c r="J31" s="98">
        <v>1.2613916357488817E-3</v>
      </c>
      <c r="K31" s="98">
        <v>1.4934412293894409E-3</v>
      </c>
      <c r="L31" s="98">
        <v>1.4310309587529501E-3</v>
      </c>
      <c r="M31" s="98">
        <v>1.6390272834458735E-3</v>
      </c>
      <c r="N31" s="98">
        <v>1.6507590346784237E-3</v>
      </c>
      <c r="O31" s="98">
        <v>1.470917212802431E-3</v>
      </c>
      <c r="P31" s="98">
        <v>1.3985916013838303E-3</v>
      </c>
      <c r="Q31" s="98">
        <v>1.1377054059575485E-3</v>
      </c>
      <c r="R31" s="98">
        <v>9.7922300509326629E-4</v>
      </c>
      <c r="S31" s="98">
        <v>8.9519951494458486E-4</v>
      </c>
      <c r="T31" s="98">
        <v>8.9012069438625444E-4</v>
      </c>
      <c r="U31" s="98">
        <v>8.415281240888937E-4</v>
      </c>
      <c r="V31" s="98">
        <v>8.3609132835427082E-4</v>
      </c>
      <c r="W31" s="98">
        <v>1.3520711305014873E-3</v>
      </c>
      <c r="X31" s="98">
        <v>1.8716613131424613E-3</v>
      </c>
      <c r="Y31" s="98">
        <v>6.9472975733385432E-3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0.14971940410476006</v>
      </c>
      <c r="C35" s="101">
        <v>0.17252311013806296</v>
      </c>
      <c r="D35" s="101">
        <v>0.12487668596278562</v>
      </c>
      <c r="E35" s="101">
        <v>0.13175875683868454</v>
      </c>
      <c r="F35" s="101">
        <v>0.17265892728639767</v>
      </c>
      <c r="G35" s="101">
        <v>0.15669308441693192</v>
      </c>
      <c r="H35" s="101">
        <v>0.16601216081995085</v>
      </c>
      <c r="I35" s="101">
        <v>0.11883717768077087</v>
      </c>
      <c r="J35" s="101">
        <v>0.14245617102192251</v>
      </c>
      <c r="K35" s="101">
        <v>0.14747390341865965</v>
      </c>
      <c r="L35" s="101">
        <v>0.11432125723494863</v>
      </c>
      <c r="M35" s="101">
        <v>0.12876989667322009</v>
      </c>
      <c r="N35" s="101">
        <v>0.13967212248768116</v>
      </c>
      <c r="O35" s="101">
        <v>0.11847044183752421</v>
      </c>
      <c r="P35" s="101">
        <v>0.12375223729670452</v>
      </c>
      <c r="Q35" s="101">
        <v>0.11180539794210442</v>
      </c>
      <c r="R35" s="101">
        <v>0.11124967701052178</v>
      </c>
      <c r="S35" s="101">
        <v>0.10643202634376103</v>
      </c>
      <c r="T35" s="101">
        <v>9.6154527103142942E-2</v>
      </c>
      <c r="U35" s="101">
        <v>8.4275211491134164E-2</v>
      </c>
      <c r="V35" s="101">
        <v>7.8125768956386496E-2</v>
      </c>
      <c r="W35" s="101">
        <v>0.12378118879068602</v>
      </c>
      <c r="X35" s="101">
        <v>0.11684002733260934</v>
      </c>
      <c r="Y35" s="101">
        <v>0.10486615566573124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1774</v>
      </c>
    </row>
    <row r="39" spans="1:105" ht="12" customHeight="1" x14ac:dyDescent="0.25">
      <c r="A39" s="121" t="s">
        <v>54</v>
      </c>
      <c r="B39" s="122">
        <v>0.25571905195071953</v>
      </c>
      <c r="C39" s="122">
        <v>0.25025416028702652</v>
      </c>
      <c r="D39" s="122">
        <v>0.22914356145147635</v>
      </c>
      <c r="E39" s="122">
        <v>0.22376785249956468</v>
      </c>
      <c r="F39" s="122">
        <v>0.20734796982318085</v>
      </c>
      <c r="G39" s="122">
        <v>0.19139625228537471</v>
      </c>
      <c r="H39" s="122">
        <v>0.18709130865906834</v>
      </c>
      <c r="I39" s="122">
        <v>0.15422619106149291</v>
      </c>
      <c r="J39" s="122">
        <v>0.16308855135949374</v>
      </c>
      <c r="K39" s="122">
        <v>0.15382034335066685</v>
      </c>
      <c r="L39" s="122">
        <v>0.12829262798085034</v>
      </c>
      <c r="M39" s="122">
        <v>0.14035452070586768</v>
      </c>
      <c r="N39" s="122">
        <v>0.14424465113065274</v>
      </c>
      <c r="O39" s="122">
        <v>0.11911858501662094</v>
      </c>
      <c r="P39" s="122">
        <v>0.1044863430708851</v>
      </c>
      <c r="Q39" s="122">
        <v>7.5634384964399212E-2</v>
      </c>
      <c r="R39" s="122">
        <v>7.3071573502247716E-2</v>
      </c>
      <c r="S39" s="122">
        <v>6.3847989473619124E-2</v>
      </c>
      <c r="T39" s="122">
        <v>7.0986993288957689E-2</v>
      </c>
      <c r="U39" s="122">
        <v>6.9937839306066826E-2</v>
      </c>
      <c r="V39" s="122">
        <v>6.0215635440173956E-2</v>
      </c>
      <c r="W39" s="122">
        <v>6.3798667846457824E-2</v>
      </c>
      <c r="X39" s="122">
        <v>6.6272481744892031E-2</v>
      </c>
      <c r="Y39" s="122">
        <v>0.10092375505470116</v>
      </c>
      <c r="DA39" s="130" t="s">
        <v>1775</v>
      </c>
    </row>
    <row r="40" spans="1:105" ht="12" customHeight="1" x14ac:dyDescent="0.25">
      <c r="A40" s="97" t="s">
        <v>50</v>
      </c>
      <c r="B40" s="98">
        <v>0.2415773011278583</v>
      </c>
      <c r="C40" s="98">
        <v>0.23372002418938115</v>
      </c>
      <c r="D40" s="98">
        <v>0.21904402413269491</v>
      </c>
      <c r="E40" s="98">
        <v>0.20401440134021459</v>
      </c>
      <c r="F40" s="98">
        <v>0.16954864857057966</v>
      </c>
      <c r="G40" s="98">
        <v>0.15455795409929332</v>
      </c>
      <c r="H40" s="98">
        <v>0.12392928318386612</v>
      </c>
      <c r="I40" s="98">
        <v>8.0315153306642392E-2</v>
      </c>
      <c r="J40" s="98">
        <v>7.2678133352455779E-2</v>
      </c>
      <c r="K40" s="98">
        <v>7.0995193334797035E-2</v>
      </c>
      <c r="L40" s="98">
        <v>7.2538171541101856E-2</v>
      </c>
      <c r="M40" s="98">
        <v>8.1969018004059868E-2</v>
      </c>
      <c r="N40" s="98">
        <v>8.4762510529020979E-2</v>
      </c>
      <c r="O40" s="98">
        <v>6.9666813960491916E-2</v>
      </c>
      <c r="P40" s="98">
        <v>5.9648561162822217E-2</v>
      </c>
      <c r="Q40" s="98">
        <v>4.6163443822682212E-2</v>
      </c>
      <c r="R40" s="98">
        <v>4.7771954360437852E-2</v>
      </c>
      <c r="S40" s="98">
        <v>4.7852629878092759E-2</v>
      </c>
      <c r="T40" s="98">
        <v>4.0731125803655295E-2</v>
      </c>
      <c r="U40" s="98">
        <v>4.2024012623931392E-2</v>
      </c>
      <c r="V40" s="98">
        <v>3.3742024612178304E-2</v>
      </c>
      <c r="W40" s="98">
        <v>2.7882039791990672E-2</v>
      </c>
      <c r="X40" s="98">
        <v>3.2837245792593457E-2</v>
      </c>
      <c r="Y40" s="98">
        <v>7.7598792019881874E-2</v>
      </c>
      <c r="DA40" s="63" t="s">
        <v>1776</v>
      </c>
    </row>
    <row r="41" spans="1:105" ht="12" customHeight="1" x14ac:dyDescent="0.25">
      <c r="A41" s="109" t="s">
        <v>120</v>
      </c>
      <c r="B41" s="33">
        <v>1.4141750822861211E-2</v>
      </c>
      <c r="C41" s="33">
        <v>1.6534136097645393E-2</v>
      </c>
      <c r="D41" s="33">
        <v>1.0099537318781439E-2</v>
      </c>
      <c r="E41" s="33">
        <v>1.9753451159350101E-2</v>
      </c>
      <c r="F41" s="33">
        <v>3.7799321252601194E-2</v>
      </c>
      <c r="G41" s="33">
        <v>3.6838298186081392E-2</v>
      </c>
      <c r="H41" s="33">
        <v>6.3162025475202221E-2</v>
      </c>
      <c r="I41" s="33">
        <v>7.3911037754850514E-2</v>
      </c>
      <c r="J41" s="33">
        <v>9.0410418007037974E-2</v>
      </c>
      <c r="K41" s="33">
        <v>8.2825150015869833E-2</v>
      </c>
      <c r="L41" s="33">
        <v>5.5754456439748482E-2</v>
      </c>
      <c r="M41" s="33">
        <v>5.8385502701807826E-2</v>
      </c>
      <c r="N41" s="33">
        <v>5.9482140601631768E-2</v>
      </c>
      <c r="O41" s="33">
        <v>4.9451771056129024E-2</v>
      </c>
      <c r="P41" s="33">
        <v>4.4837781908062882E-2</v>
      </c>
      <c r="Q41" s="33">
        <v>2.9470941141716996E-2</v>
      </c>
      <c r="R41" s="33">
        <v>2.5299619141809865E-2</v>
      </c>
      <c r="S41" s="33">
        <v>1.5995359595526362E-2</v>
      </c>
      <c r="T41" s="33">
        <v>3.0255867485302401E-2</v>
      </c>
      <c r="U41" s="33">
        <v>2.7913826682135431E-2</v>
      </c>
      <c r="V41" s="33">
        <v>2.6473610827995653E-2</v>
      </c>
      <c r="W41" s="33">
        <v>3.5916628054467159E-2</v>
      </c>
      <c r="X41" s="33">
        <v>3.3435235952298581E-2</v>
      </c>
      <c r="Y41" s="33">
        <v>2.3324963034819284E-2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0.577190708406909</v>
      </c>
      <c r="H43" s="117">
        <f t="shared" si="14"/>
        <v>0.59553086830931545</v>
      </c>
      <c r="I43" s="117">
        <f t="shared" si="14"/>
        <v>0.61959757123760051</v>
      </c>
      <c r="J43" s="117">
        <f t="shared" si="14"/>
        <v>1.2379006130023602</v>
      </c>
      <c r="K43" s="117">
        <f t="shared" si="14"/>
        <v>1.8716373271120923</v>
      </c>
      <c r="L43" s="117">
        <f t="shared" si="14"/>
        <v>4.2590234412083898</v>
      </c>
      <c r="M43" s="117">
        <f t="shared" si="14"/>
        <v>4.9812792605252056</v>
      </c>
      <c r="N43" s="117">
        <f t="shared" si="14"/>
        <v>7.4425681384238569</v>
      </c>
      <c r="O43" s="117">
        <f t="shared" si="14"/>
        <v>6.3091223436043471</v>
      </c>
      <c r="P43" s="117">
        <f t="shared" si="14"/>
        <v>7.0057394575154621</v>
      </c>
      <c r="Q43" s="117">
        <f t="shared" si="14"/>
        <v>5.8041001137654105</v>
      </c>
      <c r="R43" s="117">
        <f t="shared" ref="R43:V43" si="15">R44+R47+R49+R58</f>
        <v>9.2383380786930189</v>
      </c>
      <c r="S43" s="117">
        <f t="shared" si="15"/>
        <v>12.52701979891752</v>
      </c>
      <c r="T43" s="117">
        <f t="shared" si="15"/>
        <v>14.995452416101697</v>
      </c>
      <c r="U43" s="117">
        <f t="shared" si="15"/>
        <v>14.650192433533624</v>
      </c>
      <c r="V43" s="117">
        <f t="shared" si="15"/>
        <v>15.301615217946127</v>
      </c>
      <c r="W43" s="117">
        <f t="shared" ref="W43:Y43" si="16">W44+W47+W49+W58</f>
        <v>17.959500272149047</v>
      </c>
      <c r="X43" s="117">
        <f t="shared" si="16"/>
        <v>21.511016258743556</v>
      </c>
      <c r="Y43" s="117">
        <f t="shared" si="16"/>
        <v>21.336830841900355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0.51900060169976281</v>
      </c>
      <c r="H44" s="122">
        <f t="shared" si="17"/>
        <v>0.51877093715954836</v>
      </c>
      <c r="I44" s="122">
        <f t="shared" si="17"/>
        <v>0.5255019766760235</v>
      </c>
      <c r="J44" s="122">
        <f t="shared" si="17"/>
        <v>1.0552433680717443</v>
      </c>
      <c r="K44" s="122">
        <f t="shared" si="17"/>
        <v>1.5976940578476055</v>
      </c>
      <c r="L44" s="122">
        <f t="shared" si="17"/>
        <v>3.7861335745918518</v>
      </c>
      <c r="M44" s="122">
        <f t="shared" si="17"/>
        <v>4.3431910560649758</v>
      </c>
      <c r="N44" s="122">
        <f t="shared" si="17"/>
        <v>6.5742910133865893</v>
      </c>
      <c r="O44" s="122">
        <f t="shared" si="17"/>
        <v>5.5401999998187339</v>
      </c>
      <c r="P44" s="122">
        <f t="shared" si="17"/>
        <v>6.1358850946653281</v>
      </c>
      <c r="Q44" s="122">
        <f t="shared" si="17"/>
        <v>5.0683227731041169</v>
      </c>
      <c r="R44" s="122">
        <f t="shared" ref="R44:V44" si="18">SUM(R45:R46)</f>
        <v>8.1702642568287533</v>
      </c>
      <c r="S44" s="122">
        <f t="shared" si="18"/>
        <v>11.186407498613372</v>
      </c>
      <c r="T44" s="122">
        <f t="shared" si="18"/>
        <v>13.342287207805164</v>
      </c>
      <c r="U44" s="122">
        <f t="shared" si="18"/>
        <v>12.955299425433571</v>
      </c>
      <c r="V44" s="122">
        <f t="shared" si="18"/>
        <v>13.603254562820705</v>
      </c>
      <c r="W44" s="122">
        <f t="shared" ref="W44:Y44" si="19">SUM(W45:W46)</f>
        <v>15.602783290304041</v>
      </c>
      <c r="X44" s="122">
        <f t="shared" si="19"/>
        <v>18.842190662646679</v>
      </c>
      <c r="Y44" s="122">
        <f t="shared" si="19"/>
        <v>18.930574096800409</v>
      </c>
      <c r="DA44" s="130" t="s">
        <v>1779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0.50829734937629323</v>
      </c>
      <c r="H45" s="98">
        <v>0.50817656706785808</v>
      </c>
      <c r="I45" s="98">
        <v>0.51497639094801284</v>
      </c>
      <c r="J45" s="98">
        <v>1.034329144178751</v>
      </c>
      <c r="K45" s="98">
        <v>1.5664565412228428</v>
      </c>
      <c r="L45" s="98">
        <v>3.713566502878451</v>
      </c>
      <c r="M45" s="98">
        <v>4.2607818239416932</v>
      </c>
      <c r="N45" s="98">
        <v>6.4506085726260141</v>
      </c>
      <c r="O45" s="98">
        <v>5.4368214241622201</v>
      </c>
      <c r="P45" s="98">
        <v>6.0230883640575774</v>
      </c>
      <c r="Q45" s="98">
        <v>4.9766510521923593</v>
      </c>
      <c r="R45" s="98">
        <v>8.0249732466698767</v>
      </c>
      <c r="S45" s="98">
        <v>10.990079441781562</v>
      </c>
      <c r="T45" s="98">
        <v>13.108593432997571</v>
      </c>
      <c r="U45" s="98">
        <v>12.728687455175674</v>
      </c>
      <c r="V45" s="98">
        <v>13.368621826873996</v>
      </c>
      <c r="W45" s="98">
        <v>15.335977440773037</v>
      </c>
      <c r="X45" s="98">
        <v>18.5211691549511</v>
      </c>
      <c r="Y45" s="98">
        <v>18.612998381045212</v>
      </c>
      <c r="DA45" s="63" t="s">
        <v>1780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1.070325232346955E-2</v>
      </c>
      <c r="H46" s="98">
        <v>1.0594370091690338E-2</v>
      </c>
      <c r="I46" s="98">
        <v>1.0525585728010656E-2</v>
      </c>
      <c r="J46" s="98">
        <v>2.0914223892993317E-2</v>
      </c>
      <c r="K46" s="98">
        <v>3.1237516624762793E-2</v>
      </c>
      <c r="L46" s="98">
        <v>7.2567071713400724E-2</v>
      </c>
      <c r="M46" s="98">
        <v>8.2409232123282175E-2</v>
      </c>
      <c r="N46" s="98">
        <v>0.1236824407605753</v>
      </c>
      <c r="O46" s="98">
        <v>0.10337857565651414</v>
      </c>
      <c r="P46" s="98">
        <v>0.11279673060775061</v>
      </c>
      <c r="Q46" s="98">
        <v>9.1671720911758084E-2</v>
      </c>
      <c r="R46" s="98">
        <v>0.14529101015887688</v>
      </c>
      <c r="S46" s="98">
        <v>0.19632805683181037</v>
      </c>
      <c r="T46" s="98">
        <v>0.2336937748075924</v>
      </c>
      <c r="U46" s="98">
        <v>0.22661197025789787</v>
      </c>
      <c r="V46" s="98">
        <v>0.23463273594671</v>
      </c>
      <c r="W46" s="98">
        <v>0.26680584953100367</v>
      </c>
      <c r="X46" s="98">
        <v>0.3210215076955813</v>
      </c>
      <c r="Y46" s="98">
        <v>0.31757571575519788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3.1510470510867675E-5</v>
      </c>
      <c r="H47" s="122">
        <f t="shared" si="20"/>
        <v>2.2752183750582809E-4</v>
      </c>
      <c r="I47" s="122">
        <f t="shared" si="20"/>
        <v>1.8468511860765858E-4</v>
      </c>
      <c r="J47" s="122">
        <f t="shared" si="20"/>
        <v>2.2002430298284929E-4</v>
      </c>
      <c r="K47" s="122">
        <f t="shared" si="20"/>
        <v>3.9612758410394189E-4</v>
      </c>
      <c r="L47" s="122">
        <f t="shared" si="20"/>
        <v>4.5955210105766611E-3</v>
      </c>
      <c r="M47" s="122">
        <f t="shared" si="20"/>
        <v>7.4150461910679852E-4</v>
      </c>
      <c r="N47" s="122">
        <f t="shared" si="20"/>
        <v>2.6765916059573237E-3</v>
      </c>
      <c r="O47" s="122">
        <f t="shared" si="20"/>
        <v>1.6472965859228772E-3</v>
      </c>
      <c r="P47" s="122">
        <f t="shared" si="20"/>
        <v>4.174261582046832E-3</v>
      </c>
      <c r="Q47" s="122">
        <f t="shared" si="20"/>
        <v>3.0202979663247497E-3</v>
      </c>
      <c r="R47" s="122">
        <f t="shared" si="20"/>
        <v>2.4202380814607903E-3</v>
      </c>
      <c r="S47" s="122">
        <f t="shared" si="20"/>
        <v>2.467348430419992E-3</v>
      </c>
      <c r="T47" s="122">
        <f t="shared" si="20"/>
        <v>4.6716658262755586E-3</v>
      </c>
      <c r="U47" s="122">
        <f t="shared" si="20"/>
        <v>4.1052008366234058E-3</v>
      </c>
      <c r="V47" s="122">
        <f t="shared" si="20"/>
        <v>2.7692826368109695E-3</v>
      </c>
      <c r="W47" s="122">
        <f t="shared" si="20"/>
        <v>9.3642778355746917E-3</v>
      </c>
      <c r="X47" s="122">
        <f t="shared" si="20"/>
        <v>6.5184953926467268E-3</v>
      </c>
      <c r="Y47" s="122">
        <f t="shared" si="20"/>
        <v>5.4234020811066109E-3</v>
      </c>
      <c r="DA47" s="130" t="s">
        <v>1782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3.1510470510867675E-5</v>
      </c>
      <c r="H48" s="98">
        <v>2.2752183750582809E-4</v>
      </c>
      <c r="I48" s="98">
        <v>1.8468511860765858E-4</v>
      </c>
      <c r="J48" s="98">
        <v>2.2002430298284929E-4</v>
      </c>
      <c r="K48" s="98">
        <v>3.9612758410394189E-4</v>
      </c>
      <c r="L48" s="98">
        <v>4.5955210105766611E-3</v>
      </c>
      <c r="M48" s="98">
        <v>7.4150461910679852E-4</v>
      </c>
      <c r="N48" s="98">
        <v>2.6765916059573237E-3</v>
      </c>
      <c r="O48" s="98">
        <v>1.6472965859228772E-3</v>
      </c>
      <c r="P48" s="98">
        <v>4.174261582046832E-3</v>
      </c>
      <c r="Q48" s="98">
        <v>3.0202979663247497E-3</v>
      </c>
      <c r="R48" s="98">
        <v>2.4202380814607903E-3</v>
      </c>
      <c r="S48" s="98">
        <v>2.467348430419992E-3</v>
      </c>
      <c r="T48" s="98">
        <v>4.6716658262755586E-3</v>
      </c>
      <c r="U48" s="98">
        <v>4.1052008366234058E-3</v>
      </c>
      <c r="V48" s="98">
        <v>2.7692826368109695E-3</v>
      </c>
      <c r="W48" s="98">
        <v>9.3642778355746917E-3</v>
      </c>
      <c r="X48" s="98">
        <v>6.5184953926467268E-3</v>
      </c>
      <c r="Y48" s="98">
        <v>5.4234020811066109E-3</v>
      </c>
      <c r="DA48" s="63" t="s">
        <v>1783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3.2598122958936215E-2</v>
      </c>
      <c r="H49" s="122">
        <v>3.4760175774288679E-2</v>
      </c>
      <c r="I49" s="122">
        <v>3.4109218755545956E-2</v>
      </c>
      <c r="J49" s="122">
        <v>7.4294225132761807E-2</v>
      </c>
      <c r="K49" s="122">
        <v>0.11252695543157856</v>
      </c>
      <c r="L49" s="122">
        <v>0.24072972204656712</v>
      </c>
      <c r="M49" s="122">
        <v>0.30614332644254344</v>
      </c>
      <c r="N49" s="122">
        <v>0.4704178889711203</v>
      </c>
      <c r="O49" s="122">
        <v>0.39041187985554043</v>
      </c>
      <c r="P49" s="122">
        <v>0.47517893417677515</v>
      </c>
      <c r="Q49" s="122">
        <v>0.39967080316472764</v>
      </c>
      <c r="R49" s="122">
        <v>0.63907060870649368</v>
      </c>
      <c r="S49" s="122">
        <v>0.85004171173124121</v>
      </c>
      <c r="T49" s="122">
        <v>0.96820908244161241</v>
      </c>
      <c r="U49" s="122">
        <v>0.92784697127116134</v>
      </c>
      <c r="V49" s="122">
        <v>0.94281396158893715</v>
      </c>
      <c r="W49" s="122">
        <v>1.5139766463431878</v>
      </c>
      <c r="X49" s="122">
        <v>1.7285143186304588</v>
      </c>
      <c r="Y49" s="122">
        <v>1.2580478847991983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3.1869465446609985E-2</v>
      </c>
      <c r="H50" s="98">
        <v>3.3604111622053442E-2</v>
      </c>
      <c r="I50" s="98">
        <v>3.2851086614353792E-2</v>
      </c>
      <c r="J50" s="98">
        <v>7.1855899028340844E-2</v>
      </c>
      <c r="K50" s="98">
        <v>0.10859704534025166</v>
      </c>
      <c r="L50" s="98">
        <v>0.23571440869469854</v>
      </c>
      <c r="M50" s="98">
        <v>0.2986037830645964</v>
      </c>
      <c r="N50" s="98">
        <v>0.46047105550711342</v>
      </c>
      <c r="O50" s="98">
        <v>0.38126505572616254</v>
      </c>
      <c r="P50" s="98">
        <v>0.46404647535413551</v>
      </c>
      <c r="Q50" s="98">
        <v>0.38808532213901054</v>
      </c>
      <c r="R50" s="98">
        <v>0.62403089222946129</v>
      </c>
      <c r="S50" s="98">
        <v>0.8311369404536183</v>
      </c>
      <c r="T50" s="98">
        <v>0.94575111626038033</v>
      </c>
      <c r="U50" s="98">
        <v>0.90466860094149759</v>
      </c>
      <c r="V50" s="98">
        <v>0.91670240100405642</v>
      </c>
      <c r="W50" s="98">
        <v>1.4682107007275955</v>
      </c>
      <c r="X50" s="98">
        <v>1.679197536540213</v>
      </c>
      <c r="Y50" s="98">
        <v>1.2216380423458588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7.2865751232623326E-4</v>
      </c>
      <c r="H54" s="101">
        <v>1.1560641522352399E-3</v>
      </c>
      <c r="I54" s="101">
        <v>1.2581321411921672E-3</v>
      </c>
      <c r="J54" s="101">
        <v>2.438326104420963E-3</v>
      </c>
      <c r="K54" s="101">
        <v>3.9299100913268974E-3</v>
      </c>
      <c r="L54" s="101">
        <v>5.0153133518685928E-3</v>
      </c>
      <c r="M54" s="101">
        <v>7.5395433779470418E-3</v>
      </c>
      <c r="N54" s="101">
        <v>9.9468334640068559E-3</v>
      </c>
      <c r="O54" s="101">
        <v>9.146824129377909E-3</v>
      </c>
      <c r="P54" s="101">
        <v>1.1132458822639654E-2</v>
      </c>
      <c r="Q54" s="101">
        <v>1.1585481025717095E-2</v>
      </c>
      <c r="R54" s="101">
        <v>1.5039716477032372E-2</v>
      </c>
      <c r="S54" s="101">
        <v>1.8904771277622866E-2</v>
      </c>
      <c r="T54" s="101">
        <v>2.2457966181232129E-2</v>
      </c>
      <c r="U54" s="101">
        <v>2.317837032966379E-2</v>
      </c>
      <c r="V54" s="101">
        <v>2.6111560584880737E-2</v>
      </c>
      <c r="W54" s="101">
        <v>4.5765945615592316E-2</v>
      </c>
      <c r="X54" s="101">
        <v>4.9316782090245842E-2</v>
      </c>
      <c r="Y54" s="101">
        <v>3.6409842453339357E-2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2.5560473277699024E-2</v>
      </c>
      <c r="H58" s="122">
        <v>4.1772233537972506E-2</v>
      </c>
      <c r="I58" s="122">
        <v>5.9801690687423387E-2</v>
      </c>
      <c r="J58" s="122">
        <v>0.10814299549487112</v>
      </c>
      <c r="K58" s="122">
        <v>0.16102018624880421</v>
      </c>
      <c r="L58" s="122">
        <v>0.22756462355939477</v>
      </c>
      <c r="M58" s="122">
        <v>0.33120337339857947</v>
      </c>
      <c r="N58" s="122">
        <v>0.3951826444601898</v>
      </c>
      <c r="O58" s="122">
        <v>0.37686316734414915</v>
      </c>
      <c r="P58" s="122">
        <v>0.39050116709131177</v>
      </c>
      <c r="Q58" s="122">
        <v>0.33308623953024086</v>
      </c>
      <c r="R58" s="122">
        <v>0.42658297507631071</v>
      </c>
      <c r="S58" s="122">
        <v>0.48810324014248668</v>
      </c>
      <c r="T58" s="122">
        <v>0.68028446002864551</v>
      </c>
      <c r="U58" s="122">
        <v>0.76294083599226825</v>
      </c>
      <c r="V58" s="122">
        <v>0.7527774108996732</v>
      </c>
      <c r="W58" s="122">
        <v>0.83337605766624157</v>
      </c>
      <c r="X58" s="122">
        <v>0.93379278207376815</v>
      </c>
      <c r="Y58" s="122">
        <v>1.1427854582196402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1.3725544901175139E-2</v>
      </c>
      <c r="H59" s="98">
        <v>1.8059818842353033E-2</v>
      </c>
      <c r="I59" s="98">
        <v>1.6477857852008403E-2</v>
      </c>
      <c r="J59" s="98">
        <v>2.5509817746503016E-2</v>
      </c>
      <c r="K59" s="98">
        <v>7.2605904527384052E-2</v>
      </c>
      <c r="L59" s="98">
        <v>0.15033332292984525</v>
      </c>
      <c r="M59" s="98">
        <v>0.22335122837939853</v>
      </c>
      <c r="N59" s="98">
        <v>0.25388602495824092</v>
      </c>
      <c r="O59" s="98">
        <v>0.22481161637062266</v>
      </c>
      <c r="P59" s="98">
        <v>0.21793189929822251</v>
      </c>
      <c r="Q59" s="98">
        <v>0.20350765704999255</v>
      </c>
      <c r="R59" s="98">
        <v>0.28072179366442862</v>
      </c>
      <c r="S59" s="98">
        <v>0.37789503300787841</v>
      </c>
      <c r="T59" s="98">
        <v>0.42449520643270189</v>
      </c>
      <c r="U59" s="98">
        <v>0.49133758987038706</v>
      </c>
      <c r="V59" s="98">
        <v>0.43808100855120524</v>
      </c>
      <c r="W59" s="98">
        <v>0.37410347741827027</v>
      </c>
      <c r="X59" s="98">
        <v>0.4891495311063202</v>
      </c>
      <c r="Y59" s="98">
        <v>0.83588489856763992</v>
      </c>
      <c r="DA59" s="63" t="s">
        <v>1794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1.1834928376523883E-2</v>
      </c>
      <c r="H60" s="33">
        <v>2.3712414695619469E-2</v>
      </c>
      <c r="I60" s="33">
        <v>4.3323832835414987E-2</v>
      </c>
      <c r="J60" s="33">
        <v>8.2633177748368106E-2</v>
      </c>
      <c r="K60" s="33">
        <v>8.8414281721420157E-2</v>
      </c>
      <c r="L60" s="33">
        <v>7.7231300629549512E-2</v>
      </c>
      <c r="M60" s="33">
        <v>0.10785214501918093</v>
      </c>
      <c r="N60" s="33">
        <v>0.14129661950194886</v>
      </c>
      <c r="O60" s="33">
        <v>0.15205155097352652</v>
      </c>
      <c r="P60" s="33">
        <v>0.17256926779308929</v>
      </c>
      <c r="Q60" s="33">
        <v>0.12957858248024834</v>
      </c>
      <c r="R60" s="33">
        <v>0.14586118141188206</v>
      </c>
      <c r="S60" s="33">
        <v>0.11020820713460827</v>
      </c>
      <c r="T60" s="33">
        <v>0.25578925359594362</v>
      </c>
      <c r="U60" s="33">
        <v>0.27160324612188114</v>
      </c>
      <c r="V60" s="33">
        <v>0.31469640234846791</v>
      </c>
      <c r="W60" s="33">
        <v>0.4592725802479713</v>
      </c>
      <c r="X60" s="33">
        <v>0.444643250967448</v>
      </c>
      <c r="Y60" s="33">
        <v>0.30690055965200025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49.504324377711676</v>
      </c>
      <c r="C62" s="117">
        <f t="shared" si="21"/>
        <v>51.442984639613996</v>
      </c>
      <c r="D62" s="117">
        <f t="shared" si="21"/>
        <v>53.027666277975172</v>
      </c>
      <c r="E62" s="117">
        <f t="shared" si="21"/>
        <v>57.249664632893598</v>
      </c>
      <c r="F62" s="117">
        <f t="shared" si="21"/>
        <v>62.74399968651349</v>
      </c>
      <c r="G62" s="117">
        <f t="shared" si="21"/>
        <v>67.172602961984779</v>
      </c>
      <c r="H62" s="117">
        <f t="shared" si="21"/>
        <v>70.83927292701928</v>
      </c>
      <c r="I62" s="117">
        <f t="shared" si="21"/>
        <v>75.344850813213839</v>
      </c>
      <c r="J62" s="117">
        <f t="shared" si="21"/>
        <v>75.61702357243297</v>
      </c>
      <c r="K62" s="117">
        <f t="shared" si="21"/>
        <v>76.154240171695506</v>
      </c>
      <c r="L62" s="117">
        <f t="shared" si="21"/>
        <v>84.128755820304761</v>
      </c>
      <c r="M62" s="117">
        <f t="shared" si="21"/>
        <v>78.04794233806939</v>
      </c>
      <c r="N62" s="117">
        <f t="shared" si="21"/>
        <v>74.317359409490066</v>
      </c>
      <c r="O62" s="117">
        <f t="shared" si="21"/>
        <v>69.057030084775391</v>
      </c>
      <c r="P62" s="117">
        <f t="shared" si="21"/>
        <v>68.529262983445079</v>
      </c>
      <c r="Q62" s="117">
        <f t="shared" si="21"/>
        <v>72.192540103324674</v>
      </c>
      <c r="R62" s="117">
        <f t="shared" ref="R62:V62" si="22">R63+R66+R68+R77</f>
        <v>88.817743780493188</v>
      </c>
      <c r="S62" s="117">
        <f t="shared" si="22"/>
        <v>97.330729555261868</v>
      </c>
      <c r="T62" s="117">
        <f t="shared" si="22"/>
        <v>107.89174222875008</v>
      </c>
      <c r="U62" s="117">
        <f t="shared" si="22"/>
        <v>108.817340837315</v>
      </c>
      <c r="V62" s="117">
        <f t="shared" si="22"/>
        <v>121.61624974525046</v>
      </c>
      <c r="W62" s="117">
        <f t="shared" ref="W62:Y62" si="23">W63+W66+W68+W77</f>
        <v>157.63146623898862</v>
      </c>
      <c r="X62" s="117">
        <f t="shared" si="23"/>
        <v>144.15245496983957</v>
      </c>
      <c r="Y62" s="117">
        <f t="shared" si="23"/>
        <v>133.97373631443995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43.250345230112494</v>
      </c>
      <c r="C63" s="122">
        <f t="shared" si="24"/>
        <v>45.098220549628621</v>
      </c>
      <c r="D63" s="122">
        <f t="shared" si="24"/>
        <v>47.100330729887247</v>
      </c>
      <c r="E63" s="122">
        <f t="shared" si="24"/>
        <v>50.623610353122928</v>
      </c>
      <c r="F63" s="122">
        <f t="shared" si="24"/>
        <v>54.93593364222901</v>
      </c>
      <c r="G63" s="122">
        <f t="shared" si="24"/>
        <v>58.937206929554705</v>
      </c>
      <c r="H63" s="122">
        <f t="shared" si="24"/>
        <v>61.82826999324466</v>
      </c>
      <c r="I63" s="122">
        <f t="shared" si="24"/>
        <v>65.889298354162804</v>
      </c>
      <c r="J63" s="122">
        <f t="shared" si="24"/>
        <v>65.477767324188761</v>
      </c>
      <c r="K63" s="122">
        <f t="shared" si="24"/>
        <v>66.332614762835135</v>
      </c>
      <c r="L63" s="122">
        <f t="shared" si="24"/>
        <v>74.540884827527989</v>
      </c>
      <c r="M63" s="122">
        <f t="shared" si="24"/>
        <v>68.229072293298316</v>
      </c>
      <c r="N63" s="122">
        <f t="shared" si="24"/>
        <v>64.94661137773879</v>
      </c>
      <c r="O63" s="122">
        <f t="shared" si="24"/>
        <v>60.785753850243758</v>
      </c>
      <c r="P63" s="122">
        <f t="shared" si="24"/>
        <v>59.924880804165923</v>
      </c>
      <c r="Q63" s="122">
        <f t="shared" si="24"/>
        <v>63.745203848531773</v>
      </c>
      <c r="R63" s="122">
        <f t="shared" ref="R63:V63" si="25">SUM(R64:R65)</f>
        <v>78.632942624821382</v>
      </c>
      <c r="S63" s="122">
        <f t="shared" si="25"/>
        <v>86.757407447161924</v>
      </c>
      <c r="T63" s="122">
        <f t="shared" si="25"/>
        <v>95.740369374602267</v>
      </c>
      <c r="U63" s="122">
        <f t="shared" si="25"/>
        <v>96.306252493910534</v>
      </c>
      <c r="V63" s="122">
        <f t="shared" si="25"/>
        <v>108.28419441109222</v>
      </c>
      <c r="W63" s="122">
        <f t="shared" ref="W63:Y63" si="26">SUM(W64:W65)</f>
        <v>137.29933945846506</v>
      </c>
      <c r="X63" s="122">
        <f t="shared" si="26"/>
        <v>125.84211080855125</v>
      </c>
      <c r="Y63" s="122">
        <f t="shared" si="26"/>
        <v>118.98341327717294</v>
      </c>
      <c r="DA63" s="130" t="s">
        <v>1797</v>
      </c>
    </row>
    <row r="64" spans="1:105" ht="12" customHeight="1" x14ac:dyDescent="0.25">
      <c r="A64" s="97" t="s">
        <v>212</v>
      </c>
      <c r="B64" s="98">
        <v>42.275120099802216</v>
      </c>
      <c r="C64" s="98">
        <v>44.099857900375589</v>
      </c>
      <c r="D64" s="98">
        <v>46.078883824885743</v>
      </c>
      <c r="E64" s="98">
        <v>49.54727923603825</v>
      </c>
      <c r="F64" s="98">
        <v>53.78598639701196</v>
      </c>
      <c r="G64" s="98">
        <v>57.721755935968986</v>
      </c>
      <c r="H64" s="98">
        <v>60.565609486424613</v>
      </c>
      <c r="I64" s="98">
        <v>64.569563150173693</v>
      </c>
      <c r="J64" s="98">
        <v>64.180041389806675</v>
      </c>
      <c r="K64" s="98">
        <v>65.03570428974399</v>
      </c>
      <c r="L64" s="98">
        <v>73.112194151858233</v>
      </c>
      <c r="M64" s="98">
        <v>66.934469918318086</v>
      </c>
      <c r="N64" s="98">
        <v>63.724767775444498</v>
      </c>
      <c r="O64" s="98">
        <v>59.651508759190861</v>
      </c>
      <c r="P64" s="98">
        <v>58.823274347642517</v>
      </c>
      <c r="Q64" s="98">
        <v>62.592232185464866</v>
      </c>
      <c r="R64" s="98">
        <v>77.234620697084893</v>
      </c>
      <c r="S64" s="98">
        <v>85.234763718871292</v>
      </c>
      <c r="T64" s="98">
        <v>94.063450869390095</v>
      </c>
      <c r="U64" s="98">
        <v>94.621679339008764</v>
      </c>
      <c r="V64" s="98">
        <v>106.41647836732278</v>
      </c>
      <c r="W64" s="98">
        <v>134.95153610680114</v>
      </c>
      <c r="X64" s="98">
        <v>123.69809131173967</v>
      </c>
      <c r="Y64" s="98">
        <v>116.98737013335295</v>
      </c>
      <c r="DA64" s="63" t="s">
        <v>1798</v>
      </c>
    </row>
    <row r="65" spans="1:105" ht="12" customHeight="1" x14ac:dyDescent="0.25">
      <c r="A65" s="97" t="s">
        <v>53</v>
      </c>
      <c r="B65" s="98">
        <v>0.97522513031027469</v>
      </c>
      <c r="C65" s="98">
        <v>0.99836264925303464</v>
      </c>
      <c r="D65" s="98">
        <v>1.0214469050015047</v>
      </c>
      <c r="E65" s="98">
        <v>1.0763311170846785</v>
      </c>
      <c r="F65" s="98">
        <v>1.1499472452170512</v>
      </c>
      <c r="G65" s="98">
        <v>1.2154509935857176</v>
      </c>
      <c r="H65" s="98">
        <v>1.2626605068200483</v>
      </c>
      <c r="I65" s="98">
        <v>1.3197352039891099</v>
      </c>
      <c r="J65" s="98">
        <v>1.2977259343820875</v>
      </c>
      <c r="K65" s="98">
        <v>1.2969104730911454</v>
      </c>
      <c r="L65" s="98">
        <v>1.4286906756697533</v>
      </c>
      <c r="M65" s="98">
        <v>1.2946023749802338</v>
      </c>
      <c r="N65" s="98">
        <v>1.2218436022942951</v>
      </c>
      <c r="O65" s="98">
        <v>1.1342450910528989</v>
      </c>
      <c r="P65" s="98">
        <v>1.1016064565234087</v>
      </c>
      <c r="Q65" s="98">
        <v>1.1529716630669067</v>
      </c>
      <c r="R65" s="98">
        <v>1.3983219277364884</v>
      </c>
      <c r="S65" s="98">
        <v>1.5226437282906287</v>
      </c>
      <c r="T65" s="98">
        <v>1.6769185052121667</v>
      </c>
      <c r="U65" s="98">
        <v>1.6845731549017657</v>
      </c>
      <c r="V65" s="98">
        <v>1.8677160437694336</v>
      </c>
      <c r="W65" s="98">
        <v>2.3478033516639059</v>
      </c>
      <c r="X65" s="98">
        <v>2.1440194968115778</v>
      </c>
      <c r="Y65" s="98">
        <v>1.9960431438199862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1.6524560172748572E-4</v>
      </c>
      <c r="C66" s="122">
        <f t="shared" si="27"/>
        <v>2.0475509196321188E-4</v>
      </c>
      <c r="D66" s="122">
        <f t="shared" si="27"/>
        <v>2.6798935172559326E-4</v>
      </c>
      <c r="E66" s="122">
        <f t="shared" si="27"/>
        <v>6.9067728402195049E-4</v>
      </c>
      <c r="F66" s="122">
        <f t="shared" si="27"/>
        <v>1.4978320419453493E-3</v>
      </c>
      <c r="G66" s="122">
        <f t="shared" si="27"/>
        <v>3.163685687047911E-3</v>
      </c>
      <c r="H66" s="122">
        <f t="shared" si="27"/>
        <v>1.1505744062428741E-2</v>
      </c>
      <c r="I66" s="122">
        <f t="shared" si="27"/>
        <v>6.8248673578882521E-3</v>
      </c>
      <c r="J66" s="122">
        <f t="shared" si="27"/>
        <v>6.3789186025539268E-3</v>
      </c>
      <c r="K66" s="122">
        <f t="shared" si="27"/>
        <v>7.8714626828508185E-3</v>
      </c>
      <c r="L66" s="122">
        <f t="shared" si="27"/>
        <v>6.4380306732595316E-2</v>
      </c>
      <c r="M66" s="122">
        <f t="shared" si="27"/>
        <v>8.1139437396799095E-3</v>
      </c>
      <c r="N66" s="122">
        <f t="shared" si="27"/>
        <v>2.2957971952234375E-2</v>
      </c>
      <c r="O66" s="122">
        <f t="shared" si="27"/>
        <v>1.1777594892235517E-2</v>
      </c>
      <c r="P66" s="122">
        <f t="shared" si="27"/>
        <v>2.8161679816188483E-2</v>
      </c>
      <c r="Q66" s="122">
        <f t="shared" si="27"/>
        <v>2.1532669161008197E-2</v>
      </c>
      <c r="R66" s="122">
        <f t="shared" si="27"/>
        <v>1.8674080195739073E-2</v>
      </c>
      <c r="S66" s="122">
        <f t="shared" si="27"/>
        <v>1.9820364383250626E-2</v>
      </c>
      <c r="T66" s="122">
        <f t="shared" si="27"/>
        <v>3.6928854671403069E-2</v>
      </c>
      <c r="U66" s="122">
        <f t="shared" si="27"/>
        <v>3.2764513703255317E-2</v>
      </c>
      <c r="V66" s="122">
        <f t="shared" si="27"/>
        <v>2.2874575983194319E-2</v>
      </c>
      <c r="W66" s="122">
        <f t="shared" si="27"/>
        <v>7.973923734537329E-2</v>
      </c>
      <c r="X66" s="122">
        <f t="shared" si="27"/>
        <v>5.4637522955892352E-2</v>
      </c>
      <c r="Y66" s="122">
        <f t="shared" si="27"/>
        <v>4.3765621353712279E-2</v>
      </c>
      <c r="DA66" s="130" t="s">
        <v>1800</v>
      </c>
    </row>
    <row r="67" spans="1:105" ht="12" customHeight="1" x14ac:dyDescent="0.25">
      <c r="A67" s="97" t="s">
        <v>53</v>
      </c>
      <c r="B67" s="98">
        <v>1.6524560172748572E-4</v>
      </c>
      <c r="C67" s="98">
        <v>2.0475509196321188E-4</v>
      </c>
      <c r="D67" s="98">
        <v>2.6798935172559326E-4</v>
      </c>
      <c r="E67" s="98">
        <v>6.9067728402195049E-4</v>
      </c>
      <c r="F67" s="98">
        <v>1.4978320419453493E-3</v>
      </c>
      <c r="G67" s="98">
        <v>3.163685687047911E-3</v>
      </c>
      <c r="H67" s="98">
        <v>1.1505744062428741E-2</v>
      </c>
      <c r="I67" s="98">
        <v>6.8248673578882521E-3</v>
      </c>
      <c r="J67" s="98">
        <v>6.3789186025539268E-3</v>
      </c>
      <c r="K67" s="98">
        <v>7.8714626828508185E-3</v>
      </c>
      <c r="L67" s="98">
        <v>6.4380306732595316E-2</v>
      </c>
      <c r="M67" s="98">
        <v>8.1139437396799095E-3</v>
      </c>
      <c r="N67" s="98">
        <v>2.2957971952234375E-2</v>
      </c>
      <c r="O67" s="98">
        <v>1.1777594892235517E-2</v>
      </c>
      <c r="P67" s="98">
        <v>2.8161679816188483E-2</v>
      </c>
      <c r="Q67" s="98">
        <v>2.1532669161008197E-2</v>
      </c>
      <c r="R67" s="98">
        <v>1.8674080195739073E-2</v>
      </c>
      <c r="S67" s="98">
        <v>1.9820364383250626E-2</v>
      </c>
      <c r="T67" s="98">
        <v>3.6928854671403069E-2</v>
      </c>
      <c r="U67" s="98">
        <v>3.2764513703255317E-2</v>
      </c>
      <c r="V67" s="98">
        <v>2.2874575983194319E-2</v>
      </c>
      <c r="W67" s="98">
        <v>7.973923734537329E-2</v>
      </c>
      <c r="X67" s="98">
        <v>5.4637522955892352E-2</v>
      </c>
      <c r="Y67" s="98">
        <v>4.3765621353712279E-2</v>
      </c>
      <c r="DA67" s="63" t="s">
        <v>1801</v>
      </c>
    </row>
    <row r="68" spans="1:105" ht="12" customHeight="1" x14ac:dyDescent="0.25">
      <c r="A68" s="121" t="s">
        <v>55</v>
      </c>
      <c r="B68" s="122">
        <v>2.3907428878079879</v>
      </c>
      <c r="C68" s="122">
        <v>2.5241255992391527</v>
      </c>
      <c r="D68" s="122">
        <v>2.3590070721678371</v>
      </c>
      <c r="E68" s="122">
        <v>2.7098351920125747</v>
      </c>
      <c r="F68" s="122">
        <v>3.4585573545207127</v>
      </c>
      <c r="G68" s="122">
        <v>3.7350086048724487</v>
      </c>
      <c r="H68" s="122">
        <v>4.1413977714448471</v>
      </c>
      <c r="I68" s="122">
        <v>4.2281090953621367</v>
      </c>
      <c r="J68" s="122">
        <v>4.5892771958658241</v>
      </c>
      <c r="K68" s="122">
        <v>4.6458651025513591</v>
      </c>
      <c r="L68" s="122">
        <v>4.7439069305252941</v>
      </c>
      <c r="M68" s="122">
        <v>4.8034896274630281</v>
      </c>
      <c r="N68" s="122">
        <v>4.6643708394034205</v>
      </c>
      <c r="O68" s="122">
        <v>4.2832655560923572</v>
      </c>
      <c r="P68" s="122">
        <v>4.6484927387617105</v>
      </c>
      <c r="Q68" s="122">
        <v>5.0017714680687222</v>
      </c>
      <c r="R68" s="122">
        <v>6.1421868062694127</v>
      </c>
      <c r="S68" s="122">
        <v>6.5972110040219656</v>
      </c>
      <c r="T68" s="122">
        <v>6.9572625189369894</v>
      </c>
      <c r="U68" s="122">
        <v>6.9026786584298021</v>
      </c>
      <c r="V68" s="122">
        <v>7.4998354571750623</v>
      </c>
      <c r="W68" s="122">
        <v>13.274469618864103</v>
      </c>
      <c r="X68" s="122">
        <v>11.562150367787904</v>
      </c>
      <c r="Y68" s="122">
        <v>7.9124111608281495</v>
      </c>
      <c r="DA68" s="130" t="s">
        <v>1802</v>
      </c>
    </row>
    <row r="69" spans="1:105" ht="12" customHeight="1" x14ac:dyDescent="0.25">
      <c r="A69" s="97" t="s">
        <v>134</v>
      </c>
      <c r="B69" s="98">
        <v>2.3110358185607667</v>
      </c>
      <c r="C69" s="98">
        <v>2.4317664039370399</v>
      </c>
      <c r="D69" s="98">
        <v>2.2890382186151834</v>
      </c>
      <c r="E69" s="98">
        <v>2.6305599908367738</v>
      </c>
      <c r="F69" s="98">
        <v>3.3428043970682029</v>
      </c>
      <c r="G69" s="98">
        <v>3.6176681246872886</v>
      </c>
      <c r="H69" s="98">
        <v>4.0004474539262063</v>
      </c>
      <c r="I69" s="98">
        <v>4.1107459673798994</v>
      </c>
      <c r="J69" s="98">
        <v>4.4457610203766906</v>
      </c>
      <c r="K69" s="98">
        <v>4.4954142917891868</v>
      </c>
      <c r="L69" s="98">
        <v>4.6258034448558059</v>
      </c>
      <c r="M69" s="98">
        <v>4.671112802718226</v>
      </c>
      <c r="N69" s="98">
        <v>4.5262568928043683</v>
      </c>
      <c r="O69" s="98">
        <v>4.1610057080163285</v>
      </c>
      <c r="P69" s="98">
        <v>4.5061271205256412</v>
      </c>
      <c r="Q69" s="98">
        <v>4.8541775185445504</v>
      </c>
      <c r="R69" s="98">
        <v>5.9761563865819634</v>
      </c>
      <c r="S69" s="98">
        <v>6.4196992916766167</v>
      </c>
      <c r="T69" s="98">
        <v>6.7666701375980649</v>
      </c>
      <c r="U69" s="98">
        <v>6.7123384355444609</v>
      </c>
      <c r="V69" s="98">
        <v>7.2911502569437125</v>
      </c>
      <c r="W69" s="98">
        <v>12.922611600721401</v>
      </c>
      <c r="X69" s="98">
        <v>11.223791903938261</v>
      </c>
      <c r="Y69" s="98">
        <v>7.684302138736741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7.970706924722129E-2</v>
      </c>
      <c r="C73" s="101">
        <v>9.2359195302112826E-2</v>
      </c>
      <c r="D73" s="101">
        <v>6.9968853552653851E-2</v>
      </c>
      <c r="E73" s="101">
        <v>7.9275201175800863E-2</v>
      </c>
      <c r="F73" s="101">
        <v>0.11575295745250974</v>
      </c>
      <c r="G73" s="101">
        <v>0.11734048018516</v>
      </c>
      <c r="H73" s="101">
        <v>0.14095031751864046</v>
      </c>
      <c r="I73" s="101">
        <v>0.11736312798223739</v>
      </c>
      <c r="J73" s="101">
        <v>0.14351617548913356</v>
      </c>
      <c r="K73" s="101">
        <v>0.15045081076217268</v>
      </c>
      <c r="L73" s="101">
        <v>0.11810348566948808</v>
      </c>
      <c r="M73" s="101">
        <v>0.13237682474480161</v>
      </c>
      <c r="N73" s="101">
        <v>0.13811394659905252</v>
      </c>
      <c r="O73" s="101">
        <v>0.12225984807602895</v>
      </c>
      <c r="P73" s="101">
        <v>0.14236561823606916</v>
      </c>
      <c r="Q73" s="101">
        <v>0.14759394952417154</v>
      </c>
      <c r="R73" s="101">
        <v>0.16603041968744908</v>
      </c>
      <c r="S73" s="101">
        <v>0.17751171234534863</v>
      </c>
      <c r="T73" s="101">
        <v>0.1905923813389242</v>
      </c>
      <c r="U73" s="101">
        <v>0.19034022288534103</v>
      </c>
      <c r="V73" s="101">
        <v>0.20868520023134932</v>
      </c>
      <c r="W73" s="101">
        <v>0.35185801814270151</v>
      </c>
      <c r="X73" s="101">
        <v>0.3383584638496433</v>
      </c>
      <c r="Y73" s="101">
        <v>0.22810902209140838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3.8630710141894657</v>
      </c>
      <c r="C77" s="122">
        <v>3.8204337356542566</v>
      </c>
      <c r="D77" s="122">
        <v>3.5680604865683607</v>
      </c>
      <c r="E77" s="122">
        <v>3.9155284104740766</v>
      </c>
      <c r="F77" s="122">
        <v>4.3480108577218148</v>
      </c>
      <c r="G77" s="122">
        <v>4.4972237418705774</v>
      </c>
      <c r="H77" s="122">
        <v>4.8580994182673427</v>
      </c>
      <c r="I77" s="122">
        <v>5.2206184963310012</v>
      </c>
      <c r="J77" s="122">
        <v>5.543600133775838</v>
      </c>
      <c r="K77" s="122">
        <v>5.1678888436261561</v>
      </c>
      <c r="L77" s="122">
        <v>4.7795837555188747</v>
      </c>
      <c r="M77" s="122">
        <v>5.0072664735683743</v>
      </c>
      <c r="N77" s="122">
        <v>4.6834192203956251</v>
      </c>
      <c r="O77" s="122">
        <v>3.9762330835470392</v>
      </c>
      <c r="P77" s="122">
        <v>3.9277277607012664</v>
      </c>
      <c r="Q77" s="122">
        <v>3.4240321175631729</v>
      </c>
      <c r="R77" s="122">
        <v>4.0239402692066673</v>
      </c>
      <c r="S77" s="122">
        <v>3.9562907396947167</v>
      </c>
      <c r="T77" s="122">
        <v>5.1571814805394194</v>
      </c>
      <c r="U77" s="122">
        <v>5.575645171271403</v>
      </c>
      <c r="V77" s="122">
        <v>5.809345300999972</v>
      </c>
      <c r="W77" s="122">
        <v>6.9779179243140748</v>
      </c>
      <c r="X77" s="122">
        <v>6.693556270544514</v>
      </c>
      <c r="Y77" s="122">
        <v>7.0341462550851359</v>
      </c>
      <c r="DA77" s="130" t="s">
        <v>1811</v>
      </c>
    </row>
    <row r="78" spans="1:105" ht="12" customHeight="1" x14ac:dyDescent="0.25">
      <c r="A78" s="97" t="s">
        <v>189</v>
      </c>
      <c r="B78" s="98">
        <v>3.7356134862075856</v>
      </c>
      <c r="C78" s="98">
        <v>3.6690089694407284</v>
      </c>
      <c r="D78" s="98">
        <v>3.4905206837113112</v>
      </c>
      <c r="E78" s="98">
        <v>3.8015227780686844</v>
      </c>
      <c r="F78" s="98">
        <v>4.1824577329325479</v>
      </c>
      <c r="G78" s="98">
        <v>4.3682396914796735</v>
      </c>
      <c r="H78" s="98">
        <v>4.691003661473391</v>
      </c>
      <c r="I78" s="98">
        <v>5.0278322646936759</v>
      </c>
      <c r="J78" s="98">
        <v>5.3370427724320848</v>
      </c>
      <c r="K78" s="98">
        <v>4.9734737881787829</v>
      </c>
      <c r="L78" s="98">
        <v>4.6364640570686273</v>
      </c>
      <c r="M78" s="98">
        <v>4.8435062870652841</v>
      </c>
      <c r="N78" s="98">
        <v>4.518813753505885</v>
      </c>
      <c r="O78" s="98">
        <v>3.8275665082476928</v>
      </c>
      <c r="P78" s="98">
        <v>3.777015458332678</v>
      </c>
      <c r="Q78" s="98">
        <v>3.3056805602797694</v>
      </c>
      <c r="R78" s="98">
        <v>3.905625712584059</v>
      </c>
      <c r="S78" s="98">
        <v>3.8767627452972064</v>
      </c>
      <c r="T78" s="98">
        <v>4.9819479995956852</v>
      </c>
      <c r="U78" s="98">
        <v>5.4094294646598655</v>
      </c>
      <c r="V78" s="98">
        <v>5.6475167084445159</v>
      </c>
      <c r="W78" s="98">
        <v>6.7547745715271672</v>
      </c>
      <c r="X78" s="98">
        <v>6.4833757205593061</v>
      </c>
      <c r="Y78" s="98">
        <v>6.8587047967214252</v>
      </c>
      <c r="DA78" s="63" t="s">
        <v>1812</v>
      </c>
    </row>
    <row r="79" spans="1:105" ht="12" customHeight="1" x14ac:dyDescent="0.25">
      <c r="A79" s="109" t="s">
        <v>120</v>
      </c>
      <c r="B79" s="33">
        <v>0.12745752798188023</v>
      </c>
      <c r="C79" s="33">
        <v>0.15142476621352813</v>
      </c>
      <c r="D79" s="33">
        <v>7.7539802857049672E-2</v>
      </c>
      <c r="E79" s="33">
        <v>0.11400563240539202</v>
      </c>
      <c r="F79" s="33">
        <v>0.1655531247892674</v>
      </c>
      <c r="G79" s="33">
        <v>0.12898405039090394</v>
      </c>
      <c r="H79" s="33">
        <v>0.16709575679395158</v>
      </c>
      <c r="I79" s="33">
        <v>0.1927862316373255</v>
      </c>
      <c r="J79" s="33">
        <v>0.20655736134375358</v>
      </c>
      <c r="K79" s="33">
        <v>0.19441505544737334</v>
      </c>
      <c r="L79" s="33">
        <v>0.14311969845024708</v>
      </c>
      <c r="M79" s="33">
        <v>0.16376018650309035</v>
      </c>
      <c r="N79" s="33">
        <v>0.16460546688974032</v>
      </c>
      <c r="O79" s="33">
        <v>0.14866657529934624</v>
      </c>
      <c r="P79" s="33">
        <v>0.15071230236858843</v>
      </c>
      <c r="Q79" s="33">
        <v>0.11835155728340341</v>
      </c>
      <c r="R79" s="33">
        <v>0.11831455662260854</v>
      </c>
      <c r="S79" s="33">
        <v>7.9527994397510321E-2</v>
      </c>
      <c r="T79" s="33">
        <v>0.17523348094373373</v>
      </c>
      <c r="U79" s="33">
        <v>0.16621570661153745</v>
      </c>
      <c r="V79" s="33">
        <v>0.16182859255545615</v>
      </c>
      <c r="W79" s="33">
        <v>0.22314335278690728</v>
      </c>
      <c r="X79" s="33">
        <v>0.21018054998520744</v>
      </c>
      <c r="Y79" s="33">
        <v>0.17544145836371075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237.24959396433692</v>
      </c>
      <c r="C81" s="117">
        <f t="shared" si="28"/>
        <v>244.86322085397723</v>
      </c>
      <c r="D81" s="117">
        <f t="shared" si="28"/>
        <v>241.88017393517751</v>
      </c>
      <c r="E81" s="117">
        <f t="shared" si="28"/>
        <v>249.45226272483916</v>
      </c>
      <c r="F81" s="117">
        <f t="shared" si="28"/>
        <v>261.7288511267522</v>
      </c>
      <c r="G81" s="117">
        <f t="shared" si="28"/>
        <v>275.57113103099016</v>
      </c>
      <c r="H81" s="117">
        <f t="shared" si="28"/>
        <v>295.3328514838912</v>
      </c>
      <c r="I81" s="117">
        <f t="shared" si="28"/>
        <v>291.09425586622569</v>
      </c>
      <c r="J81" s="117">
        <f t="shared" si="28"/>
        <v>316.21157710533453</v>
      </c>
      <c r="K81" s="117">
        <f t="shared" si="28"/>
        <v>330.77703372105589</v>
      </c>
      <c r="L81" s="117">
        <f t="shared" si="28"/>
        <v>332.81643875741264</v>
      </c>
      <c r="M81" s="117">
        <f t="shared" si="28"/>
        <v>337.14163533995816</v>
      </c>
      <c r="N81" s="117">
        <f t="shared" si="28"/>
        <v>352.60929574818073</v>
      </c>
      <c r="O81" s="117">
        <f t="shared" si="28"/>
        <v>348.75158094644553</v>
      </c>
      <c r="P81" s="117">
        <f t="shared" si="28"/>
        <v>331.21144885611415</v>
      </c>
      <c r="Q81" s="117">
        <f t="shared" si="28"/>
        <v>318.43866218886939</v>
      </c>
      <c r="R81" s="117">
        <f t="shared" ref="R81:V81" si="29">R82+R85+R87+R100</f>
        <v>315.80931259222962</v>
      </c>
      <c r="S81" s="117">
        <f t="shared" si="29"/>
        <v>308.71419695268759</v>
      </c>
      <c r="T81" s="117">
        <f t="shared" si="29"/>
        <v>320.69210209700196</v>
      </c>
      <c r="U81" s="117">
        <f t="shared" si="29"/>
        <v>313.56954233610867</v>
      </c>
      <c r="V81" s="117">
        <f t="shared" si="29"/>
        <v>314.99835168580915</v>
      </c>
      <c r="W81" s="117">
        <f t="shared" ref="W81:Y81" si="30">W82+W85+W87+W100</f>
        <v>323.80675598189032</v>
      </c>
      <c r="X81" s="117">
        <f t="shared" si="30"/>
        <v>310.50156774850188</v>
      </c>
      <c r="Y81" s="117">
        <f t="shared" si="30"/>
        <v>301.44244341635851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207.33356268659549</v>
      </c>
      <c r="C82" s="122">
        <f t="shared" si="31"/>
        <v>214.89300533428514</v>
      </c>
      <c r="D82" s="122">
        <f t="shared" si="31"/>
        <v>214.16105865064091</v>
      </c>
      <c r="E82" s="122">
        <f t="shared" si="31"/>
        <v>220.21460620425526</v>
      </c>
      <c r="F82" s="122">
        <f t="shared" si="31"/>
        <v>229.37527311255158</v>
      </c>
      <c r="G82" s="122">
        <f t="shared" si="31"/>
        <v>241.94682054468072</v>
      </c>
      <c r="H82" s="122">
        <f t="shared" si="31"/>
        <v>257.61263096563897</v>
      </c>
      <c r="I82" s="122">
        <f t="shared" si="31"/>
        <v>254.60599756493593</v>
      </c>
      <c r="J82" s="122">
        <f t="shared" si="31"/>
        <v>274.06660221343867</v>
      </c>
      <c r="K82" s="122">
        <f t="shared" si="31"/>
        <v>288.30887640064651</v>
      </c>
      <c r="L82" s="122">
        <f t="shared" si="31"/>
        <v>293.95636369826389</v>
      </c>
      <c r="M82" s="122">
        <f t="shared" si="31"/>
        <v>294.87628309991516</v>
      </c>
      <c r="N82" s="122">
        <f t="shared" si="31"/>
        <v>308.33196682870658</v>
      </c>
      <c r="O82" s="122">
        <f t="shared" si="31"/>
        <v>307.5082613572215</v>
      </c>
      <c r="P82" s="122">
        <f t="shared" si="31"/>
        <v>290.0622823286954</v>
      </c>
      <c r="Q82" s="122">
        <f t="shared" si="31"/>
        <v>281.13246939183887</v>
      </c>
      <c r="R82" s="122">
        <f t="shared" ref="R82:V82" si="32">SUM(R83:R84)</f>
        <v>279.17625709208932</v>
      </c>
      <c r="S82" s="122">
        <f t="shared" si="32"/>
        <v>274.07684310901334</v>
      </c>
      <c r="T82" s="122">
        <f t="shared" si="32"/>
        <v>284.37728027085268</v>
      </c>
      <c r="U82" s="122">
        <f t="shared" si="32"/>
        <v>278.08135078468536</v>
      </c>
      <c r="V82" s="122">
        <f t="shared" si="32"/>
        <v>282.09293669758074</v>
      </c>
      <c r="W82" s="122">
        <f t="shared" ref="W82:Y82" si="33">SUM(W83:W84)</f>
        <v>281.76934328353332</v>
      </c>
      <c r="X82" s="122">
        <f t="shared" si="33"/>
        <v>270.94496450938658</v>
      </c>
      <c r="Y82" s="122">
        <f t="shared" si="33"/>
        <v>267.3192099132782</v>
      </c>
      <c r="DA82" s="130" t="s">
        <v>1815</v>
      </c>
    </row>
    <row r="83" spans="1:105" ht="12" customHeight="1" x14ac:dyDescent="0.25">
      <c r="A83" s="97" t="s">
        <v>199</v>
      </c>
      <c r="B83" s="98">
        <v>205.43790203034908</v>
      </c>
      <c r="C83" s="98">
        <v>212.96451101672207</v>
      </c>
      <c r="D83" s="98">
        <v>212.27879501775982</v>
      </c>
      <c r="E83" s="98">
        <v>218.31757370032577</v>
      </c>
      <c r="F83" s="98">
        <v>227.43028448896067</v>
      </c>
      <c r="G83" s="98">
        <v>239.92596550703405</v>
      </c>
      <c r="H83" s="98">
        <v>255.48213345821688</v>
      </c>
      <c r="I83" s="98">
        <v>252.54132399750677</v>
      </c>
      <c r="J83" s="98">
        <v>271.86772672472199</v>
      </c>
      <c r="K83" s="98">
        <v>286.02734893217786</v>
      </c>
      <c r="L83" s="98">
        <v>291.67649510071158</v>
      </c>
      <c r="M83" s="98">
        <v>292.61247608418938</v>
      </c>
      <c r="N83" s="98">
        <v>305.98521164203299</v>
      </c>
      <c r="O83" s="98">
        <v>305.18706654234495</v>
      </c>
      <c r="P83" s="98">
        <v>287.90559408020675</v>
      </c>
      <c r="Q83" s="98">
        <v>279.07619541714456</v>
      </c>
      <c r="R83" s="98">
        <v>277.1690147054307</v>
      </c>
      <c r="S83" s="98">
        <v>272.13228201960038</v>
      </c>
      <c r="T83" s="98">
        <v>282.36374162579187</v>
      </c>
      <c r="U83" s="98">
        <v>276.11505295895159</v>
      </c>
      <c r="V83" s="98">
        <v>280.12633730435607</v>
      </c>
      <c r="W83" s="98">
        <v>279.82207473399978</v>
      </c>
      <c r="X83" s="98">
        <v>269.0794174790388</v>
      </c>
      <c r="Y83" s="98">
        <v>265.50717235601996</v>
      </c>
      <c r="DA83" s="63" t="s">
        <v>1816</v>
      </c>
    </row>
    <row r="84" spans="1:105" ht="12" customHeight="1" x14ac:dyDescent="0.25">
      <c r="A84" s="97" t="s">
        <v>53</v>
      </c>
      <c r="B84" s="98">
        <v>1.8956606562464047</v>
      </c>
      <c r="C84" s="98">
        <v>1.9284943175630593</v>
      </c>
      <c r="D84" s="98">
        <v>1.8822636328811051</v>
      </c>
      <c r="E84" s="98">
        <v>1.8970325039294904</v>
      </c>
      <c r="F84" s="98">
        <v>1.94498862359092</v>
      </c>
      <c r="G84" s="98">
        <v>2.020855037646677</v>
      </c>
      <c r="H84" s="98">
        <v>2.1304975074220951</v>
      </c>
      <c r="I84" s="98">
        <v>2.0646735674291636</v>
      </c>
      <c r="J84" s="98">
        <v>2.198875488716705</v>
      </c>
      <c r="K84" s="98">
        <v>2.2815274684686404</v>
      </c>
      <c r="L84" s="98">
        <v>2.2798685975522983</v>
      </c>
      <c r="M84" s="98">
        <v>2.2638070157257908</v>
      </c>
      <c r="N84" s="98">
        <v>2.3467551866735779</v>
      </c>
      <c r="O84" s="98">
        <v>2.3211948148765287</v>
      </c>
      <c r="P84" s="98">
        <v>2.1566882484886643</v>
      </c>
      <c r="Q84" s="98">
        <v>2.0562739746943253</v>
      </c>
      <c r="R84" s="98">
        <v>2.0072423866585987</v>
      </c>
      <c r="S84" s="98">
        <v>1.9445610894129568</v>
      </c>
      <c r="T84" s="98">
        <v>2.013538645060799</v>
      </c>
      <c r="U84" s="98">
        <v>1.9662978257337766</v>
      </c>
      <c r="V84" s="98">
        <v>1.9665993932246921</v>
      </c>
      <c r="W84" s="98">
        <v>1.9472685495335336</v>
      </c>
      <c r="X84" s="98">
        <v>1.8655470303477795</v>
      </c>
      <c r="Y84" s="98">
        <v>1.8120375572582375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7.8216251484343241E-4</v>
      </c>
      <c r="C85" s="122">
        <f t="shared" si="34"/>
        <v>9.6527400496942712E-4</v>
      </c>
      <c r="D85" s="122">
        <f t="shared" si="34"/>
        <v>1.3599743468548859E-3</v>
      </c>
      <c r="E85" s="122">
        <f t="shared" si="34"/>
        <v>2.7375571807434552E-3</v>
      </c>
      <c r="F85" s="122">
        <f t="shared" si="34"/>
        <v>5.4754865539619856E-3</v>
      </c>
      <c r="G85" s="122">
        <f t="shared" si="34"/>
        <v>1.1291870192308217E-2</v>
      </c>
      <c r="H85" s="122">
        <f t="shared" si="34"/>
        <v>4.2284382939191519E-2</v>
      </c>
      <c r="I85" s="122">
        <f t="shared" si="34"/>
        <v>2.5705905734867706E-2</v>
      </c>
      <c r="J85" s="122">
        <f t="shared" si="34"/>
        <v>2.630529089462938E-2</v>
      </c>
      <c r="K85" s="122">
        <f t="shared" si="34"/>
        <v>3.3789888690617498E-2</v>
      </c>
      <c r="L85" s="122">
        <f t="shared" si="34"/>
        <v>0.29232292799618803</v>
      </c>
      <c r="M85" s="122">
        <f t="shared" si="34"/>
        <v>3.831153820258202E-2</v>
      </c>
      <c r="N85" s="122">
        <f t="shared" si="34"/>
        <v>0.11815302696704924</v>
      </c>
      <c r="O85" s="122">
        <f t="shared" si="34"/>
        <v>6.5766794562123684E-2</v>
      </c>
      <c r="P85" s="122">
        <f t="shared" si="34"/>
        <v>0.15621737819799719</v>
      </c>
      <c r="Q85" s="122">
        <f t="shared" si="34"/>
        <v>0.10587563532927016</v>
      </c>
      <c r="R85" s="122">
        <f t="shared" si="34"/>
        <v>7.068700680529065E-2</v>
      </c>
      <c r="S85" s="122">
        <f t="shared" si="34"/>
        <v>5.9038684769006283E-2</v>
      </c>
      <c r="T85" s="122">
        <f t="shared" si="34"/>
        <v>8.9595923499476524E-2</v>
      </c>
      <c r="U85" s="122">
        <f t="shared" si="34"/>
        <v>6.7993738128697592E-2</v>
      </c>
      <c r="V85" s="122">
        <f t="shared" si="34"/>
        <v>4.1050852201952662E-2</v>
      </c>
      <c r="W85" s="122">
        <f t="shared" si="34"/>
        <v>0.12831002112837045</v>
      </c>
      <c r="X85" s="122">
        <f t="shared" si="34"/>
        <v>8.0646060969008268E-2</v>
      </c>
      <c r="Y85" s="122">
        <f t="shared" si="34"/>
        <v>6.300815863622905E-2</v>
      </c>
      <c r="DA85" s="130" t="s">
        <v>1818</v>
      </c>
    </row>
    <row r="86" spans="1:105" ht="12" customHeight="1" x14ac:dyDescent="0.25">
      <c r="A86" s="97" t="s">
        <v>53</v>
      </c>
      <c r="B86" s="98">
        <v>7.8216251484343241E-4</v>
      </c>
      <c r="C86" s="98">
        <v>9.6527400496942712E-4</v>
      </c>
      <c r="D86" s="98">
        <v>1.3599743468548859E-3</v>
      </c>
      <c r="E86" s="98">
        <v>2.7375571807434552E-3</v>
      </c>
      <c r="F86" s="98">
        <v>5.4754865539619856E-3</v>
      </c>
      <c r="G86" s="98">
        <v>1.1291870192308217E-2</v>
      </c>
      <c r="H86" s="98">
        <v>4.2284382939191519E-2</v>
      </c>
      <c r="I86" s="98">
        <v>2.5705905734867706E-2</v>
      </c>
      <c r="J86" s="98">
        <v>2.630529089462938E-2</v>
      </c>
      <c r="K86" s="98">
        <v>3.3789888690617498E-2</v>
      </c>
      <c r="L86" s="98">
        <v>0.29232292799618803</v>
      </c>
      <c r="M86" s="98">
        <v>3.831153820258202E-2</v>
      </c>
      <c r="N86" s="98">
        <v>0.11815302696704924</v>
      </c>
      <c r="O86" s="98">
        <v>6.5766794562123684E-2</v>
      </c>
      <c r="P86" s="98">
        <v>0.15621737819799719</v>
      </c>
      <c r="Q86" s="98">
        <v>0.10587563532927016</v>
      </c>
      <c r="R86" s="98">
        <v>7.068700680529065E-2</v>
      </c>
      <c r="S86" s="98">
        <v>5.9038684769006283E-2</v>
      </c>
      <c r="T86" s="98">
        <v>8.9595923499476524E-2</v>
      </c>
      <c r="U86" s="98">
        <v>6.7993738128697592E-2</v>
      </c>
      <c r="V86" s="98">
        <v>4.1050852201952662E-2</v>
      </c>
      <c r="W86" s="98">
        <v>0.12831002112837045</v>
      </c>
      <c r="X86" s="98">
        <v>8.0646060969008268E-2</v>
      </c>
      <c r="Y86" s="98">
        <v>6.300815863622905E-2</v>
      </c>
      <c r="DA86" s="63" t="s">
        <v>1819</v>
      </c>
    </row>
    <row r="87" spans="1:105" ht="12" customHeight="1" x14ac:dyDescent="0.25">
      <c r="A87" s="121" t="s">
        <v>55</v>
      </c>
      <c r="B87" s="122">
        <v>11.477939642854972</v>
      </c>
      <c r="C87" s="122">
        <v>11.966529446776747</v>
      </c>
      <c r="D87" s="122">
        <v>10.851363098295742</v>
      </c>
      <c r="E87" s="122">
        <v>11.867406107426479</v>
      </c>
      <c r="F87" s="122">
        <v>14.346269191041504</v>
      </c>
      <c r="G87" s="122">
        <v>15.250123493927656</v>
      </c>
      <c r="H87" s="122">
        <v>17.198506519118951</v>
      </c>
      <c r="I87" s="122">
        <v>16.240527498216185</v>
      </c>
      <c r="J87" s="122">
        <v>19.195786627427172</v>
      </c>
      <c r="K87" s="122">
        <v>20.238347530539066</v>
      </c>
      <c r="L87" s="122">
        <v>19.007464374346871</v>
      </c>
      <c r="M87" s="122">
        <v>20.661808149769993</v>
      </c>
      <c r="N87" s="122">
        <v>21.979918634458237</v>
      </c>
      <c r="O87" s="122">
        <v>21.426944823910034</v>
      </c>
      <c r="P87" s="122">
        <v>22.312078500382391</v>
      </c>
      <c r="Q87" s="122">
        <v>22.110031010209319</v>
      </c>
      <c r="R87" s="122">
        <v>21.986468148881084</v>
      </c>
      <c r="S87" s="122">
        <v>21.295779198641739</v>
      </c>
      <c r="T87" s="122">
        <v>20.842903731497586</v>
      </c>
      <c r="U87" s="122">
        <v>19.680349408739097</v>
      </c>
      <c r="V87" s="122">
        <v>18.61284772250707</v>
      </c>
      <c r="W87" s="122">
        <v>27.164674205070099</v>
      </c>
      <c r="X87" s="122">
        <v>24.956725210564137</v>
      </c>
      <c r="Y87" s="122">
        <v>18.300856344637115</v>
      </c>
      <c r="DA87" s="130" t="s">
        <v>1820</v>
      </c>
    </row>
    <row r="88" spans="1:105" ht="12" customHeight="1" x14ac:dyDescent="0.25">
      <c r="A88" s="97" t="s">
        <v>132</v>
      </c>
      <c r="B88" s="98">
        <v>8.5360566737967982</v>
      </c>
      <c r="C88" s="98">
        <v>8.6397936892719134</v>
      </c>
      <c r="D88" s="98">
        <v>8.3622516580404742</v>
      </c>
      <c r="E88" s="98">
        <v>8.7872584682574502</v>
      </c>
      <c r="F88" s="98">
        <v>9.0886145312383491</v>
      </c>
      <c r="G88" s="98">
        <v>9.3136589264498557</v>
      </c>
      <c r="H88" s="98">
        <v>9.4858671532018395</v>
      </c>
      <c r="I88" s="98">
        <v>10.01269179617972</v>
      </c>
      <c r="J88" s="98">
        <v>11.102103179602723</v>
      </c>
      <c r="K88" s="98">
        <v>12.286375679161159</v>
      </c>
      <c r="L88" s="98">
        <v>12.855272998704168</v>
      </c>
      <c r="M88" s="98">
        <v>14.228893524878302</v>
      </c>
      <c r="N88" s="98">
        <v>15.195253041922443</v>
      </c>
      <c r="O88" s="98">
        <v>15.494361402405048</v>
      </c>
      <c r="P88" s="98">
        <v>15.581598058192295</v>
      </c>
      <c r="Q88" s="98">
        <v>15.655562224836748</v>
      </c>
      <c r="R88" s="98">
        <v>15.468530542244732</v>
      </c>
      <c r="S88" s="98">
        <v>15.176637975331916</v>
      </c>
      <c r="T88" s="98">
        <v>15.010372381989329</v>
      </c>
      <c r="U88" s="98">
        <v>14.663823124344928</v>
      </c>
      <c r="V88" s="98">
        <v>14.585988582960534</v>
      </c>
      <c r="W88" s="98">
        <v>21.759345908889088</v>
      </c>
      <c r="X88" s="98">
        <v>22.237216379896651</v>
      </c>
      <c r="Y88" s="98">
        <v>17.448850568153553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9.8008558463513862E-2</v>
      </c>
      <c r="C92" s="101">
        <v>9.7974857732837886E-2</v>
      </c>
      <c r="D92" s="101">
        <v>9.6590319388813392E-2</v>
      </c>
      <c r="E92" s="101">
        <v>9.6718632433254348E-2</v>
      </c>
      <c r="F92" s="101">
        <v>8.6538370773110232E-2</v>
      </c>
      <c r="G92" s="101">
        <v>8.63484333248212E-2</v>
      </c>
      <c r="H92" s="101">
        <v>7.5184615414626843E-2</v>
      </c>
      <c r="I92" s="101">
        <v>5.647184810224954E-2</v>
      </c>
      <c r="J92" s="101">
        <v>5.1553060688561067E-2</v>
      </c>
      <c r="K92" s="101">
        <v>5.1980318839471885E-2</v>
      </c>
      <c r="L92" s="101">
        <v>5.7927154404832856E-2</v>
      </c>
      <c r="M92" s="101">
        <v>6.3679766112821223E-2</v>
      </c>
      <c r="N92" s="101">
        <v>6.5426392509807418E-2</v>
      </c>
      <c r="O92" s="101">
        <v>5.7327249050944301E-2</v>
      </c>
      <c r="P92" s="101">
        <v>5.2575999887612017E-2</v>
      </c>
      <c r="Q92" s="101">
        <v>4.699473406773564E-2</v>
      </c>
      <c r="R92" s="101">
        <v>5.0480510750671989E-2</v>
      </c>
      <c r="S92" s="101">
        <v>4.8758112691598021E-2</v>
      </c>
      <c r="T92" s="101">
        <v>4.7657319493795133E-2</v>
      </c>
      <c r="U92" s="101">
        <v>4.5867411038442621E-2</v>
      </c>
      <c r="V92" s="101">
        <v>3.6245102789770937E-2</v>
      </c>
      <c r="W92" s="101">
        <v>5.3330010468188277E-2</v>
      </c>
      <c r="X92" s="101">
        <v>3.6484936659602812E-2</v>
      </c>
      <c r="Y92" s="101">
        <v>2.4714113231848016E-2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2.8438744105946596</v>
      </c>
      <c r="C96" s="101">
        <v>3.228760899771995</v>
      </c>
      <c r="D96" s="101">
        <v>2.3925211208664541</v>
      </c>
      <c r="E96" s="101">
        <v>2.9834290067357743</v>
      </c>
      <c r="F96" s="101">
        <v>5.1711162890300431</v>
      </c>
      <c r="G96" s="101">
        <v>5.8501161341529802</v>
      </c>
      <c r="H96" s="101">
        <v>7.6374547505024832</v>
      </c>
      <c r="I96" s="101">
        <v>6.1713638539342162</v>
      </c>
      <c r="J96" s="101">
        <v>8.0421303871358862</v>
      </c>
      <c r="K96" s="101">
        <v>7.8999915325384356</v>
      </c>
      <c r="L96" s="101">
        <v>6.0942642212378697</v>
      </c>
      <c r="M96" s="101">
        <v>6.3692348587788681</v>
      </c>
      <c r="N96" s="101">
        <v>6.719239200025986</v>
      </c>
      <c r="O96" s="101">
        <v>5.8752561724540433</v>
      </c>
      <c r="P96" s="101">
        <v>6.6779044423024851</v>
      </c>
      <c r="Q96" s="101">
        <v>6.4074740513048365</v>
      </c>
      <c r="R96" s="101">
        <v>6.4674570958856803</v>
      </c>
      <c r="S96" s="101">
        <v>6.0703831106182236</v>
      </c>
      <c r="T96" s="101">
        <v>5.7848740300144588</v>
      </c>
      <c r="U96" s="101">
        <v>4.9706588733557258</v>
      </c>
      <c r="V96" s="101">
        <v>3.990614036756766</v>
      </c>
      <c r="W96" s="101">
        <v>5.3519982857128232</v>
      </c>
      <c r="X96" s="101">
        <v>2.6830238940078841</v>
      </c>
      <c r="Y96" s="101">
        <v>0.82729166325171299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1832</v>
      </c>
    </row>
    <row r="100" spans="1:105" ht="12" customHeight="1" x14ac:dyDescent="0.25">
      <c r="A100" s="121" t="s">
        <v>54</v>
      </c>
      <c r="B100" s="122">
        <v>18.437309472371631</v>
      </c>
      <c r="C100" s="122">
        <v>18.002720798910357</v>
      </c>
      <c r="D100" s="122">
        <v>16.866392211894013</v>
      </c>
      <c r="E100" s="122">
        <v>17.36751285597666</v>
      </c>
      <c r="F100" s="122">
        <v>18.00183333660517</v>
      </c>
      <c r="G100" s="122">
        <v>18.362895122189475</v>
      </c>
      <c r="H100" s="122">
        <v>20.479429616194057</v>
      </c>
      <c r="I100" s="122">
        <v>20.222024897338727</v>
      </c>
      <c r="J100" s="122">
        <v>22.922882973573998</v>
      </c>
      <c r="K100" s="122">
        <v>22.196019901179746</v>
      </c>
      <c r="L100" s="122">
        <v>19.560287756805739</v>
      </c>
      <c r="M100" s="122">
        <v>21.565232552070441</v>
      </c>
      <c r="N100" s="122">
        <v>22.17925725804891</v>
      </c>
      <c r="O100" s="122">
        <v>19.75060797075183</v>
      </c>
      <c r="P100" s="122">
        <v>18.680870648838393</v>
      </c>
      <c r="Q100" s="122">
        <v>15.090286151491942</v>
      </c>
      <c r="R100" s="122">
        <v>14.575900344453906</v>
      </c>
      <c r="S100" s="122">
        <v>13.282535960263472</v>
      </c>
      <c r="T100" s="122">
        <v>15.382322171152238</v>
      </c>
      <c r="U100" s="122">
        <v>15.739848404555516</v>
      </c>
      <c r="V100" s="122">
        <v>14.251516413519383</v>
      </c>
      <c r="W100" s="122">
        <v>14.744428472158559</v>
      </c>
      <c r="X100" s="122">
        <v>14.519231967582215</v>
      </c>
      <c r="Y100" s="122">
        <v>15.75936899980697</v>
      </c>
      <c r="DA100" s="130" t="s">
        <v>1833</v>
      </c>
    </row>
    <row r="101" spans="1:105" ht="12" customHeight="1" x14ac:dyDescent="0.25">
      <c r="A101" s="97" t="s">
        <v>202</v>
      </c>
      <c r="B101" s="98">
        <v>5.4306449553392717</v>
      </c>
      <c r="C101" s="98">
        <v>5.3585898088541928</v>
      </c>
      <c r="D101" s="98">
        <v>5.0451425304189481</v>
      </c>
      <c r="E101" s="98">
        <v>5.1142330130369382</v>
      </c>
      <c r="F101" s="98">
        <v>5.1888750423685224</v>
      </c>
      <c r="G101" s="98">
        <v>5.1781614487427321</v>
      </c>
      <c r="H101" s="98">
        <v>5.2198006077743422</v>
      </c>
      <c r="I101" s="98">
        <v>4.8915815486464416</v>
      </c>
      <c r="J101" s="98">
        <v>5.3182858543533786</v>
      </c>
      <c r="K101" s="98">
        <v>5.3462512715939923</v>
      </c>
      <c r="L101" s="98">
        <v>5.1180394709395935</v>
      </c>
      <c r="M101" s="98">
        <v>5.4755633263187491</v>
      </c>
      <c r="N101" s="98">
        <v>5.6231101914800403</v>
      </c>
      <c r="O101" s="98">
        <v>5.4190808784005862</v>
      </c>
      <c r="P101" s="98">
        <v>5.4994388017189415</v>
      </c>
      <c r="Q101" s="98">
        <v>5.4982327526379366</v>
      </c>
      <c r="R101" s="98">
        <v>5.4994185464849989</v>
      </c>
      <c r="S101" s="98">
        <v>5.4378446244553329</v>
      </c>
      <c r="T101" s="98">
        <v>5.2658431422789249</v>
      </c>
      <c r="U101" s="98">
        <v>5.0856440788212494</v>
      </c>
      <c r="V101" s="98">
        <v>4.8288682283925635</v>
      </c>
      <c r="W101" s="98">
        <v>5.1463673298236268</v>
      </c>
      <c r="X101" s="98">
        <v>5.7030315854556459</v>
      </c>
      <c r="Y101" s="98">
        <v>5.7217882544165199</v>
      </c>
      <c r="DA101" s="63" t="s">
        <v>1834</v>
      </c>
    </row>
    <row r="102" spans="1:105" ht="12" customHeight="1" x14ac:dyDescent="0.25">
      <c r="A102" s="97" t="s">
        <v>50</v>
      </c>
      <c r="B102" s="98">
        <v>12.287725534325666</v>
      </c>
      <c r="C102" s="98">
        <v>11.810225946503417</v>
      </c>
      <c r="D102" s="98">
        <v>11.280099309322319</v>
      </c>
      <c r="E102" s="98">
        <v>11.017403603420762</v>
      </c>
      <c r="F102" s="98">
        <v>9.8479286092677967</v>
      </c>
      <c r="G102" s="98">
        <v>9.9104257144927423</v>
      </c>
      <c r="H102" s="98">
        <v>8.9687595082541645</v>
      </c>
      <c r="I102" s="98">
        <v>6.4066986806510391</v>
      </c>
      <c r="J102" s="98">
        <v>6.2926011629851937</v>
      </c>
      <c r="K102" s="98">
        <v>6.5046712999712213</v>
      </c>
      <c r="L102" s="98">
        <v>7.2564660199248943</v>
      </c>
      <c r="M102" s="98">
        <v>8.4039651625260987</v>
      </c>
      <c r="N102" s="98">
        <v>8.7725629449724938</v>
      </c>
      <c r="O102" s="98">
        <v>7.4306511101558685</v>
      </c>
      <c r="P102" s="98">
        <v>6.7974927898341946</v>
      </c>
      <c r="Q102" s="98">
        <v>5.5130178588462826</v>
      </c>
      <c r="R102" s="98">
        <v>5.6444164683575284</v>
      </c>
      <c r="S102" s="98">
        <v>5.7217067846883207</v>
      </c>
      <c r="T102" s="98">
        <v>5.7314282019037348</v>
      </c>
      <c r="U102" s="98">
        <v>6.2817688142069565</v>
      </c>
      <c r="V102" s="98">
        <v>5.1825629886529407</v>
      </c>
      <c r="W102" s="98">
        <v>4.1258710870020812</v>
      </c>
      <c r="X102" s="98">
        <v>4.1961240169577625</v>
      </c>
      <c r="Y102" s="98">
        <v>6.8703630660222812</v>
      </c>
      <c r="DA102" s="63" t="s">
        <v>1835</v>
      </c>
    </row>
    <row r="103" spans="1:105" ht="12" customHeight="1" x14ac:dyDescent="0.25">
      <c r="A103" s="109" t="s">
        <v>120</v>
      </c>
      <c r="B103" s="33">
        <v>0.71893898270669221</v>
      </c>
      <c r="C103" s="33">
        <v>0.83390504355274853</v>
      </c>
      <c r="D103" s="33">
        <v>0.54115037215274664</v>
      </c>
      <c r="E103" s="33">
        <v>1.2358762395189582</v>
      </c>
      <c r="F103" s="33">
        <v>2.9650296849688513</v>
      </c>
      <c r="G103" s="33">
        <v>3.2743079589540005</v>
      </c>
      <c r="H103" s="33">
        <v>6.2908695001655497</v>
      </c>
      <c r="I103" s="33">
        <v>8.9237446680412482</v>
      </c>
      <c r="J103" s="33">
        <v>11.311995956235425</v>
      </c>
      <c r="K103" s="33">
        <v>10.34509732961453</v>
      </c>
      <c r="L103" s="33">
        <v>7.1857822659412518</v>
      </c>
      <c r="M103" s="33">
        <v>7.685704063225594</v>
      </c>
      <c r="N103" s="33">
        <v>7.7835841215963768</v>
      </c>
      <c r="O103" s="33">
        <v>6.9008759821953749</v>
      </c>
      <c r="P103" s="33">
        <v>6.3839390572852555</v>
      </c>
      <c r="Q103" s="33">
        <v>4.0790355400077232</v>
      </c>
      <c r="R103" s="33">
        <v>3.4320653296113788</v>
      </c>
      <c r="S103" s="33">
        <v>2.1229845511198184</v>
      </c>
      <c r="T103" s="33">
        <v>4.3850508269695769</v>
      </c>
      <c r="U103" s="33">
        <v>4.3724355115273097</v>
      </c>
      <c r="V103" s="33">
        <v>4.2400851964738777</v>
      </c>
      <c r="W103" s="33">
        <v>5.4721900553328506</v>
      </c>
      <c r="X103" s="33">
        <v>4.6200763651688073</v>
      </c>
      <c r="Y103" s="33">
        <v>3.1672176793681674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372.92601839628998</v>
      </c>
      <c r="C124" s="117">
        <f t="shared" si="42"/>
        <v>397.95363374332504</v>
      </c>
      <c r="D124" s="117">
        <f t="shared" si="42"/>
        <v>416.36315843759087</v>
      </c>
      <c r="E124" s="117">
        <f t="shared" si="42"/>
        <v>418.45565165695336</v>
      </c>
      <c r="F124" s="117">
        <f t="shared" si="42"/>
        <v>413.21142436529459</v>
      </c>
      <c r="G124" s="117">
        <f t="shared" si="42"/>
        <v>411.51905316462341</v>
      </c>
      <c r="H124" s="117">
        <f t="shared" si="42"/>
        <v>426.04667858857647</v>
      </c>
      <c r="I124" s="117">
        <f t="shared" si="42"/>
        <v>391.49161724843935</v>
      </c>
      <c r="J124" s="117">
        <f t="shared" si="42"/>
        <v>401.86636233032266</v>
      </c>
      <c r="K124" s="117">
        <f t="shared" si="42"/>
        <v>409.22088533476955</v>
      </c>
      <c r="L124" s="117">
        <f t="shared" si="42"/>
        <v>415.87297545287072</v>
      </c>
      <c r="M124" s="117">
        <f t="shared" si="42"/>
        <v>390.78949561967835</v>
      </c>
      <c r="N124" s="117">
        <f t="shared" si="42"/>
        <v>396.99976702551334</v>
      </c>
      <c r="O124" s="117">
        <f t="shared" si="42"/>
        <v>381.82641190503819</v>
      </c>
      <c r="P124" s="117">
        <f t="shared" si="42"/>
        <v>363.01001945005817</v>
      </c>
      <c r="Q124" s="117">
        <f t="shared" si="42"/>
        <v>353.20290458038562</v>
      </c>
      <c r="R124" s="117">
        <f t="shared" ref="R124:V124" si="43">R125+R128+R130+R139</f>
        <v>386.23567509652605</v>
      </c>
      <c r="S124" s="117">
        <f t="shared" si="43"/>
        <v>395.63382001674694</v>
      </c>
      <c r="T124" s="117">
        <f t="shared" si="43"/>
        <v>399.43663273019632</v>
      </c>
      <c r="U124" s="117">
        <f t="shared" si="43"/>
        <v>382.13047232130327</v>
      </c>
      <c r="V124" s="117">
        <f t="shared" si="43"/>
        <v>362.48666720213731</v>
      </c>
      <c r="W124" s="117">
        <f t="shared" ref="W124:Y124" si="44">W125+W128+W130+W139</f>
        <v>435.1956838742351</v>
      </c>
      <c r="X124" s="117">
        <f t="shared" si="44"/>
        <v>403.73365227469299</v>
      </c>
      <c r="Y124" s="117">
        <f t="shared" si="44"/>
        <v>407.36021376842348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325.60661652012305</v>
      </c>
      <c r="C125" s="122">
        <f t="shared" si="45"/>
        <v>348.99960477411543</v>
      </c>
      <c r="D125" s="122">
        <f t="shared" si="45"/>
        <v>369.78801151974017</v>
      </c>
      <c r="E125" s="122">
        <f t="shared" si="45"/>
        <v>369.93957822016449</v>
      </c>
      <c r="F125" s="122">
        <f t="shared" si="45"/>
        <v>361.91382962132354</v>
      </c>
      <c r="G125" s="122">
        <f t="shared" si="45"/>
        <v>360.72746377226417</v>
      </c>
      <c r="H125" s="122">
        <f t="shared" si="45"/>
        <v>372.09207281121104</v>
      </c>
      <c r="I125" s="122">
        <f t="shared" si="45"/>
        <v>342.39009393278525</v>
      </c>
      <c r="J125" s="122">
        <f t="shared" si="45"/>
        <v>347.87287281924802</v>
      </c>
      <c r="K125" s="122">
        <f t="shared" si="45"/>
        <v>356.87618570510006</v>
      </c>
      <c r="L125" s="122">
        <f t="shared" si="45"/>
        <v>369.13090835966142</v>
      </c>
      <c r="M125" s="122">
        <f t="shared" si="45"/>
        <v>341.35765336689451</v>
      </c>
      <c r="N125" s="122">
        <f t="shared" si="45"/>
        <v>346.7593109681842</v>
      </c>
      <c r="O125" s="122">
        <f t="shared" si="45"/>
        <v>335.8742394012977</v>
      </c>
      <c r="P125" s="122">
        <f t="shared" si="45"/>
        <v>317.29203050994431</v>
      </c>
      <c r="Q125" s="122">
        <f t="shared" si="45"/>
        <v>311.97380665984809</v>
      </c>
      <c r="R125" s="122">
        <f t="shared" ref="R125:V125" si="46">SUM(R126:R127)</f>
        <v>342.08565751771249</v>
      </c>
      <c r="S125" s="122">
        <f t="shared" si="46"/>
        <v>352.73008208388399</v>
      </c>
      <c r="T125" s="122">
        <f t="shared" si="46"/>
        <v>354.44783457514899</v>
      </c>
      <c r="U125" s="122">
        <f t="shared" si="46"/>
        <v>338.18220354477398</v>
      </c>
      <c r="V125" s="122">
        <f t="shared" si="46"/>
        <v>322.20569506982372</v>
      </c>
      <c r="W125" s="122">
        <f t="shared" ref="W125:Y125" si="47">SUM(W126:W127)</f>
        <v>379.65915181262773</v>
      </c>
      <c r="X125" s="122">
        <f t="shared" si="47"/>
        <v>352.4748255194088</v>
      </c>
      <c r="Y125" s="122">
        <f t="shared" si="47"/>
        <v>361.3390129252216</v>
      </c>
      <c r="DA125" s="130" t="s">
        <v>1856</v>
      </c>
    </row>
    <row r="126" spans="1:105" ht="12" customHeight="1" x14ac:dyDescent="0.25">
      <c r="A126" s="97" t="s">
        <v>198</v>
      </c>
      <c r="B126" s="98">
        <v>324.11126205618507</v>
      </c>
      <c r="C126" s="98">
        <v>347.42654895782709</v>
      </c>
      <c r="D126" s="98">
        <v>368.15580355425232</v>
      </c>
      <c r="E126" s="98">
        <v>368.33926828503883</v>
      </c>
      <c r="F126" s="98">
        <v>360.37287139605661</v>
      </c>
      <c r="G126" s="98">
        <v>359.21466219167553</v>
      </c>
      <c r="H126" s="98">
        <v>370.54705366733816</v>
      </c>
      <c r="I126" s="98">
        <v>340.99617199602989</v>
      </c>
      <c r="J126" s="98">
        <v>346.47173518659633</v>
      </c>
      <c r="K126" s="98">
        <v>355.45850946492095</v>
      </c>
      <c r="L126" s="98">
        <v>367.69388181015898</v>
      </c>
      <c r="M126" s="98">
        <v>340.04227866655663</v>
      </c>
      <c r="N126" s="98">
        <v>345.43465452024361</v>
      </c>
      <c r="O126" s="98">
        <v>334.60178063190966</v>
      </c>
      <c r="P126" s="98">
        <v>316.10805468452008</v>
      </c>
      <c r="Q126" s="98">
        <v>310.82869117035506</v>
      </c>
      <c r="R126" s="98">
        <v>340.85144404193511</v>
      </c>
      <c r="S126" s="98">
        <v>351.47432643805098</v>
      </c>
      <c r="T126" s="98">
        <v>353.18853908567348</v>
      </c>
      <c r="U126" s="98">
        <v>336.98232760360935</v>
      </c>
      <c r="V126" s="98">
        <v>321.07864455106886</v>
      </c>
      <c r="W126" s="98">
        <v>378.3427172978748</v>
      </c>
      <c r="X126" s="98">
        <v>351.25717982422947</v>
      </c>
      <c r="Y126" s="98">
        <v>360.11017012743349</v>
      </c>
      <c r="DA126" s="63" t="s">
        <v>1857</v>
      </c>
    </row>
    <row r="127" spans="1:105" ht="12" customHeight="1" x14ac:dyDescent="0.25">
      <c r="A127" s="97" t="s">
        <v>53</v>
      </c>
      <c r="B127" s="98">
        <v>1.4953544639379956</v>
      </c>
      <c r="C127" s="98">
        <v>1.5730558162883397</v>
      </c>
      <c r="D127" s="98">
        <v>1.6322079654878254</v>
      </c>
      <c r="E127" s="98">
        <v>1.6003099351256684</v>
      </c>
      <c r="F127" s="98">
        <v>1.5409582252669303</v>
      </c>
      <c r="G127" s="98">
        <v>1.512801580588647</v>
      </c>
      <c r="H127" s="98">
        <v>1.5450191438728866</v>
      </c>
      <c r="I127" s="98">
        <v>1.3939219367553537</v>
      </c>
      <c r="J127" s="98">
        <v>1.4011376326516987</v>
      </c>
      <c r="K127" s="98">
        <v>1.4176762401791119</v>
      </c>
      <c r="L127" s="98">
        <v>1.4370265495024495</v>
      </c>
      <c r="M127" s="98">
        <v>1.3153747003378846</v>
      </c>
      <c r="N127" s="98">
        <v>1.3246564479405998</v>
      </c>
      <c r="O127" s="98">
        <v>1.2724587693880496</v>
      </c>
      <c r="P127" s="98">
        <v>1.1839758254242021</v>
      </c>
      <c r="Q127" s="98">
        <v>1.145115489493012</v>
      </c>
      <c r="R127" s="98">
        <v>1.2342134757773817</v>
      </c>
      <c r="S127" s="98">
        <v>1.2557556458329984</v>
      </c>
      <c r="T127" s="98">
        <v>1.2592954894754991</v>
      </c>
      <c r="U127" s="98">
        <v>1.1998759411646249</v>
      </c>
      <c r="V127" s="98">
        <v>1.1270505187548465</v>
      </c>
      <c r="W127" s="98">
        <v>1.3164345147529051</v>
      </c>
      <c r="X127" s="98">
        <v>1.2176456951793331</v>
      </c>
      <c r="Y127" s="98">
        <v>1.2288427977881096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1.2448501996803925E-3</v>
      </c>
      <c r="C128" s="122">
        <f t="shared" si="48"/>
        <v>1.5649139171474047E-3</v>
      </c>
      <c r="D128" s="122">
        <f t="shared" si="48"/>
        <v>2.2868779013212135E-3</v>
      </c>
      <c r="E128" s="122">
        <f t="shared" si="48"/>
        <v>4.7640648466140871E-3</v>
      </c>
      <c r="F128" s="122">
        <f t="shared" si="48"/>
        <v>8.6433259968436583E-3</v>
      </c>
      <c r="G128" s="122">
        <f t="shared" si="48"/>
        <v>1.502538170319688E-2</v>
      </c>
      <c r="H128" s="122">
        <f t="shared" si="48"/>
        <v>4.2736292809703903E-2</v>
      </c>
      <c r="I128" s="122">
        <f t="shared" si="48"/>
        <v>2.1704342916856578E-2</v>
      </c>
      <c r="J128" s="122">
        <f t="shared" si="48"/>
        <v>2.2471446721090284E-2</v>
      </c>
      <c r="K128" s="122">
        <f t="shared" si="48"/>
        <v>2.9818223779677518E-2</v>
      </c>
      <c r="L128" s="122">
        <f t="shared" si="48"/>
        <v>0.2683921130787485</v>
      </c>
      <c r="M128" s="122">
        <f t="shared" si="48"/>
        <v>3.5970771737559505E-2</v>
      </c>
      <c r="N128" s="122">
        <f t="shared" si="48"/>
        <v>0.11520445979101106</v>
      </c>
      <c r="O128" s="122">
        <f t="shared" si="48"/>
        <v>6.7715935759366047E-2</v>
      </c>
      <c r="P128" s="122">
        <f t="shared" si="48"/>
        <v>0.17112339478869104</v>
      </c>
      <c r="Q128" s="122">
        <f t="shared" si="48"/>
        <v>0.12351375390245463</v>
      </c>
      <c r="R128" s="122">
        <f t="shared" si="48"/>
        <v>8.8871390064007239E-2</v>
      </c>
      <c r="S128" s="122">
        <f t="shared" si="48"/>
        <v>8.1547874047090879E-2</v>
      </c>
      <c r="T128" s="122">
        <f t="shared" si="48"/>
        <v>0.13309605049371326</v>
      </c>
      <c r="U128" s="122">
        <f t="shared" si="48"/>
        <v>0.10303255096894566</v>
      </c>
      <c r="V128" s="122">
        <f t="shared" si="48"/>
        <v>6.1369044952776501E-2</v>
      </c>
      <c r="W128" s="122">
        <f t="shared" si="48"/>
        <v>0.18945194448149158</v>
      </c>
      <c r="X128" s="122">
        <f t="shared" si="48"/>
        <v>0.11983567044810736</v>
      </c>
      <c r="Y128" s="122">
        <f t="shared" si="48"/>
        <v>9.1686362448633013E-2</v>
      </c>
      <c r="DA128" s="130" t="s">
        <v>1859</v>
      </c>
    </row>
    <row r="129" spans="1:105" ht="12" customHeight="1" x14ac:dyDescent="0.25">
      <c r="A129" s="97" t="s">
        <v>53</v>
      </c>
      <c r="B129" s="98">
        <v>1.2448501996803925E-3</v>
      </c>
      <c r="C129" s="98">
        <v>1.5649139171474047E-3</v>
      </c>
      <c r="D129" s="98">
        <v>2.2868779013212135E-3</v>
      </c>
      <c r="E129" s="98">
        <v>4.7640648466140871E-3</v>
      </c>
      <c r="F129" s="98">
        <v>8.6433259968436583E-3</v>
      </c>
      <c r="G129" s="98">
        <v>1.502538170319688E-2</v>
      </c>
      <c r="H129" s="98">
        <v>4.2736292809703903E-2</v>
      </c>
      <c r="I129" s="98">
        <v>2.1704342916856578E-2</v>
      </c>
      <c r="J129" s="98">
        <v>2.2471446721090284E-2</v>
      </c>
      <c r="K129" s="98">
        <v>2.9818223779677518E-2</v>
      </c>
      <c r="L129" s="98">
        <v>0.2683921130787485</v>
      </c>
      <c r="M129" s="98">
        <v>3.5970771737559505E-2</v>
      </c>
      <c r="N129" s="98">
        <v>0.11520445979101106</v>
      </c>
      <c r="O129" s="98">
        <v>6.7715935759366047E-2</v>
      </c>
      <c r="P129" s="98">
        <v>0.17112339478869104</v>
      </c>
      <c r="Q129" s="98">
        <v>0.12351375390245463</v>
      </c>
      <c r="R129" s="98">
        <v>8.8871390064007239E-2</v>
      </c>
      <c r="S129" s="98">
        <v>8.1547874047090879E-2</v>
      </c>
      <c r="T129" s="98">
        <v>0.13309605049371326</v>
      </c>
      <c r="U129" s="98">
        <v>0.10303255096894566</v>
      </c>
      <c r="V129" s="98">
        <v>6.1369044952776501E-2</v>
      </c>
      <c r="W129" s="98">
        <v>0.18945194448149158</v>
      </c>
      <c r="X129" s="98">
        <v>0.11983567044810736</v>
      </c>
      <c r="Y129" s="98">
        <v>9.1686362448633013E-2</v>
      </c>
      <c r="DA129" s="63" t="s">
        <v>1860</v>
      </c>
    </row>
    <row r="130" spans="1:105" ht="12" customHeight="1" x14ac:dyDescent="0.25">
      <c r="A130" s="121" t="s">
        <v>55</v>
      </c>
      <c r="B130" s="122">
        <v>18.015235380084224</v>
      </c>
      <c r="C130" s="122">
        <v>19.496707117063288</v>
      </c>
      <c r="D130" s="122">
        <v>18.527413935079529</v>
      </c>
      <c r="E130" s="122">
        <v>19.846839201944345</v>
      </c>
      <c r="F130" s="122">
        <v>22.785173829679461</v>
      </c>
      <c r="G130" s="122">
        <v>22.907012475667322</v>
      </c>
      <c r="H130" s="122">
        <v>24.863715099744432</v>
      </c>
      <c r="I130" s="122">
        <v>22.1648527991881</v>
      </c>
      <c r="J130" s="122">
        <v>24.362203632067295</v>
      </c>
      <c r="K130" s="122">
        <v>24.719321394342948</v>
      </c>
      <c r="L130" s="122">
        <v>23.305653967992182</v>
      </c>
      <c r="M130" s="122">
        <v>24.063185144556432</v>
      </c>
      <c r="N130" s="122">
        <v>24.941744156833657</v>
      </c>
      <c r="O130" s="122">
        <v>23.684830565240663</v>
      </c>
      <c r="P130" s="122">
        <v>24.597607688203155</v>
      </c>
      <c r="Q130" s="122">
        <v>24.46339032785027</v>
      </c>
      <c r="R130" s="122">
        <v>26.723915181672599</v>
      </c>
      <c r="S130" s="122">
        <v>26.834755428333533</v>
      </c>
      <c r="T130" s="122">
        <v>25.746067238058469</v>
      </c>
      <c r="U130" s="122">
        <v>24.200576496883638</v>
      </c>
      <c r="V130" s="122">
        <v>22.559212572293735</v>
      </c>
      <c r="W130" s="122">
        <v>36.772814704575438</v>
      </c>
      <c r="X130" s="122">
        <v>32.398954720575944</v>
      </c>
      <c r="Y130" s="122">
        <v>24.011833223620336</v>
      </c>
      <c r="DA130" s="130" t="s">
        <v>1861</v>
      </c>
    </row>
    <row r="131" spans="1:105" ht="12" customHeight="1" x14ac:dyDescent="0.25">
      <c r="A131" s="97" t="s">
        <v>128</v>
      </c>
      <c r="B131" s="98">
        <v>17.615882405646577</v>
      </c>
      <c r="C131" s="98">
        <v>19.029828005144321</v>
      </c>
      <c r="D131" s="98">
        <v>18.213719746279221</v>
      </c>
      <c r="E131" s="98">
        <v>19.547664346931867</v>
      </c>
      <c r="F131" s="98">
        <v>22.416922306148827</v>
      </c>
      <c r="G131" s="98">
        <v>22.580991211781143</v>
      </c>
      <c r="H131" s="98">
        <v>24.47235509283361</v>
      </c>
      <c r="I131" s="98">
        <v>21.675732627741979</v>
      </c>
      <c r="J131" s="98">
        <v>23.966600608149516</v>
      </c>
      <c r="K131" s="98">
        <v>24.530074842202588</v>
      </c>
      <c r="L131" s="98">
        <v>23.266818059168486</v>
      </c>
      <c r="M131" s="98">
        <v>23.709201229867393</v>
      </c>
      <c r="N131" s="98">
        <v>24.521678734355291</v>
      </c>
      <c r="O131" s="98">
        <v>23.356934339978068</v>
      </c>
      <c r="P131" s="98">
        <v>24.212501471518838</v>
      </c>
      <c r="Q131" s="98">
        <v>24.074755872231719</v>
      </c>
      <c r="R131" s="98">
        <v>26.309942932929996</v>
      </c>
      <c r="S131" s="98">
        <v>26.424319812422642</v>
      </c>
      <c r="T131" s="98">
        <v>25.347660867966329</v>
      </c>
      <c r="U131" s="98">
        <v>23.850032521358184</v>
      </c>
      <c r="V131" s="98">
        <v>22.019302473547555</v>
      </c>
      <c r="W131" s="98">
        <v>36.262947360216202</v>
      </c>
      <c r="X131" s="98">
        <v>31.911561367591268</v>
      </c>
      <c r="Y131" s="98">
        <v>23.674483251492617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0.39935297443764595</v>
      </c>
      <c r="C135" s="101">
        <v>0.46687911191896847</v>
      </c>
      <c r="D135" s="101">
        <v>0.31369418880030941</v>
      </c>
      <c r="E135" s="101">
        <v>0.29917485501247887</v>
      </c>
      <c r="F135" s="101">
        <v>0.36825152353063334</v>
      </c>
      <c r="G135" s="101">
        <v>0.32602126388617925</v>
      </c>
      <c r="H135" s="101">
        <v>0.39136000691082262</v>
      </c>
      <c r="I135" s="101">
        <v>0.48912017144612213</v>
      </c>
      <c r="J135" s="101">
        <v>0.39560302391778046</v>
      </c>
      <c r="K135" s="101">
        <v>0.1892465521403614</v>
      </c>
      <c r="L135" s="101">
        <v>3.8835908823695982E-2</v>
      </c>
      <c r="M135" s="101">
        <v>0.35398391468903911</v>
      </c>
      <c r="N135" s="101">
        <v>0.42006542247836759</v>
      </c>
      <c r="O135" s="101">
        <v>0.32789622526259582</v>
      </c>
      <c r="P135" s="101">
        <v>0.38510621668431538</v>
      </c>
      <c r="Q135" s="101">
        <v>0.38863445561855137</v>
      </c>
      <c r="R135" s="101">
        <v>0.41397224874260147</v>
      </c>
      <c r="S135" s="101">
        <v>0.41043561591089278</v>
      </c>
      <c r="T135" s="101">
        <v>0.39840637009213836</v>
      </c>
      <c r="U135" s="101">
        <v>0.35054397552545513</v>
      </c>
      <c r="V135" s="101">
        <v>0.53991009874618134</v>
      </c>
      <c r="W135" s="101">
        <v>0.50986734435923331</v>
      </c>
      <c r="X135" s="101">
        <v>0.48739335298467856</v>
      </c>
      <c r="Y135" s="101">
        <v>0.33734997212771778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29.302921645883011</v>
      </c>
      <c r="C139" s="122">
        <v>29.455756938229182</v>
      </c>
      <c r="D139" s="122">
        <v>28.045446104869796</v>
      </c>
      <c r="E139" s="122">
        <v>28.664470169997895</v>
      </c>
      <c r="F139" s="122">
        <v>28.503777588294721</v>
      </c>
      <c r="G139" s="122">
        <v>27.86955153498872</v>
      </c>
      <c r="H139" s="122">
        <v>29.048154384811316</v>
      </c>
      <c r="I139" s="122">
        <v>26.914966173549168</v>
      </c>
      <c r="J139" s="122">
        <v>29.608814432286238</v>
      </c>
      <c r="K139" s="122">
        <v>27.59556001154688</v>
      </c>
      <c r="L139" s="122">
        <v>23.168021012138432</v>
      </c>
      <c r="M139" s="122">
        <v>25.332686336489886</v>
      </c>
      <c r="N139" s="122">
        <v>25.183507440704513</v>
      </c>
      <c r="O139" s="122">
        <v>22.199626002740505</v>
      </c>
      <c r="P139" s="122">
        <v>20.949257857122024</v>
      </c>
      <c r="Q139" s="122">
        <v>16.642193838784809</v>
      </c>
      <c r="R139" s="122">
        <v>17.337231007076912</v>
      </c>
      <c r="S139" s="122">
        <v>15.987434630482317</v>
      </c>
      <c r="T139" s="122">
        <v>19.109634866495167</v>
      </c>
      <c r="U139" s="122">
        <v>19.644659728676725</v>
      </c>
      <c r="V139" s="122">
        <v>17.660390515067114</v>
      </c>
      <c r="W139" s="122">
        <v>18.574265412550382</v>
      </c>
      <c r="X139" s="122">
        <v>18.740036364260142</v>
      </c>
      <c r="Y139" s="122">
        <v>21.917681257132934</v>
      </c>
      <c r="DA139" s="130" t="s">
        <v>1870</v>
      </c>
    </row>
    <row r="140" spans="1:105" ht="12" customHeight="1" x14ac:dyDescent="0.25">
      <c r="A140" s="97" t="s">
        <v>50</v>
      </c>
      <c r="B140" s="98">
        <v>27.683200396109854</v>
      </c>
      <c r="C140" s="98">
        <v>27.516027932135231</v>
      </c>
      <c r="D140" s="98">
        <v>26.738447157733376</v>
      </c>
      <c r="E140" s="98">
        <v>25.872429590019088</v>
      </c>
      <c r="F140" s="98">
        <v>22.551899097959172</v>
      </c>
      <c r="G140" s="98">
        <v>21.786931754678051</v>
      </c>
      <c r="H140" s="98">
        <v>18.687748333079742</v>
      </c>
      <c r="I140" s="98">
        <v>12.847505374757983</v>
      </c>
      <c r="J140" s="98">
        <v>11.883972222234119</v>
      </c>
      <c r="K140" s="98">
        <v>11.511050788540611</v>
      </c>
      <c r="L140" s="98">
        <v>12.16721872969395</v>
      </c>
      <c r="M140" s="98">
        <v>13.733584533471813</v>
      </c>
      <c r="N140" s="98">
        <v>13.885169908997179</v>
      </c>
      <c r="O140" s="98">
        <v>11.936535389691144</v>
      </c>
      <c r="P140" s="98">
        <v>11.003292244884632</v>
      </c>
      <c r="Q140" s="98">
        <v>9.863351109383812</v>
      </c>
      <c r="R140" s="98">
        <v>11.173250663117495</v>
      </c>
      <c r="S140" s="98">
        <v>12.036544906100882</v>
      </c>
      <c r="T140" s="98">
        <v>11.226254106811593</v>
      </c>
      <c r="U140" s="98">
        <v>12.126764076248836</v>
      </c>
      <c r="V140" s="98">
        <v>10.1189328595073</v>
      </c>
      <c r="W140" s="98">
        <v>8.2576044020357564</v>
      </c>
      <c r="X140" s="98">
        <v>9.4576735396659455</v>
      </c>
      <c r="Y140" s="98">
        <v>15.662687404297595</v>
      </c>
      <c r="DA140" s="63" t="s">
        <v>1871</v>
      </c>
    </row>
    <row r="141" spans="1:105" ht="12" customHeight="1" x14ac:dyDescent="0.25">
      <c r="A141" s="109" t="s">
        <v>120</v>
      </c>
      <c r="B141" s="33">
        <v>1.6197212497731579</v>
      </c>
      <c r="C141" s="33">
        <v>1.9397290060939505</v>
      </c>
      <c r="D141" s="33">
        <v>1.3069989471364216</v>
      </c>
      <c r="E141" s="33">
        <v>2.7920405799788073</v>
      </c>
      <c r="F141" s="33">
        <v>5.9518784903355479</v>
      </c>
      <c r="G141" s="33">
        <v>6.0826197803106696</v>
      </c>
      <c r="H141" s="33">
        <v>10.360406051731573</v>
      </c>
      <c r="I141" s="33">
        <v>14.067460798791187</v>
      </c>
      <c r="J141" s="33">
        <v>17.724842210052117</v>
      </c>
      <c r="K141" s="33">
        <v>16.084509223006268</v>
      </c>
      <c r="L141" s="33">
        <v>11.000802282444484</v>
      </c>
      <c r="M141" s="33">
        <v>11.599101803018071</v>
      </c>
      <c r="N141" s="33">
        <v>11.298337531707334</v>
      </c>
      <c r="O141" s="33">
        <v>10.263090613049361</v>
      </c>
      <c r="P141" s="33">
        <v>9.9459656122373925</v>
      </c>
      <c r="Q141" s="33">
        <v>6.7788427294009983</v>
      </c>
      <c r="R141" s="33">
        <v>6.1639803439594187</v>
      </c>
      <c r="S141" s="33">
        <v>3.9508897243814349</v>
      </c>
      <c r="T141" s="33">
        <v>7.8833807596835728</v>
      </c>
      <c r="U141" s="33">
        <v>7.5178956524278888</v>
      </c>
      <c r="V141" s="33">
        <v>7.541457655559813</v>
      </c>
      <c r="W141" s="33">
        <v>10.316661010514624</v>
      </c>
      <c r="X141" s="33">
        <v>9.2823628245941947</v>
      </c>
      <c r="Y141" s="33">
        <v>6.2549938528353399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2.3774477454034866</v>
      </c>
      <c r="P143" s="117">
        <f t="shared" si="49"/>
        <v>4.0483313369554903</v>
      </c>
      <c r="Q143" s="117">
        <f t="shared" si="49"/>
        <v>7.0185409226307343</v>
      </c>
      <c r="R143" s="117">
        <f t="shared" ref="R143:V143" si="50">R144+R146+R148+R157</f>
        <v>12.920069670900793</v>
      </c>
      <c r="S143" s="117">
        <f t="shared" si="50"/>
        <v>24.647783905261214</v>
      </c>
      <c r="T143" s="117">
        <f t="shared" si="50"/>
        <v>36.221849240560232</v>
      </c>
      <c r="U143" s="117">
        <f t="shared" si="50"/>
        <v>38.505085689778177</v>
      </c>
      <c r="V143" s="117">
        <f t="shared" si="50"/>
        <v>45.872331999357868</v>
      </c>
      <c r="W143" s="117">
        <f t="shared" ref="W143:Y143" si="51">W144+W146+W148+W157</f>
        <v>93.992516060531813</v>
      </c>
      <c r="X143" s="117">
        <f t="shared" si="51"/>
        <v>124.01329625364959</v>
      </c>
      <c r="Y143" s="117">
        <f t="shared" si="51"/>
        <v>156.32294488489953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2.0865254732968022</v>
      </c>
      <c r="P144" s="122">
        <f t="shared" si="52"/>
        <v>3.4499095025417748</v>
      </c>
      <c r="Q144" s="122">
        <f t="shared" si="52"/>
        <v>6.0403772501225665</v>
      </c>
      <c r="R144" s="122">
        <f t="shared" si="52"/>
        <v>11.197875062340708</v>
      </c>
      <c r="S144" s="122">
        <f t="shared" si="52"/>
        <v>22.030962890893466</v>
      </c>
      <c r="T144" s="122">
        <f t="shared" si="52"/>
        <v>32.386262052597417</v>
      </c>
      <c r="U144" s="122">
        <f t="shared" si="52"/>
        <v>33.670804911556566</v>
      </c>
      <c r="V144" s="122">
        <f t="shared" si="52"/>
        <v>39.614675912425412</v>
      </c>
      <c r="W144" s="122">
        <f t="shared" si="52"/>
        <v>81.605946766170192</v>
      </c>
      <c r="X144" s="122">
        <f t="shared" si="52"/>
        <v>108.17976750768342</v>
      </c>
      <c r="Y144" s="122">
        <f t="shared" si="52"/>
        <v>139.66811342403585</v>
      </c>
      <c r="DA144" s="130" t="s">
        <v>1874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2.0865254732968022</v>
      </c>
      <c r="P145" s="98">
        <v>3.4499095025417748</v>
      </c>
      <c r="Q145" s="98">
        <v>6.0403772501225665</v>
      </c>
      <c r="R145" s="98">
        <v>11.197875062340708</v>
      </c>
      <c r="S145" s="98">
        <v>22.030962890893466</v>
      </c>
      <c r="T145" s="98">
        <v>32.386262052597417</v>
      </c>
      <c r="U145" s="98">
        <v>33.670804911556566</v>
      </c>
      <c r="V145" s="98">
        <v>39.614675912425412</v>
      </c>
      <c r="W145" s="98">
        <v>81.605946766170192</v>
      </c>
      <c r="X145" s="98">
        <v>108.17976750768342</v>
      </c>
      <c r="Y145" s="98">
        <v>139.66811342403585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9.0681007912990811E-4</v>
      </c>
      <c r="P146" s="122">
        <f t="shared" si="53"/>
        <v>8.5353216448103494E-3</v>
      </c>
      <c r="Q146" s="122">
        <f t="shared" si="53"/>
        <v>1.4947852732043135E-2</v>
      </c>
      <c r="R146" s="122">
        <f t="shared" si="53"/>
        <v>2.0104436084313285E-2</v>
      </c>
      <c r="S146" s="122">
        <f t="shared" si="53"/>
        <v>2.8491663826093094E-2</v>
      </c>
      <c r="T146" s="122">
        <f t="shared" si="53"/>
        <v>6.5987148872946419E-2</v>
      </c>
      <c r="U146" s="122">
        <f t="shared" si="53"/>
        <v>6.7984131752192534E-2</v>
      </c>
      <c r="V146" s="122">
        <f t="shared" si="53"/>
        <v>5.4632831162850247E-2</v>
      </c>
      <c r="W146" s="122">
        <f t="shared" si="53"/>
        <v>0.23051994340589041</v>
      </c>
      <c r="X146" s="122">
        <f t="shared" si="53"/>
        <v>0.2107457039404966</v>
      </c>
      <c r="Y146" s="122">
        <f t="shared" si="53"/>
        <v>0.21621380560861742</v>
      </c>
      <c r="DA146" s="130" t="s">
        <v>1876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9.0681007912990811E-4</v>
      </c>
      <c r="P147" s="98">
        <v>8.5353216448103494E-3</v>
      </c>
      <c r="Q147" s="98">
        <v>1.4947852732043135E-2</v>
      </c>
      <c r="R147" s="98">
        <v>2.0104436084313285E-2</v>
      </c>
      <c r="S147" s="98">
        <v>2.8491663826093094E-2</v>
      </c>
      <c r="T147" s="98">
        <v>6.5987148872946419E-2</v>
      </c>
      <c r="U147" s="98">
        <v>6.7984131752192534E-2</v>
      </c>
      <c r="V147" s="98">
        <v>5.4632831162850247E-2</v>
      </c>
      <c r="W147" s="98">
        <v>0.23051994340589041</v>
      </c>
      <c r="X147" s="98">
        <v>0.2107457039404966</v>
      </c>
      <c r="Y147" s="98">
        <v>0.21621380560861742</v>
      </c>
      <c r="DA147" s="63" t="s">
        <v>1877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0.14454235350432937</v>
      </c>
      <c r="P148" s="122">
        <v>0.31656850254797003</v>
      </c>
      <c r="Q148" s="122">
        <v>0.57260246436807949</v>
      </c>
      <c r="R148" s="122">
        <v>1.0236628239673669</v>
      </c>
      <c r="S148" s="122">
        <v>1.5984866452542867</v>
      </c>
      <c r="T148" s="122">
        <v>2.1700812109008427</v>
      </c>
      <c r="U148" s="122">
        <v>2.5921265448204056</v>
      </c>
      <c r="V148" s="122">
        <v>3.5013414504938716</v>
      </c>
      <c r="W148" s="122">
        <v>7.908738658604098</v>
      </c>
      <c r="X148" s="122">
        <v>9.92328000769864</v>
      </c>
      <c r="Y148" s="122">
        <v>8.6318909137097215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5.8399260060542453E-4</v>
      </c>
      <c r="P149" s="98">
        <v>1.0011160552888085E-3</v>
      </c>
      <c r="Q149" s="98">
        <v>2.3896449263495919E-3</v>
      </c>
      <c r="R149" s="98">
        <v>7.7198874609355171E-3</v>
      </c>
      <c r="S149" s="98">
        <v>1.8436218672034634E-2</v>
      </c>
      <c r="T149" s="98">
        <v>2.5707738726025667E-2</v>
      </c>
      <c r="U149" s="98">
        <v>3.1958992022494095E-2</v>
      </c>
      <c r="V149" s="98">
        <v>4.5049332085336617E-2</v>
      </c>
      <c r="W149" s="98">
        <v>0.12067833022019335</v>
      </c>
      <c r="X149" s="98">
        <v>0.24090992500714561</v>
      </c>
      <c r="Y149" s="98">
        <v>0.54149214457634798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0.14395836090372394</v>
      </c>
      <c r="P153" s="101">
        <v>0.31556738649268123</v>
      </c>
      <c r="Q153" s="101">
        <v>0.57021281944172986</v>
      </c>
      <c r="R153" s="101">
        <v>1.0159429365064314</v>
      </c>
      <c r="S153" s="101">
        <v>1.5800504265822521</v>
      </c>
      <c r="T153" s="101">
        <v>2.1443734721748169</v>
      </c>
      <c r="U153" s="101">
        <v>2.5601675527979113</v>
      </c>
      <c r="V153" s="101">
        <v>3.4562921184085349</v>
      </c>
      <c r="W153" s="101">
        <v>7.7880603283839047</v>
      </c>
      <c r="X153" s="101">
        <v>9.6823700826914951</v>
      </c>
      <c r="Y153" s="101">
        <v>8.0903987691333743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1886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0.14547310852322501</v>
      </c>
      <c r="P157" s="122">
        <v>0.27331801022093505</v>
      </c>
      <c r="Q157" s="122">
        <v>0.39061335540804398</v>
      </c>
      <c r="R157" s="122">
        <v>0.67842734850840403</v>
      </c>
      <c r="S157" s="122">
        <v>0.9898427052873684</v>
      </c>
      <c r="T157" s="122">
        <v>1.5995188281890291</v>
      </c>
      <c r="U157" s="122">
        <v>2.1741701016490182</v>
      </c>
      <c r="V157" s="122">
        <v>2.7016818052757428</v>
      </c>
      <c r="W157" s="122">
        <v>4.2473106923516291</v>
      </c>
      <c r="X157" s="122">
        <v>5.6995030343270283</v>
      </c>
      <c r="Y157" s="122">
        <v>7.806726741545333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5.7385925461796078E-2</v>
      </c>
      <c r="P158" s="98">
        <v>0.10687179302548971</v>
      </c>
      <c r="Q158" s="98">
        <v>0.22267577017191037</v>
      </c>
      <c r="R158" s="98">
        <v>0.43730422396826019</v>
      </c>
      <c r="S158" s="98">
        <v>0.77348347538244866</v>
      </c>
      <c r="T158" s="98">
        <v>1.0254165898198604</v>
      </c>
      <c r="U158" s="98">
        <v>1.3572711075439732</v>
      </c>
      <c r="V158" s="98">
        <v>1.3044914038808786</v>
      </c>
      <c r="W158" s="98">
        <v>1.5585360276196698</v>
      </c>
      <c r="X158" s="98">
        <v>2.7795554656014585</v>
      </c>
      <c r="Y158" s="98">
        <v>5.7024377123859429</v>
      </c>
      <c r="DA158" s="63" t="s">
        <v>1888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8.8087183061428931E-2</v>
      </c>
      <c r="P159" s="33">
        <v>0.16644621719544533</v>
      </c>
      <c r="Q159" s="33">
        <v>0.16793758523613359</v>
      </c>
      <c r="R159" s="33">
        <v>0.2411231245401439</v>
      </c>
      <c r="S159" s="33">
        <v>0.21635922990491974</v>
      </c>
      <c r="T159" s="33">
        <v>0.57410223836916863</v>
      </c>
      <c r="U159" s="33">
        <v>0.81689899410504507</v>
      </c>
      <c r="V159" s="33">
        <v>1.3971904013948642</v>
      </c>
      <c r="W159" s="33">
        <v>2.6887746647319597</v>
      </c>
      <c r="X159" s="33">
        <v>2.9199475687255703</v>
      </c>
      <c r="Y159" s="33">
        <v>2.1042890291593905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0.77549737375357053</v>
      </c>
      <c r="C161" s="117">
        <f t="shared" si="54"/>
        <v>0.84123455718910445</v>
      </c>
      <c r="D161" s="117">
        <f t="shared" si="54"/>
        <v>0.89965759038024795</v>
      </c>
      <c r="E161" s="117">
        <f t="shared" si="54"/>
        <v>0.99748026593511585</v>
      </c>
      <c r="F161" s="117">
        <f t="shared" si="54"/>
        <v>1.18538626178601</v>
      </c>
      <c r="G161" s="117">
        <f t="shared" si="54"/>
        <v>2.0869859636214851</v>
      </c>
      <c r="H161" s="117">
        <f t="shared" si="54"/>
        <v>4.0422599980551697</v>
      </c>
      <c r="I161" s="117">
        <f t="shared" si="54"/>
        <v>5.5446875835809237</v>
      </c>
      <c r="J161" s="117">
        <f t="shared" si="54"/>
        <v>7.6858189971512187</v>
      </c>
      <c r="K161" s="117">
        <f t="shared" si="54"/>
        <v>8.5026049388173686</v>
      </c>
      <c r="L161" s="117">
        <f t="shared" si="54"/>
        <v>8.4443202049751793</v>
      </c>
      <c r="M161" s="117">
        <f t="shared" si="54"/>
        <v>9.3819531112148233</v>
      </c>
      <c r="N161" s="117">
        <f t="shared" si="54"/>
        <v>11.339868684957324</v>
      </c>
      <c r="O161" s="117">
        <f t="shared" si="54"/>
        <v>8.8330372125871168</v>
      </c>
      <c r="P161" s="117">
        <f t="shared" si="54"/>
        <v>11.974507577404296</v>
      </c>
      <c r="Q161" s="117">
        <f t="shared" si="54"/>
        <v>15.529370240037277</v>
      </c>
      <c r="R161" s="117">
        <f t="shared" ref="R161:V161" si="55">R162+R164+R166+R175</f>
        <v>17.32891182711159</v>
      </c>
      <c r="S161" s="117">
        <f t="shared" si="55"/>
        <v>18.80569758537559</v>
      </c>
      <c r="T161" s="117">
        <f t="shared" si="55"/>
        <v>13.140507607865223</v>
      </c>
      <c r="U161" s="117">
        <f t="shared" si="55"/>
        <v>12.481144679240593</v>
      </c>
      <c r="V161" s="117">
        <f t="shared" si="55"/>
        <v>16.162074663518808</v>
      </c>
      <c r="W161" s="117">
        <f t="shared" ref="W161:Y161" si="56">W162+W164+W166+W175</f>
        <v>11.735778763809254</v>
      </c>
      <c r="X161" s="117">
        <f t="shared" si="56"/>
        <v>7.0156032085129638</v>
      </c>
      <c r="Y161" s="117">
        <f t="shared" si="56"/>
        <v>6.5726145220425414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0.67743853609815563</v>
      </c>
      <c r="C162" s="122">
        <f t="shared" si="57"/>
        <v>0.73480672218155496</v>
      </c>
      <c r="D162" s="122">
        <f t="shared" si="57"/>
        <v>0.80116625127105001</v>
      </c>
      <c r="E162" s="122">
        <f t="shared" si="57"/>
        <v>0.87734570959691038</v>
      </c>
      <c r="F162" s="122">
        <f t="shared" si="57"/>
        <v>0.9929019163037367</v>
      </c>
      <c r="G162" s="122">
        <f t="shared" si="57"/>
        <v>1.7930286751454596</v>
      </c>
      <c r="H162" s="122">
        <f t="shared" si="57"/>
        <v>3.5071024961714858</v>
      </c>
      <c r="I162" s="122">
        <f t="shared" si="57"/>
        <v>4.8522973592008807</v>
      </c>
      <c r="J162" s="122">
        <f t="shared" si="57"/>
        <v>6.701517430585314</v>
      </c>
      <c r="K162" s="122">
        <f t="shared" si="57"/>
        <v>7.4038129621144497</v>
      </c>
      <c r="L162" s="122">
        <f t="shared" si="57"/>
        <v>7.4662749604723437</v>
      </c>
      <c r="M162" s="122">
        <f t="shared" si="57"/>
        <v>8.2206093448568964</v>
      </c>
      <c r="N162" s="122">
        <f t="shared" si="57"/>
        <v>10.019437529054974</v>
      </c>
      <c r="O162" s="122">
        <f t="shared" si="57"/>
        <v>7.5066854978086539</v>
      </c>
      <c r="P162" s="122">
        <f t="shared" si="57"/>
        <v>10.381323709450307</v>
      </c>
      <c r="Q162" s="122">
        <f t="shared" si="57"/>
        <v>14.033376016951088</v>
      </c>
      <c r="R162" s="122">
        <f t="shared" si="57"/>
        <v>15.789622849403436</v>
      </c>
      <c r="S162" s="122">
        <f t="shared" si="57"/>
        <v>17.313744196579599</v>
      </c>
      <c r="T162" s="122">
        <f t="shared" si="57"/>
        <v>11.526007676186122</v>
      </c>
      <c r="U162" s="122">
        <f t="shared" si="57"/>
        <v>10.897530015901767</v>
      </c>
      <c r="V162" s="122">
        <f t="shared" si="57"/>
        <v>14.720389829706958</v>
      </c>
      <c r="W162" s="122">
        <f t="shared" si="57"/>
        <v>9.9642015923965186</v>
      </c>
      <c r="X162" s="122">
        <f t="shared" si="57"/>
        <v>5.9988254137880013</v>
      </c>
      <c r="Y162" s="122">
        <f t="shared" si="57"/>
        <v>5.8228498960717703</v>
      </c>
      <c r="DA162" s="130" t="s">
        <v>1891</v>
      </c>
    </row>
    <row r="163" spans="1:105" ht="12" customHeight="1" x14ac:dyDescent="0.25">
      <c r="A163" s="97" t="s">
        <v>53</v>
      </c>
      <c r="B163" s="33">
        <v>0.67743853609815563</v>
      </c>
      <c r="C163" s="33">
        <v>0.73480672218155496</v>
      </c>
      <c r="D163" s="33">
        <v>0.80116625127105001</v>
      </c>
      <c r="E163" s="33">
        <v>0.87734570959691038</v>
      </c>
      <c r="F163" s="33">
        <v>0.9929019163037367</v>
      </c>
      <c r="G163" s="33">
        <v>1.7930286751454596</v>
      </c>
      <c r="H163" s="33">
        <v>3.5071024961714858</v>
      </c>
      <c r="I163" s="33">
        <v>4.8522973592008807</v>
      </c>
      <c r="J163" s="33">
        <v>6.701517430585314</v>
      </c>
      <c r="K163" s="33">
        <v>7.4038129621144497</v>
      </c>
      <c r="L163" s="33">
        <v>7.4662749604723437</v>
      </c>
      <c r="M163" s="33">
        <v>8.2206093448568964</v>
      </c>
      <c r="N163" s="33">
        <v>10.019437529054974</v>
      </c>
      <c r="O163" s="33">
        <v>7.5066854978086539</v>
      </c>
      <c r="P163" s="33">
        <v>10.381323709450307</v>
      </c>
      <c r="Q163" s="33">
        <v>14.033376016951088</v>
      </c>
      <c r="R163" s="33">
        <v>15.789622849403436</v>
      </c>
      <c r="S163" s="33">
        <v>17.313744196579599</v>
      </c>
      <c r="T163" s="33">
        <v>11.526007676186122</v>
      </c>
      <c r="U163" s="33">
        <v>10.897530015901767</v>
      </c>
      <c r="V163" s="33">
        <v>14.720389829706958</v>
      </c>
      <c r="W163" s="33">
        <v>9.9642015923965186</v>
      </c>
      <c r="X163" s="33">
        <v>5.9988254137880013</v>
      </c>
      <c r="Y163" s="33">
        <v>5.8228498960717703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1.1016373448499048E-5</v>
      </c>
      <c r="C164" s="122">
        <f t="shared" si="58"/>
        <v>1.4625363711657988E-5</v>
      </c>
      <c r="D164" s="122">
        <f t="shared" si="58"/>
        <v>2.0614565517353323E-5</v>
      </c>
      <c r="E164" s="122">
        <f t="shared" si="58"/>
        <v>2.6616249998450907E-5</v>
      </c>
      <c r="F164" s="122">
        <f t="shared" si="58"/>
        <v>5.3664693707134867E-5</v>
      </c>
      <c r="G164" s="122">
        <f t="shared" si="58"/>
        <v>1.992772683445804E-4</v>
      </c>
      <c r="H164" s="122">
        <f t="shared" si="58"/>
        <v>1.2685713771234571E-3</v>
      </c>
      <c r="I164" s="122">
        <f t="shared" si="58"/>
        <v>1.0974477596000698E-3</v>
      </c>
      <c r="J164" s="122">
        <f t="shared" si="58"/>
        <v>1.5217979045148466E-3</v>
      </c>
      <c r="K164" s="122">
        <f t="shared" si="58"/>
        <v>2.2723289587832742E-3</v>
      </c>
      <c r="L164" s="122">
        <f t="shared" si="58"/>
        <v>2.1288023261560218E-2</v>
      </c>
      <c r="M164" s="122">
        <f t="shared" si="58"/>
        <v>2.8694262852867781E-3</v>
      </c>
      <c r="N164" s="122">
        <f t="shared" si="58"/>
        <v>8.6353866022906116E-3</v>
      </c>
      <c r="O164" s="122">
        <f t="shared" si="58"/>
        <v>5.1356078859703972E-3</v>
      </c>
      <c r="P164" s="122">
        <f t="shared" si="58"/>
        <v>1.5561326083622937E-2</v>
      </c>
      <c r="Q164" s="122">
        <f t="shared" si="58"/>
        <v>1.4062238587477766E-2</v>
      </c>
      <c r="R164" s="122">
        <f t="shared" si="58"/>
        <v>1.1827694148378295E-2</v>
      </c>
      <c r="S164" s="122">
        <f t="shared" si="58"/>
        <v>1.1207824510384644E-2</v>
      </c>
      <c r="T164" s="122">
        <f t="shared" si="58"/>
        <v>1.8467954903228834E-2</v>
      </c>
      <c r="U164" s="122">
        <f t="shared" si="58"/>
        <v>1.4906478086435413E-2</v>
      </c>
      <c r="V164" s="122">
        <f t="shared" si="58"/>
        <v>9.2973020814007181E-3</v>
      </c>
      <c r="W164" s="122">
        <f t="shared" si="58"/>
        <v>2.8436228909839704E-2</v>
      </c>
      <c r="X164" s="122">
        <f t="shared" si="58"/>
        <v>1.595380204059782E-2</v>
      </c>
      <c r="Y164" s="122">
        <f t="shared" si="58"/>
        <v>1.0322423894744462E-2</v>
      </c>
      <c r="DA164" s="130" t="s">
        <v>1893</v>
      </c>
    </row>
    <row r="165" spans="1:105" ht="12" customHeight="1" x14ac:dyDescent="0.25">
      <c r="A165" s="97" t="s">
        <v>53</v>
      </c>
      <c r="B165" s="98">
        <v>1.1016373448499048E-5</v>
      </c>
      <c r="C165" s="98">
        <v>1.4625363711657988E-5</v>
      </c>
      <c r="D165" s="98">
        <v>2.0614565517353323E-5</v>
      </c>
      <c r="E165" s="98">
        <v>2.6616249998450907E-5</v>
      </c>
      <c r="F165" s="98">
        <v>5.3664693707134867E-5</v>
      </c>
      <c r="G165" s="98">
        <v>1.992772683445804E-4</v>
      </c>
      <c r="H165" s="98">
        <v>1.2685713771234571E-3</v>
      </c>
      <c r="I165" s="98">
        <v>1.0974477596000698E-3</v>
      </c>
      <c r="J165" s="98">
        <v>1.5217979045148466E-3</v>
      </c>
      <c r="K165" s="98">
        <v>2.2723289587832742E-3</v>
      </c>
      <c r="L165" s="98">
        <v>2.1288023261560218E-2</v>
      </c>
      <c r="M165" s="98">
        <v>2.8694262852867781E-3</v>
      </c>
      <c r="N165" s="98">
        <v>8.6353866022906116E-3</v>
      </c>
      <c r="O165" s="98">
        <v>5.1356078859703972E-3</v>
      </c>
      <c r="P165" s="98">
        <v>1.5561326083622937E-2</v>
      </c>
      <c r="Q165" s="98">
        <v>1.4062238587477766E-2</v>
      </c>
      <c r="R165" s="98">
        <v>1.1827694148378295E-2</v>
      </c>
      <c r="S165" s="98">
        <v>1.1207824510384644E-2</v>
      </c>
      <c r="T165" s="98">
        <v>1.8467954903228834E-2</v>
      </c>
      <c r="U165" s="98">
        <v>1.4906478086435413E-2</v>
      </c>
      <c r="V165" s="98">
        <v>9.2973020814007181E-3</v>
      </c>
      <c r="W165" s="98">
        <v>2.8436228909839704E-2</v>
      </c>
      <c r="X165" s="98">
        <v>1.595380204059782E-2</v>
      </c>
      <c r="Y165" s="98">
        <v>1.0322423894744462E-2</v>
      </c>
      <c r="DA165" s="63" t="s">
        <v>1894</v>
      </c>
    </row>
    <row r="166" spans="1:105" ht="12" customHeight="1" x14ac:dyDescent="0.25">
      <c r="A166" s="121" t="s">
        <v>55</v>
      </c>
      <c r="B166" s="122">
        <v>3.6986043880747055E-2</v>
      </c>
      <c r="C166" s="122">
        <v>4.4198019907608292E-2</v>
      </c>
      <c r="D166" s="122">
        <v>3.5738737304481467E-2</v>
      </c>
      <c r="E166" s="122">
        <v>4.5737890403827489E-2</v>
      </c>
      <c r="F166" s="122">
        <v>8.7580207806855409E-2</v>
      </c>
      <c r="G166" s="122">
        <v>0.13638305197823941</v>
      </c>
      <c r="H166" s="122">
        <v>0.2543115876494621</v>
      </c>
      <c r="I166" s="122">
        <v>0.29278097185104884</v>
      </c>
      <c r="J166" s="122">
        <v>0.44873417046757785</v>
      </c>
      <c r="K166" s="122">
        <v>0.53245911225306619</v>
      </c>
      <c r="L166" s="122">
        <v>0.4568413783503868</v>
      </c>
      <c r="M166" s="122">
        <v>0.55938059197221424</v>
      </c>
      <c r="N166" s="122">
        <v>0.65056338144294401</v>
      </c>
      <c r="O166" s="122">
        <v>0.66149044617454222</v>
      </c>
      <c r="P166" s="122">
        <v>0.85402733037963519</v>
      </c>
      <c r="Q166" s="122">
        <v>0.88534278259990706</v>
      </c>
      <c r="R166" s="122">
        <v>0.92552826764632956</v>
      </c>
      <c r="S166" s="122">
        <v>0.93510585086611298</v>
      </c>
      <c r="T166" s="122">
        <v>0.91735136880599577</v>
      </c>
      <c r="U166" s="122">
        <v>0.85880293387140072</v>
      </c>
      <c r="V166" s="122">
        <v>0.81039178389500788</v>
      </c>
      <c r="W166" s="122">
        <v>1.1485900864446972</v>
      </c>
      <c r="X166" s="122">
        <v>0.63952607687976903</v>
      </c>
      <c r="Y166" s="122">
        <v>0.39855193847608128</v>
      </c>
      <c r="DA166" s="130" t="s">
        <v>1895</v>
      </c>
    </row>
    <row r="167" spans="1:105" ht="12" customHeight="1" x14ac:dyDescent="0.25">
      <c r="A167" s="97" t="s">
        <v>124</v>
      </c>
      <c r="B167" s="98">
        <v>1.2440110705921373E-3</v>
      </c>
      <c r="C167" s="98">
        <v>1.315617917503955E-3</v>
      </c>
      <c r="D167" s="98">
        <v>1.375907332143237E-3</v>
      </c>
      <c r="E167" s="98">
        <v>1.4200254785153266E-3</v>
      </c>
      <c r="F167" s="98">
        <v>1.3359250711416236E-3</v>
      </c>
      <c r="G167" s="98">
        <v>1.6282853571187147E-3</v>
      </c>
      <c r="H167" s="98">
        <v>2.0055640131555266E-3</v>
      </c>
      <c r="I167" s="98">
        <v>2.0962044942705849E-3</v>
      </c>
      <c r="J167" s="98">
        <v>2.2317967717431406E-3</v>
      </c>
      <c r="K167" s="98">
        <v>4.2799475582394227E-3</v>
      </c>
      <c r="L167" s="98">
        <v>5.1970599038870689E-3</v>
      </c>
      <c r="M167" s="98">
        <v>6.4659161052651641E-3</v>
      </c>
      <c r="N167" s="98">
        <v>6.7837630181950079E-3</v>
      </c>
      <c r="O167" s="98">
        <v>6.347681196176392E-3</v>
      </c>
      <c r="P167" s="98">
        <v>6.4318604097341765E-3</v>
      </c>
      <c r="Q167" s="98">
        <v>6.0372454429218764E-3</v>
      </c>
      <c r="R167" s="98">
        <v>6.2542913384985707E-3</v>
      </c>
      <c r="S167" s="98">
        <v>6.8442461347630055E-3</v>
      </c>
      <c r="T167" s="98">
        <v>6.6122177656828046E-3</v>
      </c>
      <c r="U167" s="98">
        <v>7.1412278323755227E-3</v>
      </c>
      <c r="V167" s="98">
        <v>7.2490115199363965E-3</v>
      </c>
      <c r="W167" s="98">
        <v>1.1356580910670214E-2</v>
      </c>
      <c r="X167" s="98">
        <v>8.6383211736651925E-3</v>
      </c>
      <c r="Y167" s="98">
        <v>1.2463299308285053E-2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3.5742032810154915E-2</v>
      </c>
      <c r="C171" s="101">
        <v>4.2882401990104339E-2</v>
      </c>
      <c r="D171" s="101">
        <v>3.4362829972338228E-2</v>
      </c>
      <c r="E171" s="101">
        <v>4.4317864925312159E-2</v>
      </c>
      <c r="F171" s="101">
        <v>8.6244282735713787E-2</v>
      </c>
      <c r="G171" s="101">
        <v>0.13475476662112071</v>
      </c>
      <c r="H171" s="101">
        <v>0.25230602363630655</v>
      </c>
      <c r="I171" s="101">
        <v>0.29068476735677828</v>
      </c>
      <c r="J171" s="101">
        <v>0.44650237369583473</v>
      </c>
      <c r="K171" s="101">
        <v>0.52817916469482673</v>
      </c>
      <c r="L171" s="101">
        <v>0.45164431844649972</v>
      </c>
      <c r="M171" s="101">
        <v>0.55291467586694909</v>
      </c>
      <c r="N171" s="101">
        <v>0.64377961842474896</v>
      </c>
      <c r="O171" s="101">
        <v>0.65514276497836588</v>
      </c>
      <c r="P171" s="101">
        <v>0.84759546996990098</v>
      </c>
      <c r="Q171" s="101">
        <v>0.87930553715698523</v>
      </c>
      <c r="R171" s="101">
        <v>0.91927397630783103</v>
      </c>
      <c r="S171" s="101">
        <v>0.92826160473135</v>
      </c>
      <c r="T171" s="101">
        <v>0.910739151040313</v>
      </c>
      <c r="U171" s="101">
        <v>0.85166170603902525</v>
      </c>
      <c r="V171" s="101">
        <v>0.80314277237507148</v>
      </c>
      <c r="W171" s="101">
        <v>1.137233505534027</v>
      </c>
      <c r="X171" s="101">
        <v>0.63088775570610389</v>
      </c>
      <c r="Y171" s="101">
        <v>0.38608863916779623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1903</v>
      </c>
    </row>
    <row r="175" spans="1:105" ht="12" customHeight="1" x14ac:dyDescent="0.25">
      <c r="A175" s="121" t="s">
        <v>54</v>
      </c>
      <c r="B175" s="122">
        <v>6.1061777401219305E-2</v>
      </c>
      <c r="C175" s="122">
        <v>6.2215189736229547E-2</v>
      </c>
      <c r="D175" s="122">
        <v>6.273198723919908E-2</v>
      </c>
      <c r="E175" s="122">
        <v>7.4370049684379519E-2</v>
      </c>
      <c r="F175" s="122">
        <v>0.10485047298171074</v>
      </c>
      <c r="G175" s="122">
        <v>0.15737495922944161</v>
      </c>
      <c r="H175" s="122">
        <v>0.27957734285709834</v>
      </c>
      <c r="I175" s="122">
        <v>0.39851180476939424</v>
      </c>
      <c r="J175" s="122">
        <v>0.53404559819381181</v>
      </c>
      <c r="K175" s="122">
        <v>0.56406053549106938</v>
      </c>
      <c r="L175" s="122">
        <v>0.49991584289088908</v>
      </c>
      <c r="M175" s="122">
        <v>0.59909374810042537</v>
      </c>
      <c r="N175" s="122">
        <v>0.66123238785711425</v>
      </c>
      <c r="O175" s="122">
        <v>0.65972566071795091</v>
      </c>
      <c r="P175" s="122">
        <v>0.72359521149073114</v>
      </c>
      <c r="Q175" s="122">
        <v>0.59658920189880482</v>
      </c>
      <c r="R175" s="122">
        <v>0.60193301591344484</v>
      </c>
      <c r="S175" s="122">
        <v>0.54563971341949291</v>
      </c>
      <c r="T175" s="122">
        <v>0.6786806079698755</v>
      </c>
      <c r="U175" s="122">
        <v>0.70990525138098926</v>
      </c>
      <c r="V175" s="122">
        <v>0.62199574783543987</v>
      </c>
      <c r="W175" s="122">
        <v>0.59455085605819846</v>
      </c>
      <c r="X175" s="122">
        <v>0.36129791580459514</v>
      </c>
      <c r="Y175" s="122">
        <v>0.34089026359994573</v>
      </c>
      <c r="DA175" s="130" t="s">
        <v>1904</v>
      </c>
    </row>
    <row r="176" spans="1:105" ht="12" customHeight="1" x14ac:dyDescent="0.25">
      <c r="A176" s="97" t="s">
        <v>50</v>
      </c>
      <c r="B176" s="98">
        <v>5.7680844685213922E-2</v>
      </c>
      <c r="C176" s="98">
        <v>5.8114374978502192E-2</v>
      </c>
      <c r="D176" s="98">
        <v>5.954150159383239E-2</v>
      </c>
      <c r="E176" s="98">
        <v>6.505770842354304E-2</v>
      </c>
      <c r="F176" s="98">
        <v>7.1177906894898738E-2</v>
      </c>
      <c r="G176" s="98">
        <v>0.10240088347482786</v>
      </c>
      <c r="H176" s="98">
        <v>0.1280481892356308</v>
      </c>
      <c r="I176" s="98">
        <v>0.10962192612967836</v>
      </c>
      <c r="J176" s="98">
        <v>0.13131758453597564</v>
      </c>
      <c r="K176" s="98">
        <v>0.18134956017050249</v>
      </c>
      <c r="L176" s="98">
        <v>0.22437931039623954</v>
      </c>
      <c r="M176" s="98">
        <v>0.28850269341655099</v>
      </c>
      <c r="N176" s="98">
        <v>0.32450657978320924</v>
      </c>
      <c r="O176" s="98">
        <v>0.31013937988449758</v>
      </c>
      <c r="P176" s="98">
        <v>0.3341226892988281</v>
      </c>
      <c r="Q176" s="98">
        <v>0.32477239654707535</v>
      </c>
      <c r="R176" s="98">
        <v>0.35684295547716233</v>
      </c>
      <c r="S176" s="98">
        <v>0.3894560675372496</v>
      </c>
      <c r="T176" s="98">
        <v>0.3684535702159355</v>
      </c>
      <c r="U176" s="98">
        <v>0.40956617631884895</v>
      </c>
      <c r="V176" s="98">
        <v>0.33399304571615041</v>
      </c>
      <c r="W176" s="98">
        <v>0.24767184300584291</v>
      </c>
      <c r="X176" s="98">
        <v>0.16129166273247456</v>
      </c>
      <c r="Y176" s="98">
        <v>0.20295742780129281</v>
      </c>
      <c r="DA176" s="63" t="s">
        <v>1905</v>
      </c>
    </row>
    <row r="177" spans="1:105" ht="12" customHeight="1" x14ac:dyDescent="0.25">
      <c r="A177" s="109" t="s">
        <v>120</v>
      </c>
      <c r="B177" s="33">
        <v>3.3809327160053797E-3</v>
      </c>
      <c r="C177" s="33">
        <v>4.1008147577273543E-3</v>
      </c>
      <c r="D177" s="33">
        <v>3.1904856453666862E-3</v>
      </c>
      <c r="E177" s="33">
        <v>9.3123412608364757E-3</v>
      </c>
      <c r="F177" s="33">
        <v>3.367256608681201E-2</v>
      </c>
      <c r="G177" s="33">
        <v>5.4974075754613758E-2</v>
      </c>
      <c r="H177" s="33">
        <v>0.15152915362146754</v>
      </c>
      <c r="I177" s="33">
        <v>0.28888987863971588</v>
      </c>
      <c r="J177" s="33">
        <v>0.40272801365783617</v>
      </c>
      <c r="K177" s="33">
        <v>0.38271097532056692</v>
      </c>
      <c r="L177" s="33">
        <v>0.27553653249464954</v>
      </c>
      <c r="M177" s="33">
        <v>0.31059105468387438</v>
      </c>
      <c r="N177" s="33">
        <v>0.33672580807390506</v>
      </c>
      <c r="O177" s="33">
        <v>0.34958628083345339</v>
      </c>
      <c r="P177" s="33">
        <v>0.38947252219190298</v>
      </c>
      <c r="Q177" s="33">
        <v>0.27181680535172947</v>
      </c>
      <c r="R177" s="33">
        <v>0.24509006043628256</v>
      </c>
      <c r="S177" s="33">
        <v>0.15618364588224332</v>
      </c>
      <c r="T177" s="33">
        <v>0.31022703775394</v>
      </c>
      <c r="U177" s="33">
        <v>0.3003390750621403</v>
      </c>
      <c r="V177" s="33">
        <v>0.28800270211928941</v>
      </c>
      <c r="W177" s="33">
        <v>0.34687901305235558</v>
      </c>
      <c r="X177" s="33">
        <v>0.20000625307212055</v>
      </c>
      <c r="Y177" s="33">
        <v>0.13793283579865293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0.5639279955083295</v>
      </c>
      <c r="C3" s="119">
        <f>IF(RES_hhdet_tes!C3=0,"",RES_hhdet_tes!C3/RES_hhdet_fec!C3)</f>
        <v>0.56740470669139831</v>
      </c>
      <c r="D3" s="119">
        <f>IF(RES_hhdet_tes!D3=0,"",RES_hhdet_tes!D3/RES_hhdet_fec!D3)</f>
        <v>0.57326068724691348</v>
      </c>
      <c r="E3" s="119">
        <f>IF(RES_hhdet_tes!E3=0,"",RES_hhdet_tes!E3/RES_hhdet_fec!E3)</f>
        <v>0.57867158548514974</v>
      </c>
      <c r="F3" s="119">
        <f>IF(RES_hhdet_tes!F3=0,"",RES_hhdet_tes!F3/RES_hhdet_fec!F3)</f>
        <v>0.58416627610519145</v>
      </c>
      <c r="G3" s="119">
        <f>IF(RES_hhdet_tes!G3=0,"",RES_hhdet_tes!G3/RES_hhdet_fec!G3)</f>
        <v>0.58949693486354049</v>
      </c>
      <c r="H3" s="119">
        <f>IF(RES_hhdet_tes!H3=0,"",RES_hhdet_tes!H3/RES_hhdet_fec!H3)</f>
        <v>0.59666165345246502</v>
      </c>
      <c r="I3" s="119">
        <f>IF(RES_hhdet_tes!I3=0,"",RES_hhdet_tes!I3/RES_hhdet_fec!I3)</f>
        <v>0.60275806657853859</v>
      </c>
      <c r="J3" s="119">
        <f>IF(RES_hhdet_tes!J3=0,"",RES_hhdet_tes!J3/RES_hhdet_fec!J3)</f>
        <v>0.60787629314315561</v>
      </c>
      <c r="K3" s="119">
        <f>IF(RES_hhdet_tes!K3=0,"",RES_hhdet_tes!K3/RES_hhdet_fec!K3)</f>
        <v>0.61173314328055539</v>
      </c>
      <c r="L3" s="119">
        <f>IF(RES_hhdet_tes!L3=0,"",RES_hhdet_tes!L3/RES_hhdet_fec!L3)</f>
        <v>0.61576007720708081</v>
      </c>
      <c r="M3" s="119">
        <f>IF(RES_hhdet_tes!M3=0,"",RES_hhdet_tes!M3/RES_hhdet_fec!M3)</f>
        <v>0.62063309442037218</v>
      </c>
      <c r="N3" s="119">
        <f>IF(RES_hhdet_tes!N3=0,"",RES_hhdet_tes!N3/RES_hhdet_fec!N3)</f>
        <v>0.62549705610390627</v>
      </c>
      <c r="O3" s="119">
        <f>IF(RES_hhdet_tes!O3=0,"",RES_hhdet_tes!O3/RES_hhdet_fec!O3)</f>
        <v>0.62912640071401826</v>
      </c>
      <c r="P3" s="119">
        <f>IF(RES_hhdet_tes!P3=0,"",RES_hhdet_tes!P3/RES_hhdet_fec!P3)</f>
        <v>0.63020761069976117</v>
      </c>
      <c r="Q3" s="119">
        <f>IF(RES_hhdet_tes!Q3=0,"",RES_hhdet_tes!Q3/RES_hhdet_fec!Q3)</f>
        <v>0.63067932781850344</v>
      </c>
      <c r="R3" s="119">
        <f>IF(RES_hhdet_tes!R3=0,"",RES_hhdet_tes!R3/RES_hhdet_fec!R3)</f>
        <v>0.6325868840259472</v>
      </c>
      <c r="S3" s="119">
        <f>IF(RES_hhdet_tes!S3=0,"",RES_hhdet_tes!S3/RES_hhdet_fec!S3)</f>
        <v>0.63968159235701205</v>
      </c>
      <c r="T3" s="119">
        <f>IF(RES_hhdet_tes!T3=0,"",RES_hhdet_tes!T3/RES_hhdet_fec!T3)</f>
        <v>0.648056201941419</v>
      </c>
      <c r="U3" s="119">
        <f>IF(RES_hhdet_tes!U3=0,"",RES_hhdet_tes!U3/RES_hhdet_fec!U3)</f>
        <v>0.65161041074036385</v>
      </c>
      <c r="V3" s="119">
        <f>IF(RES_hhdet_tes!V3=0,"",RES_hhdet_tes!V3/RES_hhdet_fec!V3)</f>
        <v>0.65568255703011502</v>
      </c>
      <c r="W3" s="119">
        <f>IF(RES_hhdet_tes!W3=0,"",RES_hhdet_tes!W3/RES_hhdet_fec!W3)</f>
        <v>0.66318201141223576</v>
      </c>
      <c r="X3" s="119">
        <f>IF(RES_hhdet_tes!X3=0,"",RES_hhdet_tes!X3/RES_hhdet_fec!X3)</f>
        <v>0.67354880225276703</v>
      </c>
      <c r="Y3" s="119">
        <f>IF(RES_hhdet_tes!Y3=0,"",RES_hhdet_tes!Y3/RES_hhdet_fec!Y3)</f>
        <v>0.67771408588571569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0.56301149552178997</v>
      </c>
      <c r="C4" s="124">
        <f>IF(RES_hhdet_tes!C4=0,"",RES_hhdet_tes!C4/RES_hhdet_fec!C4)</f>
        <v>0.5665395129554498</v>
      </c>
      <c r="D4" s="124">
        <f>IF(RES_hhdet_tes!D4=0,"",RES_hhdet_tes!D4/RES_hhdet_fec!D4)</f>
        <v>0.57292913817076996</v>
      </c>
      <c r="E4" s="124">
        <f>IF(RES_hhdet_tes!E4=0,"",RES_hhdet_tes!E4/RES_hhdet_fec!E4)</f>
        <v>0.57809434899060508</v>
      </c>
      <c r="F4" s="124">
        <f>IF(RES_hhdet_tes!F4=0,"",RES_hhdet_tes!F4/RES_hhdet_fec!F4)</f>
        <v>0.58251138884021036</v>
      </c>
      <c r="G4" s="124">
        <f>IF(RES_hhdet_tes!G4=0,"",RES_hhdet_tes!G4/RES_hhdet_fec!G4)</f>
        <v>0.58814835303153679</v>
      </c>
      <c r="H4" s="124">
        <f>IF(RES_hhdet_tes!H4=0,"",RES_hhdet_tes!H4/RES_hhdet_fec!H4)</f>
        <v>0.59424493673497825</v>
      </c>
      <c r="I4" s="124">
        <f>IF(RES_hhdet_tes!I4=0,"",RES_hhdet_tes!I4/RES_hhdet_fec!I4)</f>
        <v>0.59915500178892711</v>
      </c>
      <c r="J4" s="124">
        <f>IF(RES_hhdet_tes!J4=0,"",RES_hhdet_tes!J4/RES_hhdet_fec!J4)</f>
        <v>0.60366948923287167</v>
      </c>
      <c r="K4" s="124">
        <f>IF(RES_hhdet_tes!K4=0,"",RES_hhdet_tes!K4/RES_hhdet_fec!K4)</f>
        <v>0.60790701646597833</v>
      </c>
      <c r="L4" s="124">
        <f>IF(RES_hhdet_tes!L4=0,"",RES_hhdet_tes!L4/RES_hhdet_fec!L4)</f>
        <v>0.61398548291706145</v>
      </c>
      <c r="M4" s="124">
        <f>IF(RES_hhdet_tes!M4=0,"",RES_hhdet_tes!M4/RES_hhdet_fec!M4)</f>
        <v>0.61957371708751463</v>
      </c>
      <c r="N4" s="124">
        <f>IF(RES_hhdet_tes!N4=0,"",RES_hhdet_tes!N4/RES_hhdet_fec!N4)</f>
        <v>0.62451400821869285</v>
      </c>
      <c r="O4" s="124">
        <f>IF(RES_hhdet_tes!O4=0,"",RES_hhdet_tes!O4/RES_hhdet_fec!O4)</f>
        <v>0.62843290981809696</v>
      </c>
      <c r="P4" s="124">
        <f>IF(RES_hhdet_tes!P4=0,"",RES_hhdet_tes!P4/RES_hhdet_fec!P4)</f>
        <v>0.62926633710531066</v>
      </c>
      <c r="Q4" s="124">
        <f>IF(RES_hhdet_tes!Q4=0,"",RES_hhdet_tes!Q4/RES_hhdet_fec!Q4)</f>
        <v>0.63017936244670503</v>
      </c>
      <c r="R4" s="124">
        <f>IF(RES_hhdet_tes!R4=0,"",RES_hhdet_tes!R4/RES_hhdet_fec!R4)</f>
        <v>0.63244205789367947</v>
      </c>
      <c r="S4" s="124">
        <f>IF(RES_hhdet_tes!S4=0,"",RES_hhdet_tes!S4/RES_hhdet_fec!S4)</f>
        <v>0.64030994557473486</v>
      </c>
      <c r="T4" s="124">
        <f>IF(RES_hhdet_tes!T4=0,"",RES_hhdet_tes!T4/RES_hhdet_fec!T4)</f>
        <v>0.64760259745530879</v>
      </c>
      <c r="U4" s="124">
        <f>IF(RES_hhdet_tes!U4=0,"",RES_hhdet_tes!U4/RES_hhdet_fec!U4)</f>
        <v>0.65084940601641617</v>
      </c>
      <c r="V4" s="124">
        <f>IF(RES_hhdet_tes!V4=0,"",RES_hhdet_tes!V4/RES_hhdet_fec!V4)</f>
        <v>0.65424175195931267</v>
      </c>
      <c r="W4" s="124">
        <f>IF(RES_hhdet_tes!W4=0,"",RES_hhdet_tes!W4/RES_hhdet_fec!W4)</f>
        <v>0.6599811322782333</v>
      </c>
      <c r="X4" s="124">
        <f>IF(RES_hhdet_tes!X4=0,"",RES_hhdet_tes!X4/RES_hhdet_fec!X4)</f>
        <v>0.67129565414892944</v>
      </c>
      <c r="Y4" s="124">
        <f>IF(RES_hhdet_tes!Y4=0,"",RES_hhdet_tes!Y4/RES_hhdet_fec!Y4)</f>
        <v>0.67725156162593336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0.56075039626696954</v>
      </c>
      <c r="C5" s="111">
        <f>IF(RES_hhdet_tes!C5=0,"",RES_hhdet_tes!C5/RES_hhdet_fec!C5)</f>
        <v>0.56432443255555187</v>
      </c>
      <c r="D5" s="111">
        <f>IF(RES_hhdet_tes!D5=0,"",RES_hhdet_tes!D5/RES_hhdet_fec!D5)</f>
        <v>0.57076774784311191</v>
      </c>
      <c r="E5" s="111">
        <f>IF(RES_hhdet_tes!E5=0,"",RES_hhdet_tes!E5/RES_hhdet_fec!E5)</f>
        <v>0.57598275266563814</v>
      </c>
      <c r="F5" s="111">
        <f>IF(RES_hhdet_tes!F5=0,"",RES_hhdet_tes!F5/RES_hhdet_fec!F5)</f>
        <v>0.58043900597312914</v>
      </c>
      <c r="G5" s="111">
        <f>IF(RES_hhdet_tes!G5=0,"",RES_hhdet_tes!G5/RES_hhdet_fec!G5)</f>
        <v>0.58611514572711931</v>
      </c>
      <c r="H5" s="111">
        <f>IF(RES_hhdet_tes!H5=0,"",RES_hhdet_tes!H5/RES_hhdet_fec!H5)</f>
        <v>0.59224100502496413</v>
      </c>
      <c r="I5" s="111">
        <f>IF(RES_hhdet_tes!I5=0,"",RES_hhdet_tes!I5/RES_hhdet_fec!I5)</f>
        <v>0.59719789878004137</v>
      </c>
      <c r="J5" s="111">
        <f>IF(RES_hhdet_tes!J5=0,"",RES_hhdet_tes!J5/RES_hhdet_fec!J5)</f>
        <v>0.60174058886447823</v>
      </c>
      <c r="K5" s="111">
        <f>IF(RES_hhdet_tes!K5=0,"",RES_hhdet_tes!K5/RES_hhdet_fec!K5)</f>
        <v>0.60601167178648063</v>
      </c>
      <c r="L5" s="111">
        <f>IF(RES_hhdet_tes!L5=0,"",RES_hhdet_tes!L5/RES_hhdet_fec!L5)</f>
        <v>0.61213850492620625</v>
      </c>
      <c r="M5" s="111">
        <f>IF(RES_hhdet_tes!M5=0,"",RES_hhdet_tes!M5/RES_hhdet_fec!M5)</f>
        <v>0.61775555024972373</v>
      </c>
      <c r="N5" s="111">
        <f>IF(RES_hhdet_tes!N5=0,"",RES_hhdet_tes!N5/RES_hhdet_fec!N5)</f>
        <v>0.62272070225615339</v>
      </c>
      <c r="O5" s="111">
        <f>IF(RES_hhdet_tes!O5=0,"",RES_hhdet_tes!O5/RES_hhdet_fec!O5)</f>
        <v>0.62666192020720912</v>
      </c>
      <c r="P5" s="111">
        <f>IF(RES_hhdet_tes!P5=0,"",RES_hhdet_tes!P5/RES_hhdet_fec!P5)</f>
        <v>0.62752361010009217</v>
      </c>
      <c r="Q5" s="111">
        <f>IF(RES_hhdet_tes!Q5=0,"",RES_hhdet_tes!Q5/RES_hhdet_fec!Q5)</f>
        <v>0.62846685799791213</v>
      </c>
      <c r="R5" s="111">
        <f>IF(RES_hhdet_tes!R5=0,"",RES_hhdet_tes!R5/RES_hhdet_fec!R5)</f>
        <v>0.63076307136386767</v>
      </c>
      <c r="S5" s="111">
        <f>IF(RES_hhdet_tes!S5=0,"",RES_hhdet_tes!S5/RES_hhdet_fec!S5)</f>
        <v>0.63866842849679117</v>
      </c>
      <c r="T5" s="111">
        <f>IF(RES_hhdet_tes!T5=0,"",RES_hhdet_tes!T5/RES_hhdet_fec!T5)</f>
        <v>0.64597928421585682</v>
      </c>
      <c r="U5" s="111">
        <f>IF(RES_hhdet_tes!U5=0,"",RES_hhdet_tes!U5/RES_hhdet_fec!U5)</f>
        <v>0.64923514402482019</v>
      </c>
      <c r="V5" s="111">
        <f>IF(RES_hhdet_tes!V5=0,"",RES_hhdet_tes!V5/RES_hhdet_fec!V5)</f>
        <v>0.65265751605859301</v>
      </c>
      <c r="W5" s="111">
        <f>IF(RES_hhdet_tes!W5=0,"",RES_hhdet_tes!W5/RES_hhdet_fec!W5)</f>
        <v>0.65842318767524111</v>
      </c>
      <c r="X5" s="111">
        <f>IF(RES_hhdet_tes!X5=0,"",RES_hhdet_tes!X5/RES_hhdet_fec!X5)</f>
        <v>0.66976929616117908</v>
      </c>
      <c r="Y5" s="111">
        <f>IF(RES_hhdet_tes!Y5=0,"",RES_hhdet_tes!Y5/RES_hhdet_fec!Y5)</f>
        <v>0.67576305924312308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1.9787424596204706</v>
      </c>
      <c r="C7" s="124">
        <f>IF(RES_hhdet_tes!C7=0,"",RES_hhdet_tes!C7/RES_hhdet_fec!C7)</f>
        <v>1.9787424596204701</v>
      </c>
      <c r="D7" s="124">
        <f>IF(RES_hhdet_tes!D7=0,"",RES_hhdet_tes!D7/RES_hhdet_fec!D7)</f>
        <v>2.1309571652160368</v>
      </c>
      <c r="E7" s="124">
        <f>IF(RES_hhdet_tes!E7=0,"",RES_hhdet_tes!E7/RES_hhdet_fec!E7)</f>
        <v>2.7665328647846192</v>
      </c>
      <c r="F7" s="124">
        <f>IF(RES_hhdet_tes!F7=0,"",RES_hhdet_tes!F7/RES_hhdet_fec!F7)</f>
        <v>2.9073203954974405</v>
      </c>
      <c r="G7" s="124">
        <f>IF(RES_hhdet_tes!G7=0,"",RES_hhdet_tes!G7/RES_hhdet_fec!G7)</f>
        <v>3.0470792213379241</v>
      </c>
      <c r="H7" s="124">
        <f>IF(RES_hhdet_tes!H7=0,"",RES_hhdet_tes!H7/RES_hhdet_fec!H7)</f>
        <v>3.1645550776010203</v>
      </c>
      <c r="I7" s="124">
        <f>IF(RES_hhdet_tes!I7=0,"",RES_hhdet_tes!I7/RES_hhdet_fec!I7)</f>
        <v>3.2693064083938896</v>
      </c>
      <c r="J7" s="124">
        <f>IF(RES_hhdet_tes!J7=0,"",RES_hhdet_tes!J7/RES_hhdet_fec!J7)</f>
        <v>3.3407480195329433</v>
      </c>
      <c r="K7" s="124">
        <f>IF(RES_hhdet_tes!K7=0,"",RES_hhdet_tes!K7/RES_hhdet_fec!K7)</f>
        <v>3.4056233485100269</v>
      </c>
      <c r="L7" s="124">
        <f>IF(RES_hhdet_tes!L7=0,"",RES_hhdet_tes!L7/RES_hhdet_fec!L7)</f>
        <v>3.4888680508374832</v>
      </c>
      <c r="M7" s="124">
        <f>IF(RES_hhdet_tes!M7=0,"",RES_hhdet_tes!M7/RES_hhdet_fec!M7)</f>
        <v>3.572675706410152</v>
      </c>
      <c r="N7" s="124">
        <f>IF(RES_hhdet_tes!N7=0,"",RES_hhdet_tes!N7/RES_hhdet_fec!N7)</f>
        <v>3.6981376027440609</v>
      </c>
      <c r="O7" s="124">
        <f>IF(RES_hhdet_tes!O7=0,"",RES_hhdet_tes!O7/RES_hhdet_fec!O7)</f>
        <v>3.8305148172477455</v>
      </c>
      <c r="P7" s="124">
        <f>IF(RES_hhdet_tes!P7=0,"",RES_hhdet_tes!P7/RES_hhdet_fec!P7)</f>
        <v>3.9761024921018375</v>
      </c>
      <c r="Q7" s="124">
        <f>IF(RES_hhdet_tes!Q7=0,"",RES_hhdet_tes!Q7/RES_hhdet_fec!Q7)</f>
        <v>4.1123161834689661</v>
      </c>
      <c r="R7" s="124">
        <f>IF(RES_hhdet_tes!R7=0,"",RES_hhdet_tes!R7/RES_hhdet_fec!R7)</f>
        <v>4.2323041991367747</v>
      </c>
      <c r="S7" s="124">
        <f>IF(RES_hhdet_tes!S7=0,"",RES_hhdet_tes!S7/RES_hhdet_fec!S7)</f>
        <v>4.3638141327622924</v>
      </c>
      <c r="T7" s="124">
        <f>IF(RES_hhdet_tes!T7=0,"",RES_hhdet_tes!T7/RES_hhdet_fec!T7)</f>
        <v>4.5084398667163752</v>
      </c>
      <c r="U7" s="124">
        <f>IF(RES_hhdet_tes!U7=0,"",RES_hhdet_tes!U7/RES_hhdet_fec!U7)</f>
        <v>4.6314721791004434</v>
      </c>
      <c r="V7" s="124">
        <f>IF(RES_hhdet_tes!V7=0,"",RES_hhdet_tes!V7/RES_hhdet_fec!V7)</f>
        <v>4.725904949970511</v>
      </c>
      <c r="W7" s="124">
        <f>IF(RES_hhdet_tes!W7=0,"",RES_hhdet_tes!W7/RES_hhdet_fec!W7)</f>
        <v>4.7828866538198014</v>
      </c>
      <c r="X7" s="124">
        <f>IF(RES_hhdet_tes!X7=0,"",RES_hhdet_tes!X7/RES_hhdet_fec!X7)</f>
        <v>4.8045067001451125</v>
      </c>
      <c r="Y7" s="124">
        <f>IF(RES_hhdet_tes!Y7=0,"",RES_hhdet_tes!Y7/RES_hhdet_fec!Y7)</f>
        <v>4.8134513237083016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1.9787424596204706</v>
      </c>
      <c r="C8" s="111">
        <f>IF(RES_hhdet_tes!C8=0,"",RES_hhdet_tes!C8/RES_hhdet_fec!C8)</f>
        <v>1.9787424596204701</v>
      </c>
      <c r="D8" s="111">
        <f>IF(RES_hhdet_tes!D8=0,"",RES_hhdet_tes!D8/RES_hhdet_fec!D8)</f>
        <v>2.1309571652160368</v>
      </c>
      <c r="E8" s="111">
        <f>IF(RES_hhdet_tes!E8=0,"",RES_hhdet_tes!E8/RES_hhdet_fec!E8)</f>
        <v>2.7665328647846192</v>
      </c>
      <c r="F8" s="111">
        <f>IF(RES_hhdet_tes!F8=0,"",RES_hhdet_tes!F8/RES_hhdet_fec!F8)</f>
        <v>2.9073203954974405</v>
      </c>
      <c r="G8" s="111">
        <f>IF(RES_hhdet_tes!G8=0,"",RES_hhdet_tes!G8/RES_hhdet_fec!G8)</f>
        <v>3.0470792213379241</v>
      </c>
      <c r="H8" s="111">
        <f>IF(RES_hhdet_tes!H8=0,"",RES_hhdet_tes!H8/RES_hhdet_fec!H8)</f>
        <v>3.1645550776010203</v>
      </c>
      <c r="I8" s="111">
        <f>IF(RES_hhdet_tes!I8=0,"",RES_hhdet_tes!I8/RES_hhdet_fec!I8)</f>
        <v>3.2693064083938896</v>
      </c>
      <c r="J8" s="111">
        <f>IF(RES_hhdet_tes!J8=0,"",RES_hhdet_tes!J8/RES_hhdet_fec!J8)</f>
        <v>3.3407480195329433</v>
      </c>
      <c r="K8" s="111">
        <f>IF(RES_hhdet_tes!K8=0,"",RES_hhdet_tes!K8/RES_hhdet_fec!K8)</f>
        <v>3.4056233485100269</v>
      </c>
      <c r="L8" s="111">
        <f>IF(RES_hhdet_tes!L8=0,"",RES_hhdet_tes!L8/RES_hhdet_fec!L8)</f>
        <v>3.4888680508374832</v>
      </c>
      <c r="M8" s="111">
        <f>IF(RES_hhdet_tes!M8=0,"",RES_hhdet_tes!M8/RES_hhdet_fec!M8)</f>
        <v>3.572675706410152</v>
      </c>
      <c r="N8" s="111">
        <f>IF(RES_hhdet_tes!N8=0,"",RES_hhdet_tes!N8/RES_hhdet_fec!N8)</f>
        <v>3.6981376027440609</v>
      </c>
      <c r="O8" s="111">
        <f>IF(RES_hhdet_tes!O8=0,"",RES_hhdet_tes!O8/RES_hhdet_fec!O8)</f>
        <v>3.8305148172477455</v>
      </c>
      <c r="P8" s="111">
        <f>IF(RES_hhdet_tes!P8=0,"",RES_hhdet_tes!P8/RES_hhdet_fec!P8)</f>
        <v>3.9761024921018375</v>
      </c>
      <c r="Q8" s="111">
        <f>IF(RES_hhdet_tes!Q8=0,"",RES_hhdet_tes!Q8/RES_hhdet_fec!Q8)</f>
        <v>4.1123161834689661</v>
      </c>
      <c r="R8" s="111">
        <f>IF(RES_hhdet_tes!R8=0,"",RES_hhdet_tes!R8/RES_hhdet_fec!R8)</f>
        <v>4.2323041991367747</v>
      </c>
      <c r="S8" s="111">
        <f>IF(RES_hhdet_tes!S8=0,"",RES_hhdet_tes!S8/RES_hhdet_fec!S8)</f>
        <v>4.3638141327622924</v>
      </c>
      <c r="T8" s="111">
        <f>IF(RES_hhdet_tes!T8=0,"",RES_hhdet_tes!T8/RES_hhdet_fec!T8)</f>
        <v>4.5084398667163752</v>
      </c>
      <c r="U8" s="111">
        <f>IF(RES_hhdet_tes!U8=0,"",RES_hhdet_tes!U8/RES_hhdet_fec!U8)</f>
        <v>4.6314721791004434</v>
      </c>
      <c r="V8" s="111">
        <f>IF(RES_hhdet_tes!V8=0,"",RES_hhdet_tes!V8/RES_hhdet_fec!V8)</f>
        <v>4.725904949970511</v>
      </c>
      <c r="W8" s="111">
        <f>IF(RES_hhdet_tes!W8=0,"",RES_hhdet_tes!W8/RES_hhdet_fec!W8)</f>
        <v>4.7828866538198014</v>
      </c>
      <c r="X8" s="111">
        <f>IF(RES_hhdet_tes!X8=0,"",RES_hhdet_tes!X8/RES_hhdet_fec!X8)</f>
        <v>4.8045067001451125</v>
      </c>
      <c r="Y8" s="111">
        <f>IF(RES_hhdet_tes!Y8=0,"",RES_hhdet_tes!Y8/RES_hhdet_fec!Y8)</f>
        <v>4.8134513237083016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0.56696347737032604</v>
      </c>
      <c r="C9" s="124">
        <f>IF(RES_hhdet_tes!C9=0,"",RES_hhdet_tes!C9/RES_hhdet_fec!C9)</f>
        <v>0.57089814028223873</v>
      </c>
      <c r="D9" s="124">
        <f>IF(RES_hhdet_tes!D9=0,"",RES_hhdet_tes!D9/RES_hhdet_fec!D9)</f>
        <v>0.57659251786352439</v>
      </c>
      <c r="E9" s="124">
        <f>IF(RES_hhdet_tes!E9=0,"",RES_hhdet_tes!E9/RES_hhdet_fec!E9)</f>
        <v>0.58152053432028261</v>
      </c>
      <c r="F9" s="124">
        <f>IF(RES_hhdet_tes!F9=0,"",RES_hhdet_tes!F9/RES_hhdet_fec!F9)</f>
        <v>0.58711031413364656</v>
      </c>
      <c r="G9" s="124">
        <f>IF(RES_hhdet_tes!G9=0,"",RES_hhdet_tes!G9/RES_hhdet_fec!G9)</f>
        <v>0.5919069313733184</v>
      </c>
      <c r="H9" s="124">
        <f>IF(RES_hhdet_tes!H9=0,"",RES_hhdet_tes!H9/RES_hhdet_fec!H9)</f>
        <v>0.59745080981528953</v>
      </c>
      <c r="I9" s="124">
        <f>IF(RES_hhdet_tes!I9=0,"",RES_hhdet_tes!I9/RES_hhdet_fec!I9)</f>
        <v>0.60122794602238161</v>
      </c>
      <c r="J9" s="124">
        <f>IF(RES_hhdet_tes!J9=0,"",RES_hhdet_tes!J9/RES_hhdet_fec!J9)</f>
        <v>0.60616684904800333</v>
      </c>
      <c r="K9" s="124">
        <f>IF(RES_hhdet_tes!K9=0,"",RES_hhdet_tes!K9/RES_hhdet_fec!K9)</f>
        <v>0.61079658529174319</v>
      </c>
      <c r="L9" s="124">
        <f>IF(RES_hhdet_tes!L9=0,"",RES_hhdet_tes!L9/RES_hhdet_fec!L9)</f>
        <v>0.61603819067320054</v>
      </c>
      <c r="M9" s="124">
        <f>IF(RES_hhdet_tes!M9=0,"",RES_hhdet_tes!M9/RES_hhdet_fec!M9)</f>
        <v>0.62146378875986563</v>
      </c>
      <c r="N9" s="124">
        <f>IF(RES_hhdet_tes!N9=0,"",RES_hhdet_tes!N9/RES_hhdet_fec!N9)</f>
        <v>0.6271581984050939</v>
      </c>
      <c r="O9" s="124">
        <f>IF(RES_hhdet_tes!O9=0,"",RES_hhdet_tes!O9/RES_hhdet_fec!O9)</f>
        <v>0.63160641761692315</v>
      </c>
      <c r="P9" s="124">
        <f>IF(RES_hhdet_tes!P9=0,"",RES_hhdet_tes!P9/RES_hhdet_fec!P9)</f>
        <v>0.63432317204306798</v>
      </c>
      <c r="Q9" s="124">
        <f>IF(RES_hhdet_tes!Q9=0,"",RES_hhdet_tes!Q9/RES_hhdet_fec!Q9)</f>
        <v>0.63713237552970226</v>
      </c>
      <c r="R9" s="124">
        <f>IF(RES_hhdet_tes!R9=0,"",RES_hhdet_tes!R9/RES_hhdet_fec!R9)</f>
        <v>0.64008051913937825</v>
      </c>
      <c r="S9" s="124">
        <f>IF(RES_hhdet_tes!S9=0,"",RES_hhdet_tes!S9/RES_hhdet_fec!S9)</f>
        <v>0.64876814175594921</v>
      </c>
      <c r="T9" s="124">
        <f>IF(RES_hhdet_tes!T9=0,"",RES_hhdet_tes!T9/RES_hhdet_fec!T9)</f>
        <v>0.66009752904748387</v>
      </c>
      <c r="U9" s="124">
        <f>IF(RES_hhdet_tes!U9=0,"",RES_hhdet_tes!U9/RES_hhdet_fec!U9)</f>
        <v>0.67184029034932669</v>
      </c>
      <c r="V9" s="124">
        <f>IF(RES_hhdet_tes!V9=0,"",RES_hhdet_tes!V9/RES_hhdet_fec!V9)</f>
        <v>0.68672082165464554</v>
      </c>
      <c r="W9" s="124">
        <f>IF(RES_hhdet_tes!W9=0,"",RES_hhdet_tes!W9/RES_hhdet_fec!W9)</f>
        <v>0.69876114526886346</v>
      </c>
      <c r="X9" s="124">
        <f>IF(RES_hhdet_tes!X9=0,"",RES_hhdet_tes!X9/RES_hhdet_fec!X9)</f>
        <v>0.71114640551693098</v>
      </c>
      <c r="Y9" s="124">
        <f>IF(RES_hhdet_tes!Y9=0,"",RES_hhdet_tes!Y9/RES_hhdet_fec!Y9)</f>
        <v>0.72795450887649882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0.56520989955011081</v>
      </c>
      <c r="C10" s="111">
        <f>IF(RES_hhdet_tes!C10=0,"",RES_hhdet_tes!C10/RES_hhdet_fec!C10)</f>
        <v>0.5688979523425387</v>
      </c>
      <c r="D10" s="111">
        <f>IF(RES_hhdet_tes!D10=0,"",RES_hhdet_tes!D10/RES_hhdet_fec!D10)</f>
        <v>0.57527312929630625</v>
      </c>
      <c r="E10" s="111">
        <f>IF(RES_hhdet_tes!E10=0,"",RES_hhdet_tes!E10/RES_hhdet_fec!E10)</f>
        <v>0.57947218612908835</v>
      </c>
      <c r="F10" s="111">
        <f>IF(RES_hhdet_tes!F10=0,"",RES_hhdet_tes!F10/RES_hhdet_fec!F10)</f>
        <v>0.58180504116857501</v>
      </c>
      <c r="G10" s="111">
        <f>IF(RES_hhdet_tes!G10=0,"",RES_hhdet_tes!G10/RES_hhdet_fec!G10)</f>
        <v>0.58605652255334939</v>
      </c>
      <c r="H10" s="111">
        <f>IF(RES_hhdet_tes!H10=0,"",RES_hhdet_tes!H10/RES_hhdet_fec!H10)</f>
        <v>0.5913088377947644</v>
      </c>
      <c r="I10" s="111">
        <f>IF(RES_hhdet_tes!I10=0,"",RES_hhdet_tes!I10/RES_hhdet_fec!I10)</f>
        <v>0.59719020472403772</v>
      </c>
      <c r="J10" s="111">
        <f>IF(RES_hhdet_tes!J10=0,"",RES_hhdet_tes!J10/RES_hhdet_fec!J10)</f>
        <v>0.6025037990162444</v>
      </c>
      <c r="K10" s="111">
        <f>IF(RES_hhdet_tes!K10=0,"",RES_hhdet_tes!K10/RES_hhdet_fec!K10)</f>
        <v>0.60830255353578067</v>
      </c>
      <c r="L10" s="111">
        <f>IF(RES_hhdet_tes!L10=0,"",RES_hhdet_tes!L10/RES_hhdet_fec!L10)</f>
        <v>0.61487307285283599</v>
      </c>
      <c r="M10" s="111">
        <f>IF(RES_hhdet_tes!M10=0,"",RES_hhdet_tes!M10/RES_hhdet_fec!M10)</f>
        <v>0.61998914034094199</v>
      </c>
      <c r="N10" s="111">
        <f>IF(RES_hhdet_tes!N10=0,"",RES_hhdet_tes!N10/RES_hhdet_fec!N10)</f>
        <v>0.62599388763293051</v>
      </c>
      <c r="O10" s="111">
        <f>IF(RES_hhdet_tes!O10=0,"",RES_hhdet_tes!O10/RES_hhdet_fec!O10)</f>
        <v>0.63049874726529609</v>
      </c>
      <c r="P10" s="111">
        <f>IF(RES_hhdet_tes!P10=0,"",RES_hhdet_tes!P10/RES_hhdet_fec!P10)</f>
        <v>0.6329742230422416</v>
      </c>
      <c r="Q10" s="111">
        <f>IF(RES_hhdet_tes!Q10=0,"",RES_hhdet_tes!Q10/RES_hhdet_fec!Q10)</f>
        <v>0.63589100824141453</v>
      </c>
      <c r="R10" s="111">
        <f>IF(RES_hhdet_tes!R10=0,"",RES_hhdet_tes!R10/RES_hhdet_fec!R10)</f>
        <v>0.63883609430104971</v>
      </c>
      <c r="S10" s="111">
        <f>IF(RES_hhdet_tes!S10=0,"",RES_hhdet_tes!S10/RES_hhdet_fec!S10)</f>
        <v>0.6474349026349534</v>
      </c>
      <c r="T10" s="111">
        <f>IF(RES_hhdet_tes!T10=0,"",RES_hhdet_tes!T10/RES_hhdet_fec!T10)</f>
        <v>0.65460245353077917</v>
      </c>
      <c r="U10" s="111">
        <f>IF(RES_hhdet_tes!U10=0,"",RES_hhdet_tes!U10/RES_hhdet_fec!U10)</f>
        <v>0.66321927264701319</v>
      </c>
      <c r="V10" s="111">
        <f>IF(RES_hhdet_tes!V10=0,"",RES_hhdet_tes!V10/RES_hhdet_fec!V10)</f>
        <v>0.6757699632755586</v>
      </c>
      <c r="W10" s="111">
        <f>IF(RES_hhdet_tes!W10=0,"",RES_hhdet_tes!W10/RES_hhdet_fec!W10)</f>
        <v>0.68797651350971667</v>
      </c>
      <c r="X10" s="111">
        <f>IF(RES_hhdet_tes!X10=0,"",RES_hhdet_tes!X10/RES_hhdet_fec!X10)</f>
        <v>0.70165304159444575</v>
      </c>
      <c r="Y10" s="111">
        <f>IF(RES_hhdet_tes!Y10=0,"",RES_hhdet_tes!Y10/RES_hhdet_fec!Y10)</f>
        <v>0.71817445919542977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0.5229681577077705</v>
      </c>
      <c r="C11" s="111">
        <f>IF(RES_hhdet_tes!C11=0,"",RES_hhdet_tes!C11/RES_hhdet_fec!C11)</f>
        <v>0.52662315871112919</v>
      </c>
      <c r="D11" s="111">
        <f>IF(RES_hhdet_tes!D11=0,"",RES_hhdet_tes!D11/RES_hhdet_fec!D11)</f>
        <v>0.53219623918995773</v>
      </c>
      <c r="E11" s="111">
        <f>IF(RES_hhdet_tes!E11=0,"",RES_hhdet_tes!E11/RES_hhdet_fec!E11)</f>
        <v>0.53688094359378402</v>
      </c>
      <c r="F11" s="111">
        <f>IF(RES_hhdet_tes!F11=0,"",RES_hhdet_tes!F11/RES_hhdet_fec!F11)</f>
        <v>0.54104260446677055</v>
      </c>
      <c r="G11" s="111">
        <f>IF(RES_hhdet_tes!G11=0,"",RES_hhdet_tes!G11/RES_hhdet_fec!G11)</f>
        <v>0.5469144422746175</v>
      </c>
      <c r="H11" s="111">
        <f>IF(RES_hhdet_tes!H11=0,"",RES_hhdet_tes!H11/RES_hhdet_fec!H11)</f>
        <v>0.55376732312664934</v>
      </c>
      <c r="I11" s="111">
        <f>IF(RES_hhdet_tes!I11=0,"",RES_hhdet_tes!I11/RES_hhdet_fec!I11)</f>
        <v>0.55731558097993916</v>
      </c>
      <c r="J11" s="111">
        <f>IF(RES_hhdet_tes!J11=0,"",RES_hhdet_tes!J11/RES_hhdet_fec!J11)</f>
        <v>0.55900864825127849</v>
      </c>
      <c r="K11" s="111">
        <f>IF(RES_hhdet_tes!K11=0,"",RES_hhdet_tes!K11/RES_hhdet_fec!K11)</f>
        <v>0.56620745831097063</v>
      </c>
      <c r="L11" s="111">
        <f>IF(RES_hhdet_tes!L11=0,"",RES_hhdet_tes!L11/RES_hhdet_fec!L11)</f>
        <v>0.57766088907066859</v>
      </c>
      <c r="M11" s="111">
        <f>IF(RES_hhdet_tes!M11=0,"",RES_hhdet_tes!M11/RES_hhdet_fec!M11)</f>
        <v>0.59101808533717226</v>
      </c>
      <c r="N11" s="111">
        <f>IF(RES_hhdet_tes!N11=0,"",RES_hhdet_tes!N11/RES_hhdet_fec!N11)</f>
        <v>0.5959164032784191</v>
      </c>
      <c r="O11" s="111">
        <f>IF(RES_hhdet_tes!O11=0,"",RES_hhdet_tes!O11/RES_hhdet_fec!O11)</f>
        <v>0.60121604080892954</v>
      </c>
      <c r="P11" s="111">
        <f>IF(RES_hhdet_tes!P11=0,"",RES_hhdet_tes!P11/RES_hhdet_fec!P11)</f>
        <v>0.60577979622801548</v>
      </c>
      <c r="Q11" s="111">
        <f>IF(RES_hhdet_tes!Q11=0,"",RES_hhdet_tes!Q11/RES_hhdet_fec!Q11)</f>
        <v>0.61448112893964524</v>
      </c>
      <c r="R11" s="111">
        <f>IF(RES_hhdet_tes!R11=0,"",RES_hhdet_tes!R11/RES_hhdet_fec!R11)</f>
        <v>0.62125899630670445</v>
      </c>
      <c r="S11" s="111">
        <f>IF(RES_hhdet_tes!S11=0,"",RES_hhdet_tes!S11/RES_hhdet_fec!S11)</f>
        <v>0.65564514731849233</v>
      </c>
      <c r="T11" s="111">
        <f>IF(RES_hhdet_tes!T11=0,"",RES_hhdet_tes!T11/RES_hhdet_fec!T11)</f>
        <v>0.74689550053993237</v>
      </c>
      <c r="U11" s="111">
        <f>IF(RES_hhdet_tes!U11=0,"",RES_hhdet_tes!U11/RES_hhdet_fec!U11)</f>
        <v>0.82757199562039885</v>
      </c>
      <c r="V11" s="111">
        <f>IF(RES_hhdet_tes!V11=0,"",RES_hhdet_tes!V11/RES_hhdet_fec!V11)</f>
        <v>0.85036392366078728</v>
      </c>
      <c r="W11" s="111">
        <f>IF(RES_hhdet_tes!W11=0,"",RES_hhdet_tes!W11/RES_hhdet_fec!W11)</f>
        <v>0.86413360234408609</v>
      </c>
      <c r="X11" s="111">
        <f>IF(RES_hhdet_tes!X11=0,"",RES_hhdet_tes!X11/RES_hhdet_fec!X11)</f>
        <v>0.87266641121437716</v>
      </c>
      <c r="Y11" s="111">
        <f>IF(RES_hhdet_tes!Y11=0,"",RES_hhdet_tes!Y11/RES_hhdet_fec!Y11)</f>
        <v>0.88397337262330977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0.58997820646750421</v>
      </c>
      <c r="C15" s="112">
        <f>IF(RES_hhdet_tes!C15=0,"",RES_hhdet_tes!C15/RES_hhdet_fec!C15)</f>
        <v>0.59275723797639235</v>
      </c>
      <c r="D15" s="112">
        <f>IF(RES_hhdet_tes!D15=0,"",RES_hhdet_tes!D15/RES_hhdet_fec!D15)</f>
        <v>0.59786788681874525</v>
      </c>
      <c r="E15" s="112">
        <f>IF(RES_hhdet_tes!E15=0,"",RES_hhdet_tes!E15/RES_hhdet_fec!E15)</f>
        <v>0.604745121457954</v>
      </c>
      <c r="F15" s="112">
        <f>IF(RES_hhdet_tes!F15=0,"",RES_hhdet_tes!F15/RES_hhdet_fec!F15)</f>
        <v>0.60985684547190566</v>
      </c>
      <c r="G15" s="112">
        <f>IF(RES_hhdet_tes!G15=0,"",RES_hhdet_tes!G15/RES_hhdet_fec!G15)</f>
        <v>0.61262053493317192</v>
      </c>
      <c r="H15" s="112">
        <f>IF(RES_hhdet_tes!H15=0,"",RES_hhdet_tes!H15/RES_hhdet_fec!H15)</f>
        <v>0.61487190006412418</v>
      </c>
      <c r="I15" s="112">
        <f>IF(RES_hhdet_tes!I15=0,"",RES_hhdet_tes!I15/RES_hhdet_fec!I15)</f>
        <v>0.61583611087863721</v>
      </c>
      <c r="J15" s="112">
        <f>IF(RES_hhdet_tes!J15=0,"",RES_hhdet_tes!J15/RES_hhdet_fec!J15)</f>
        <v>0.61685978355628357</v>
      </c>
      <c r="K15" s="112">
        <f>IF(RES_hhdet_tes!K15=0,"",RES_hhdet_tes!K15/RES_hhdet_fec!K15)</f>
        <v>0.61772644850587977</v>
      </c>
      <c r="L15" s="112">
        <f>IF(RES_hhdet_tes!L15=0,"",RES_hhdet_tes!L15/RES_hhdet_fec!L15)</f>
        <v>0.62105309410756238</v>
      </c>
      <c r="M15" s="112">
        <f>IF(RES_hhdet_tes!M15=0,"",RES_hhdet_tes!M15/RES_hhdet_fec!M15)</f>
        <v>0.62647062608353876</v>
      </c>
      <c r="N15" s="112">
        <f>IF(RES_hhdet_tes!N15=0,"",RES_hhdet_tes!N15/RES_hhdet_fec!N15)</f>
        <v>0.6309492237736759</v>
      </c>
      <c r="O15" s="112">
        <f>IF(RES_hhdet_tes!O15=0,"",RES_hhdet_tes!O15/RES_hhdet_fec!O15)</f>
        <v>0.63599912060621644</v>
      </c>
      <c r="P15" s="112">
        <f>IF(RES_hhdet_tes!P15=0,"",RES_hhdet_tes!P15/RES_hhdet_fec!P15)</f>
        <v>0.63971611924481631</v>
      </c>
      <c r="Q15" s="112">
        <f>IF(RES_hhdet_tes!Q15=0,"",RES_hhdet_tes!Q15/RES_hhdet_fec!Q15)</f>
        <v>0.64269842550447187</v>
      </c>
      <c r="R15" s="112">
        <f>IF(RES_hhdet_tes!R15=0,"",RES_hhdet_tes!R15/RES_hhdet_fec!R15)</f>
        <v>0.64600564836617624</v>
      </c>
      <c r="S15" s="112">
        <f>IF(RES_hhdet_tes!S15=0,"",RES_hhdet_tes!S15/RES_hhdet_fec!S15)</f>
        <v>0.65594106347858228</v>
      </c>
      <c r="T15" s="112">
        <f>IF(RES_hhdet_tes!T15=0,"",RES_hhdet_tes!T15/RES_hhdet_fec!T15)</f>
        <v>0.68859448820051794</v>
      </c>
      <c r="U15" s="112">
        <f>IF(RES_hhdet_tes!U15=0,"",RES_hhdet_tes!U15/RES_hhdet_fec!U15)</f>
        <v>0.72009486621967478</v>
      </c>
      <c r="V15" s="112">
        <f>IF(RES_hhdet_tes!V15=0,"",RES_hhdet_tes!V15/RES_hhdet_fec!V15)</f>
        <v>0.73894990473921063</v>
      </c>
      <c r="W15" s="112">
        <f>IF(RES_hhdet_tes!W15=0,"",RES_hhdet_tes!W15/RES_hhdet_fec!W15)</f>
        <v>0.75141184731151234</v>
      </c>
      <c r="X15" s="112">
        <f>IF(RES_hhdet_tes!X15=0,"",RES_hhdet_tes!X15/RES_hhdet_fec!X15)</f>
        <v>0.7554598276058837</v>
      </c>
      <c r="Y15" s="112">
        <f>IF(RES_hhdet_tes!Y15=0,"",RES_hhdet_tes!Y15/RES_hhdet_fec!Y15)</f>
        <v>0.76261053703864223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0.5725553782066285</v>
      </c>
      <c r="C19" s="124">
        <f>IF(RES_hhdet_tes!C19=0,"",RES_hhdet_tes!C19/RES_hhdet_fec!C19)</f>
        <v>0.57498167231507857</v>
      </c>
      <c r="D19" s="124">
        <f>IF(RES_hhdet_tes!D19=0,"",RES_hhdet_tes!D19/RES_hhdet_fec!D19)</f>
        <v>0.57537654658828974</v>
      </c>
      <c r="E19" s="124">
        <f>IF(RES_hhdet_tes!E19=0,"",RES_hhdet_tes!E19/RES_hhdet_fec!E19)</f>
        <v>0.58443776095594779</v>
      </c>
      <c r="F19" s="124">
        <f>IF(RES_hhdet_tes!F19=0,"",RES_hhdet_tes!F19/RES_hhdet_fec!F19)</f>
        <v>0.60209576307434465</v>
      </c>
      <c r="G19" s="124">
        <f>IF(RES_hhdet_tes!G19=0,"",RES_hhdet_tes!G19/RES_hhdet_fec!G19)</f>
        <v>0.60452424667529303</v>
      </c>
      <c r="H19" s="124">
        <f>IF(RES_hhdet_tes!H19=0,"",RES_hhdet_tes!H19/RES_hhdet_fec!H19)</f>
        <v>0.62777766983650263</v>
      </c>
      <c r="I19" s="124">
        <f>IF(RES_hhdet_tes!I19=0,"",RES_hhdet_tes!I19/RES_hhdet_fec!I19)</f>
        <v>0.65471037619034855</v>
      </c>
      <c r="J19" s="124">
        <f>IF(RES_hhdet_tes!J19=0,"",RES_hhdet_tes!J19/RES_hhdet_fec!J19)</f>
        <v>0.66447051590320028</v>
      </c>
      <c r="K19" s="124">
        <f>IF(RES_hhdet_tes!K19=0,"",RES_hhdet_tes!K19/RES_hhdet_fec!K19)</f>
        <v>0.65951897729736664</v>
      </c>
      <c r="L19" s="124">
        <f>IF(RES_hhdet_tes!L19=0,"",RES_hhdet_tes!L19/RES_hhdet_fec!L19)</f>
        <v>0.63697071043036035</v>
      </c>
      <c r="M19" s="124">
        <f>IF(RES_hhdet_tes!M19=0,"",RES_hhdet_tes!M19/RES_hhdet_fec!M19)</f>
        <v>0.63416765276560705</v>
      </c>
      <c r="N19" s="124">
        <f>IF(RES_hhdet_tes!N19=0,"",RES_hhdet_tes!N19/RES_hhdet_fec!N19)</f>
        <v>0.63462640356574573</v>
      </c>
      <c r="O19" s="124">
        <f>IF(RES_hhdet_tes!O19=0,"",RES_hhdet_tes!O19/RES_hhdet_fec!O19)</f>
        <v>0.63578597569109974</v>
      </c>
      <c r="P19" s="124">
        <f>IF(RES_hhdet_tes!P19=0,"",RES_hhdet_tes!P19/RES_hhdet_fec!P19)</f>
        <v>0.63580635172324484</v>
      </c>
      <c r="Q19" s="124">
        <f>IF(RES_hhdet_tes!Q19=0,"",RES_hhdet_tes!Q19/RES_hhdet_fec!Q19)</f>
        <v>0.62713176546612304</v>
      </c>
      <c r="R19" s="124">
        <f>IF(RES_hhdet_tes!R19=0,"",RES_hhdet_tes!R19/RES_hhdet_fec!R19)</f>
        <v>0.62261168674475442</v>
      </c>
      <c r="S19" s="124">
        <f>IF(RES_hhdet_tes!S19=0,"",RES_hhdet_tes!S19/RES_hhdet_fec!S19)</f>
        <v>0.61069040009138276</v>
      </c>
      <c r="T19" s="124">
        <f>IF(RES_hhdet_tes!T19=0,"",RES_hhdet_tes!T19/RES_hhdet_fec!T19)</f>
        <v>0.63851815407394974</v>
      </c>
      <c r="U19" s="124">
        <f>IF(RES_hhdet_tes!U19=0,"",RES_hhdet_tes!U19/RES_hhdet_fec!U19)</f>
        <v>0.63845538195729234</v>
      </c>
      <c r="V19" s="124">
        <f>IF(RES_hhdet_tes!V19=0,"",RES_hhdet_tes!V19/RES_hhdet_fec!V19)</f>
        <v>0.64234352240754344</v>
      </c>
      <c r="W19" s="124">
        <f>IF(RES_hhdet_tes!W19=0,"",RES_hhdet_tes!W19/RES_hhdet_fec!W19)</f>
        <v>0.65952311044408618</v>
      </c>
      <c r="X19" s="124">
        <f>IF(RES_hhdet_tes!X19=0,"",RES_hhdet_tes!X19/RES_hhdet_fec!X19)</f>
        <v>0.65223076191536156</v>
      </c>
      <c r="Y19" s="124">
        <f>IF(RES_hhdet_tes!Y19=0,"",RES_hhdet_tes!Y19/RES_hhdet_fec!Y19)</f>
        <v>0.63821569268311418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0.57310235265559961</v>
      </c>
      <c r="C20" s="111">
        <f>IF(RES_hhdet_tes!C20=0,"",RES_hhdet_tes!C20/RES_hhdet_fec!C20)</f>
        <v>0.57433591782162463</v>
      </c>
      <c r="D20" s="111">
        <f>IF(RES_hhdet_tes!D20=0,"",RES_hhdet_tes!D20/RES_hhdet_fec!D20)</f>
        <v>0.57585438562309099</v>
      </c>
      <c r="E20" s="111">
        <f>IF(RES_hhdet_tes!E20=0,"",RES_hhdet_tes!E20/RES_hhdet_fec!E20)</f>
        <v>0.57696059240354514</v>
      </c>
      <c r="F20" s="111">
        <f>IF(RES_hhdet_tes!F20=0,"",RES_hhdet_tes!F20/RES_hhdet_fec!F20)</f>
        <v>0.57786588576575226</v>
      </c>
      <c r="G20" s="111">
        <f>IF(RES_hhdet_tes!G20=0,"",RES_hhdet_tes!G20/RES_hhdet_fec!G20)</f>
        <v>0.57880081669177774</v>
      </c>
      <c r="H20" s="111">
        <f>IF(RES_hhdet_tes!H20=0,"",RES_hhdet_tes!H20/RES_hhdet_fec!H20)</f>
        <v>0.57970850662548545</v>
      </c>
      <c r="I20" s="111">
        <f>IF(RES_hhdet_tes!I20=0,"",RES_hhdet_tes!I20/RES_hhdet_fec!I20)</f>
        <v>0.58015123463790796</v>
      </c>
      <c r="J20" s="111">
        <f>IF(RES_hhdet_tes!J20=0,"",RES_hhdet_tes!J20/RES_hhdet_fec!J20)</f>
        <v>0.58040664749252047</v>
      </c>
      <c r="K20" s="111">
        <f>IF(RES_hhdet_tes!K20=0,"",RES_hhdet_tes!K20/RES_hhdet_fec!K20)</f>
        <v>0.58073475273618236</v>
      </c>
      <c r="L20" s="111">
        <f>IF(RES_hhdet_tes!L20=0,"",RES_hhdet_tes!L20/RES_hhdet_fec!L20)</f>
        <v>0.58112233719290662</v>
      </c>
      <c r="M20" s="111">
        <f>IF(RES_hhdet_tes!M20=0,"",RES_hhdet_tes!M20/RES_hhdet_fec!M20)</f>
        <v>0.58139752365672481</v>
      </c>
      <c r="N20" s="111">
        <f>IF(RES_hhdet_tes!N20=0,"",RES_hhdet_tes!N20/RES_hhdet_fec!N20)</f>
        <v>0.58161544354340788</v>
      </c>
      <c r="O20" s="111">
        <f>IF(RES_hhdet_tes!O20=0,"",RES_hhdet_tes!O20/RES_hhdet_fec!O20)</f>
        <v>0.58180745050873206</v>
      </c>
      <c r="P20" s="111">
        <f>IF(RES_hhdet_tes!P20=0,"",RES_hhdet_tes!P20/RES_hhdet_fec!P20)</f>
        <v>0.58194741569969999</v>
      </c>
      <c r="Q20" s="111">
        <f>IF(RES_hhdet_tes!Q20=0,"",RES_hhdet_tes!Q20/RES_hhdet_fec!Q20)</f>
        <v>0.5821744736965242</v>
      </c>
      <c r="R20" s="111">
        <f>IF(RES_hhdet_tes!R20=0,"",RES_hhdet_tes!R20/RES_hhdet_fec!R20)</f>
        <v>0.5827227295217402</v>
      </c>
      <c r="S20" s="111">
        <f>IF(RES_hhdet_tes!S20=0,"",RES_hhdet_tes!S20/RES_hhdet_fec!S20)</f>
        <v>0.58398154995558127</v>
      </c>
      <c r="T20" s="111">
        <f>IF(RES_hhdet_tes!T20=0,"",RES_hhdet_tes!T20/RES_hhdet_fec!T20)</f>
        <v>0.58568823349753774</v>
      </c>
      <c r="U20" s="111">
        <f>IF(RES_hhdet_tes!U20=0,"",RES_hhdet_tes!U20/RES_hhdet_fec!U20)</f>
        <v>0.58707785522332312</v>
      </c>
      <c r="V20" s="111">
        <f>IF(RES_hhdet_tes!V20=0,"",RES_hhdet_tes!V20/RES_hhdet_fec!V20)</f>
        <v>0.58903942311194724</v>
      </c>
      <c r="W20" s="111">
        <f>IF(RES_hhdet_tes!W20=0,"",RES_hhdet_tes!W20/RES_hhdet_fec!W20)</f>
        <v>0.59077744801818233</v>
      </c>
      <c r="X20" s="111">
        <f>IF(RES_hhdet_tes!X20=0,"",RES_hhdet_tes!X20/RES_hhdet_fec!X20)</f>
        <v>0.59290970614429506</v>
      </c>
      <c r="Y20" s="111">
        <f>IF(RES_hhdet_tes!Y20=0,"",RES_hhdet_tes!Y20/RES_hhdet_fec!Y20)</f>
        <v>0.59473619822059887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0.56537799884051543</v>
      </c>
      <c r="C21" s="111">
        <f>IF(RES_hhdet_tes!C21=0,"",RES_hhdet_tes!C21/RES_hhdet_fec!C21)</f>
        <v>0.56654026460665863</v>
      </c>
      <c r="D21" s="111">
        <f>IF(RES_hhdet_tes!D21=0,"",RES_hhdet_tes!D21/RES_hhdet_fec!D21)</f>
        <v>0.56798025698181986</v>
      </c>
      <c r="E21" s="111">
        <f>IF(RES_hhdet_tes!E21=0,"",RES_hhdet_tes!E21/RES_hhdet_fec!E21)</f>
        <v>0.5690910139291141</v>
      </c>
      <c r="F21" s="111">
        <f>IF(RES_hhdet_tes!F21=0,"",RES_hhdet_tes!F21/RES_hhdet_fec!F21)</f>
        <v>0.57004585799350482</v>
      </c>
      <c r="G21" s="111">
        <f>IF(RES_hhdet_tes!G21=0,"",RES_hhdet_tes!G21/RES_hhdet_fec!G21)</f>
        <v>0.57119738962787492</v>
      </c>
      <c r="H21" s="111">
        <f>IF(RES_hhdet_tes!H21=0,"",RES_hhdet_tes!H21/RES_hhdet_fec!H21)</f>
        <v>0.57236932712872457</v>
      </c>
      <c r="I21" s="111">
        <f>IF(RES_hhdet_tes!I21=0,"",RES_hhdet_tes!I21/RES_hhdet_fec!I21)</f>
        <v>0.5729545432378188</v>
      </c>
      <c r="J21" s="111">
        <f>IF(RES_hhdet_tes!J21=0,"",RES_hhdet_tes!J21/RES_hhdet_fec!J21)</f>
        <v>0.5732642345790343</v>
      </c>
      <c r="K21" s="111">
        <f>IF(RES_hhdet_tes!K21=0,"",RES_hhdet_tes!K21/RES_hhdet_fec!K21)</f>
        <v>0.5742454251225656</v>
      </c>
      <c r="L21" s="111">
        <f>IF(RES_hhdet_tes!L21=0,"",RES_hhdet_tes!L21/RES_hhdet_fec!L21)</f>
        <v>0.5752766338476154</v>
      </c>
      <c r="M21" s="111">
        <f>IF(RES_hhdet_tes!M21=0,"",RES_hhdet_tes!M21/RES_hhdet_fec!M21)</f>
        <v>0.57587439483451597</v>
      </c>
      <c r="N21" s="111">
        <f>IF(RES_hhdet_tes!N21=0,"",RES_hhdet_tes!N21/RES_hhdet_fec!N21)</f>
        <v>0.57619749103275053</v>
      </c>
      <c r="O21" s="111">
        <f>IF(RES_hhdet_tes!O21=0,"",RES_hhdet_tes!O21/RES_hhdet_fec!O21)</f>
        <v>0.57643008526312312</v>
      </c>
      <c r="P21" s="111">
        <f>IF(RES_hhdet_tes!P21=0,"",RES_hhdet_tes!P21/RES_hhdet_fec!P21)</f>
        <v>0.5765584452501552</v>
      </c>
      <c r="Q21" s="111">
        <f>IF(RES_hhdet_tes!Q21=0,"",RES_hhdet_tes!Q21/RES_hhdet_fec!Q21)</f>
        <v>0.57684236096456454</v>
      </c>
      <c r="R21" s="111">
        <f>IF(RES_hhdet_tes!R21=0,"",RES_hhdet_tes!R21/RES_hhdet_fec!R21)</f>
        <v>0.57787632363675823</v>
      </c>
      <c r="S21" s="111">
        <f>IF(RES_hhdet_tes!S21=0,"",RES_hhdet_tes!S21/RES_hhdet_fec!S21)</f>
        <v>0.5806962784375409</v>
      </c>
      <c r="T21" s="111">
        <f>IF(RES_hhdet_tes!T21=0,"",RES_hhdet_tes!T21/RES_hhdet_fec!T21)</f>
        <v>0.58454705934090101</v>
      </c>
      <c r="U21" s="111">
        <f>IF(RES_hhdet_tes!U21=0,"",RES_hhdet_tes!U21/RES_hhdet_fec!U21)</f>
        <v>0.58690398683999856</v>
      </c>
      <c r="V21" s="111">
        <f>IF(RES_hhdet_tes!V21=0,"",RES_hhdet_tes!V21/RES_hhdet_fec!V21)</f>
        <v>0.58825755206274766</v>
      </c>
      <c r="W21" s="111">
        <f>IF(RES_hhdet_tes!W21=0,"",RES_hhdet_tes!W21/RES_hhdet_fec!W21)</f>
        <v>0.59027182043952087</v>
      </c>
      <c r="X21" s="111">
        <f>IF(RES_hhdet_tes!X21=0,"",RES_hhdet_tes!X21/RES_hhdet_fec!X21)</f>
        <v>0.59315608967066591</v>
      </c>
      <c r="Y21" s="111">
        <f>IF(RES_hhdet_tes!Y21=0,"",RES_hhdet_tes!Y21/RES_hhdet_fec!Y21)</f>
        <v>0.59499719293818942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0.72896711077188858</v>
      </c>
      <c r="C22" s="45">
        <f>IF(RES_hhdet_tes!C22=0,"",RES_hhdet_tes!C22/RES_hhdet_fec!C22)</f>
        <v>0.73120184103921593</v>
      </c>
      <c r="D22" s="45">
        <f>IF(RES_hhdet_tes!D22=0,"",RES_hhdet_tes!D22/RES_hhdet_fec!D22)</f>
        <v>0.73759485096538846</v>
      </c>
      <c r="E22" s="45">
        <f>IF(RES_hhdet_tes!E22=0,"",RES_hhdet_tes!E22/RES_hhdet_fec!E22)</f>
        <v>0.74120902272176581</v>
      </c>
      <c r="F22" s="45">
        <f>IF(RES_hhdet_tes!F22=0,"",RES_hhdet_tes!F22/RES_hhdet_fec!F22)</f>
        <v>0.7434510218589524</v>
      </c>
      <c r="G22" s="45">
        <f>IF(RES_hhdet_tes!G22=0,"",RES_hhdet_tes!G22/RES_hhdet_fec!G22)</f>
        <v>0.74511007033540122</v>
      </c>
      <c r="H22" s="45">
        <f>IF(RES_hhdet_tes!H22=0,"",RES_hhdet_tes!H22/RES_hhdet_fec!H22)</f>
        <v>0.74679377439011885</v>
      </c>
      <c r="I22" s="45">
        <f>IF(RES_hhdet_tes!I22=0,"",RES_hhdet_tes!I22/RES_hhdet_fec!I22)</f>
        <v>0.74790880188881781</v>
      </c>
      <c r="J22" s="45">
        <f>IF(RES_hhdet_tes!J22=0,"",RES_hhdet_tes!J22/RES_hhdet_fec!J22)</f>
        <v>0.74882560517501928</v>
      </c>
      <c r="K22" s="45">
        <f>IF(RES_hhdet_tes!K22=0,"",RES_hhdet_tes!K22/RES_hhdet_fec!K22)</f>
        <v>0.74928762644061586</v>
      </c>
      <c r="L22" s="45">
        <f>IF(RES_hhdet_tes!L22=0,"",RES_hhdet_tes!L22/RES_hhdet_fec!L22)</f>
        <v>0.75008692476449812</v>
      </c>
      <c r="M22" s="45">
        <f>IF(RES_hhdet_tes!M22=0,"",RES_hhdet_tes!M22/RES_hhdet_fec!M22)</f>
        <v>0.75148633210386784</v>
      </c>
      <c r="N22" s="45">
        <f>IF(RES_hhdet_tes!N22=0,"",RES_hhdet_tes!N22/RES_hhdet_fec!N22)</f>
        <v>0.75408797789053761</v>
      </c>
      <c r="O22" s="45">
        <f>IF(RES_hhdet_tes!O22=0,"",RES_hhdet_tes!O22/RES_hhdet_fec!O22)</f>
        <v>0.7575014675725712</v>
      </c>
      <c r="P22" s="45">
        <f>IF(RES_hhdet_tes!P22=0,"",RES_hhdet_tes!P22/RES_hhdet_fec!P22)</f>
        <v>0.76060981132528949</v>
      </c>
      <c r="Q22" s="45">
        <f>IF(RES_hhdet_tes!Q22=0,"",RES_hhdet_tes!Q22/RES_hhdet_fec!Q22)</f>
        <v>0.76368117108354072</v>
      </c>
      <c r="R22" s="45">
        <f>IF(RES_hhdet_tes!R22=0,"",RES_hhdet_tes!R22/RES_hhdet_fec!R22)</f>
        <v>0.76932935524578672</v>
      </c>
      <c r="S22" s="45">
        <f>IF(RES_hhdet_tes!S22=0,"",RES_hhdet_tes!S22/RES_hhdet_fec!S22)</f>
        <v>0.77710753600146742</v>
      </c>
      <c r="T22" s="45">
        <f>IF(RES_hhdet_tes!T22=0,"",RES_hhdet_tes!T22/RES_hhdet_fec!T22)</f>
        <v>0.78669199460381567</v>
      </c>
      <c r="U22" s="45">
        <f>IF(RES_hhdet_tes!U22=0,"",RES_hhdet_tes!U22/RES_hhdet_fec!U22)</f>
        <v>0.8004370017026724</v>
      </c>
      <c r="V22" s="45">
        <f>IF(RES_hhdet_tes!V22=0,"",RES_hhdet_tes!V22/RES_hhdet_fec!V22)</f>
        <v>0.81483838463715252</v>
      </c>
      <c r="W22" s="45">
        <f>IF(RES_hhdet_tes!W22=0,"",RES_hhdet_tes!W22/RES_hhdet_fec!W22)</f>
        <v>0.82866775933121151</v>
      </c>
      <c r="X22" s="45">
        <f>IF(RES_hhdet_tes!X22=0,"",RES_hhdet_tes!X22/RES_hhdet_fec!X22)</f>
        <v>0.83758545399691553</v>
      </c>
      <c r="Y22" s="45">
        <f>IF(RES_hhdet_tes!Y22=0,"",RES_hhdet_tes!Y22/RES_hhdet_fec!Y22)</f>
        <v>0.84196976194834994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0.49848096286788512</v>
      </c>
      <c r="C24" s="119">
        <f>IF(RES_hhdet_tes!C24=0,"",RES_hhdet_tes!C24/RES_hhdet_fec!C24)</f>
        <v>0.50146124464527142</v>
      </c>
      <c r="D24" s="119">
        <f>IF(RES_hhdet_tes!D24=0,"",RES_hhdet_tes!D24/RES_hhdet_fec!D24)</f>
        <v>0.50164245176301048</v>
      </c>
      <c r="E24" s="119">
        <f>IF(RES_hhdet_tes!E24=0,"",RES_hhdet_tes!E24/RES_hhdet_fec!E24)</f>
        <v>0.50407016456988496</v>
      </c>
      <c r="F24" s="119">
        <f>IF(RES_hhdet_tes!F24=0,"",RES_hhdet_tes!F24/RES_hhdet_fec!F24)</f>
        <v>0.50738129175673918</v>
      </c>
      <c r="G24" s="119">
        <f>IF(RES_hhdet_tes!G24=0,"",RES_hhdet_tes!G24/RES_hhdet_fec!G24)</f>
        <v>0.50741727134123349</v>
      </c>
      <c r="H24" s="119">
        <f>IF(RES_hhdet_tes!H24=0,"",RES_hhdet_tes!H24/RES_hhdet_fec!H24)</f>
        <v>0.51080553082709712</v>
      </c>
      <c r="I24" s="119">
        <f>IF(RES_hhdet_tes!I24=0,"",RES_hhdet_tes!I24/RES_hhdet_fec!I24)</f>
        <v>0.5140710399732894</v>
      </c>
      <c r="J24" s="119">
        <f>IF(RES_hhdet_tes!J24=0,"",RES_hhdet_tes!J24/RES_hhdet_fec!J24)</f>
        <v>0.52434578482561123</v>
      </c>
      <c r="K24" s="119">
        <f>IF(RES_hhdet_tes!K24=0,"",RES_hhdet_tes!K24/RES_hhdet_fec!K24)</f>
        <v>0.53437325148951431</v>
      </c>
      <c r="L24" s="119">
        <f>IF(RES_hhdet_tes!L24=0,"",RES_hhdet_tes!L24/RES_hhdet_fec!L24)</f>
        <v>0.54266309258045897</v>
      </c>
      <c r="M24" s="119">
        <f>IF(RES_hhdet_tes!M24=0,"",RES_hhdet_tes!M24/RES_hhdet_fec!M24)</f>
        <v>0.5590108997841976</v>
      </c>
      <c r="N24" s="119">
        <f>IF(RES_hhdet_tes!N24=0,"",RES_hhdet_tes!N24/RES_hhdet_fec!N24)</f>
        <v>0.58240905173304502</v>
      </c>
      <c r="O24" s="119">
        <f>IF(RES_hhdet_tes!O24=0,"",RES_hhdet_tes!O24/RES_hhdet_fec!O24)</f>
        <v>0.60326973727253963</v>
      </c>
      <c r="P24" s="119">
        <f>IF(RES_hhdet_tes!P24=0,"",RES_hhdet_tes!P24/RES_hhdet_fec!P24)</f>
        <v>0.60555717377021756</v>
      </c>
      <c r="Q24" s="119">
        <f>IF(RES_hhdet_tes!Q24=0,"",RES_hhdet_tes!Q24/RES_hhdet_fec!Q24)</f>
        <v>0.60678547386458737</v>
      </c>
      <c r="R24" s="119">
        <f>IF(RES_hhdet_tes!R24=0,"",RES_hhdet_tes!R24/RES_hhdet_fec!R24)</f>
        <v>0.60873189985153731</v>
      </c>
      <c r="S24" s="119">
        <f>IF(RES_hhdet_tes!S24=0,"",RES_hhdet_tes!S24/RES_hhdet_fec!S24)</f>
        <v>0.61162448487763299</v>
      </c>
      <c r="T24" s="119">
        <f>IF(RES_hhdet_tes!T24=0,"",RES_hhdet_tes!T24/RES_hhdet_fec!T24)</f>
        <v>0.61746277793400373</v>
      </c>
      <c r="U24" s="119">
        <f>IF(RES_hhdet_tes!U24=0,"",RES_hhdet_tes!U24/RES_hhdet_fec!U24)</f>
        <v>0.61844587898022663</v>
      </c>
      <c r="V24" s="119">
        <f>IF(RES_hhdet_tes!V24=0,"",RES_hhdet_tes!V24/RES_hhdet_fec!V24)</f>
        <v>0.62035367343974668</v>
      </c>
      <c r="W24" s="119">
        <f>IF(RES_hhdet_tes!W24=0,"",RES_hhdet_tes!W24/RES_hhdet_fec!W24)</f>
        <v>0.63206726509989286</v>
      </c>
      <c r="X24" s="119">
        <f>IF(RES_hhdet_tes!X24=0,"",RES_hhdet_tes!X24/RES_hhdet_fec!X24)</f>
        <v>0.64673144842862607</v>
      </c>
      <c r="Y24" s="119">
        <f>IF(RES_hhdet_tes!Y24=0,"",RES_hhdet_tes!Y24/RES_hhdet_fec!Y24)</f>
        <v>0.66992094361725196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0.48891162875842192</v>
      </c>
      <c r="C25" s="124">
        <f>IF(RES_hhdet_tes!C25=0,"",RES_hhdet_tes!C25/RES_hhdet_fec!C25)</f>
        <v>0.49173398403171575</v>
      </c>
      <c r="D25" s="124">
        <f>IF(RES_hhdet_tes!D25=0,"",RES_hhdet_tes!D25/RES_hhdet_fec!D25)</f>
        <v>0.4937268101756026</v>
      </c>
      <c r="E25" s="124">
        <f>IF(RES_hhdet_tes!E25=0,"",RES_hhdet_tes!E25/RES_hhdet_fec!E25)</f>
        <v>0.49557944599996462</v>
      </c>
      <c r="F25" s="124">
        <f>IF(RES_hhdet_tes!F25=0,"",RES_hhdet_tes!F25/RES_hhdet_fec!F25)</f>
        <v>0.49635850281889188</v>
      </c>
      <c r="G25" s="124">
        <f>IF(RES_hhdet_tes!G25=0,"",RES_hhdet_tes!G25/RES_hhdet_fec!G25)</f>
        <v>0.4971046342519041</v>
      </c>
      <c r="H25" s="124">
        <f>IF(RES_hhdet_tes!H25=0,"",RES_hhdet_tes!H25/RES_hhdet_fec!H25)</f>
        <v>0.49802618546065408</v>
      </c>
      <c r="I25" s="124">
        <f>IF(RES_hhdet_tes!I25=0,"",RES_hhdet_tes!I25/RES_hhdet_fec!I25)</f>
        <v>0.4991171044716044</v>
      </c>
      <c r="J25" s="124">
        <f>IF(RES_hhdet_tes!J25=0,"",RES_hhdet_tes!J25/RES_hhdet_fec!J25)</f>
        <v>0.50657636104082004</v>
      </c>
      <c r="K25" s="124">
        <f>IF(RES_hhdet_tes!K25=0,"",RES_hhdet_tes!K25/RES_hhdet_fec!K25)</f>
        <v>0.51862064521757767</v>
      </c>
      <c r="L25" s="124">
        <f>IF(RES_hhdet_tes!L25=0,"",RES_hhdet_tes!L25/RES_hhdet_fec!L25)</f>
        <v>0.53258087401481624</v>
      </c>
      <c r="M25" s="124">
        <f>IF(RES_hhdet_tes!M25=0,"",RES_hhdet_tes!M25/RES_hhdet_fec!M25)</f>
        <v>0.55036919984039079</v>
      </c>
      <c r="N25" s="124">
        <f>IF(RES_hhdet_tes!N25=0,"",RES_hhdet_tes!N25/RES_hhdet_fec!N25)</f>
        <v>0.57578099489239321</v>
      </c>
      <c r="O25" s="124">
        <f>IF(RES_hhdet_tes!O25=0,"",RES_hhdet_tes!O25/RES_hhdet_fec!O25)</f>
        <v>0.59890808582336474</v>
      </c>
      <c r="P25" s="124">
        <f>IF(RES_hhdet_tes!P25=0,"",RES_hhdet_tes!P25/RES_hhdet_fec!P25)</f>
        <v>0.6004523341646113</v>
      </c>
      <c r="Q25" s="124">
        <f>IF(RES_hhdet_tes!Q25=0,"",RES_hhdet_tes!Q25/RES_hhdet_fec!Q25)</f>
        <v>0.60194198919571862</v>
      </c>
      <c r="R25" s="124">
        <f>IF(RES_hhdet_tes!R25=0,"",RES_hhdet_tes!R25/RES_hhdet_fec!R25)</f>
        <v>0.60402930266546373</v>
      </c>
      <c r="S25" s="124">
        <f>IF(RES_hhdet_tes!S25=0,"",RES_hhdet_tes!S25/RES_hhdet_fec!S25)</f>
        <v>0.60724320823644551</v>
      </c>
      <c r="T25" s="124">
        <f>IF(RES_hhdet_tes!T25=0,"",RES_hhdet_tes!T25/RES_hhdet_fec!T25)</f>
        <v>0.60944376073884932</v>
      </c>
      <c r="U25" s="124">
        <f>IF(RES_hhdet_tes!U25=0,"",RES_hhdet_tes!U25/RES_hhdet_fec!U25)</f>
        <v>0.6104533478117804</v>
      </c>
      <c r="V25" s="124">
        <f>IF(RES_hhdet_tes!V25=0,"",RES_hhdet_tes!V25/RES_hhdet_fec!V25)</f>
        <v>0.61116792485741944</v>
      </c>
      <c r="W25" s="124">
        <f>IF(RES_hhdet_tes!W25=0,"",RES_hhdet_tes!W25/RES_hhdet_fec!W25)</f>
        <v>0.61784794557037981</v>
      </c>
      <c r="X25" s="124">
        <f>IF(RES_hhdet_tes!X25=0,"",RES_hhdet_tes!X25/RES_hhdet_fec!X25)</f>
        <v>0.63205374676194748</v>
      </c>
      <c r="Y25" s="124">
        <f>IF(RES_hhdet_tes!Y25=0,"",RES_hhdet_tes!Y25/RES_hhdet_fec!Y25)</f>
        <v>0.66573005624911563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0.48614022485866926</v>
      </c>
      <c r="D26" s="111">
        <f>IF(RES_hhdet_tes!D26=0,"",RES_hhdet_tes!D26/RES_hhdet_fec!D26)</f>
        <v>0.48824733882382754</v>
      </c>
      <c r="E26" s="111">
        <f>IF(RES_hhdet_tes!E26=0,"",RES_hhdet_tes!E26/RES_hhdet_fec!E26)</f>
        <v>0.49020790163676425</v>
      </c>
      <c r="F26" s="111">
        <f>IF(RES_hhdet_tes!F26=0,"",RES_hhdet_tes!F26/RES_hhdet_fec!F26)</f>
        <v>0.49107071136819641</v>
      </c>
      <c r="G26" s="111">
        <f>IF(RES_hhdet_tes!G26=0,"",RES_hhdet_tes!G26/RES_hhdet_fec!G26)</f>
        <v>0.49189570352777778</v>
      </c>
      <c r="H26" s="111">
        <f>IF(RES_hhdet_tes!H26=0,"",RES_hhdet_tes!H26/RES_hhdet_fec!H26)</f>
        <v>0.49286829106281904</v>
      </c>
      <c r="I26" s="111">
        <f>IF(RES_hhdet_tes!I26=0,"",RES_hhdet_tes!I26/RES_hhdet_fec!I26)</f>
        <v>0.49405915938462736</v>
      </c>
      <c r="J26" s="111">
        <f>IF(RES_hhdet_tes!J26=0,"",RES_hhdet_tes!J26/RES_hhdet_fec!J26)</f>
        <v>0.50157214155472618</v>
      </c>
      <c r="K26" s="111">
        <f>IF(RES_hhdet_tes!K26=0,"",RES_hhdet_tes!K26/RES_hhdet_fec!K26)</f>
        <v>0.51368951679595187</v>
      </c>
      <c r="L26" s="111">
        <f>IF(RES_hhdet_tes!L26=0,"",RES_hhdet_tes!L26/RES_hhdet_fec!L26)</f>
        <v>0.52776037881733695</v>
      </c>
      <c r="M26" s="111">
        <f>IF(RES_hhdet_tes!M26=0,"",RES_hhdet_tes!M26/RES_hhdet_fec!M26)</f>
        <v>0.54562419949805963</v>
      </c>
      <c r="N26" s="111">
        <f>IF(RES_hhdet_tes!N26=0,"",RES_hhdet_tes!N26/RES_hhdet_fec!N26)</f>
        <v>0.57113545069086991</v>
      </c>
      <c r="O26" s="111">
        <f>IF(RES_hhdet_tes!O26=0,"",RES_hhdet_tes!O26/RES_hhdet_fec!O26)</f>
        <v>0.59437504169065158</v>
      </c>
      <c r="P26" s="111">
        <f>IF(RES_hhdet_tes!P26=0,"",RES_hhdet_tes!P26/RES_hhdet_fec!P26)</f>
        <v>0.59599282657281927</v>
      </c>
      <c r="Q26" s="111">
        <f>IF(RES_hhdet_tes!Q26=0,"",RES_hhdet_tes!Q26/RES_hhdet_fec!Q26)</f>
        <v>0.59756045293654636</v>
      </c>
      <c r="R26" s="111">
        <f>IF(RES_hhdet_tes!R26=0,"",RES_hhdet_tes!R26/RES_hhdet_fec!R26)</f>
        <v>0.59972984320076972</v>
      </c>
      <c r="S26" s="111">
        <f>IF(RES_hhdet_tes!S26=0,"",RES_hhdet_tes!S26/RES_hhdet_fec!S26)</f>
        <v>0.60301232123508353</v>
      </c>
      <c r="T26" s="111">
        <f>IF(RES_hhdet_tes!T26=0,"",RES_hhdet_tes!T26/RES_hhdet_fec!T26)</f>
        <v>0.60522975713496641</v>
      </c>
      <c r="U26" s="111">
        <f>IF(RES_hhdet_tes!U26=0,"",RES_hhdet_tes!U26/RES_hhdet_fec!U26)</f>
        <v>0.60624889329136611</v>
      </c>
      <c r="V26" s="111">
        <f>IF(RES_hhdet_tes!V26=0,"",RES_hhdet_tes!V26/RES_hhdet_fec!V26)</f>
        <v>0.60702534514144335</v>
      </c>
      <c r="W26" s="111">
        <f>IF(RES_hhdet_tes!W26=0,"",RES_hhdet_tes!W26/RES_hhdet_fec!W26)</f>
        <v>0.61376734708066105</v>
      </c>
      <c r="X26" s="111">
        <f>IF(RES_hhdet_tes!X26=0,"",RES_hhdet_tes!X26/RES_hhdet_fec!X26)</f>
        <v>0.62804837150496229</v>
      </c>
      <c r="Y26" s="111">
        <f>IF(RES_hhdet_tes!Y26=0,"",RES_hhdet_tes!Y26/RES_hhdet_fec!Y26)</f>
        <v>0.66195471205199297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1.9787424596204706</v>
      </c>
      <c r="C28" s="124">
        <f>IF(RES_hhdet_tes!C28=0,"",RES_hhdet_tes!C28/RES_hhdet_fec!C28)</f>
        <v>1.9787424596204704</v>
      </c>
      <c r="D28" s="124">
        <f>IF(RES_hhdet_tes!D28=0,"",RES_hhdet_tes!D28/RES_hhdet_fec!D28)</f>
        <v>1.9787424596204704</v>
      </c>
      <c r="E28" s="124">
        <f>IF(RES_hhdet_tes!E28=0,"",RES_hhdet_tes!E28/RES_hhdet_fec!E28)</f>
        <v>2.350739311844817</v>
      </c>
      <c r="F28" s="124">
        <f>IF(RES_hhdet_tes!F28=0,"",RES_hhdet_tes!F28/RES_hhdet_fec!F28)</f>
        <v>2.9565130285431844</v>
      </c>
      <c r="G28" s="124">
        <f>IF(RES_hhdet_tes!G28=0,"",RES_hhdet_tes!G28/RES_hhdet_fec!G28)</f>
        <v>3.017750600484606</v>
      </c>
      <c r="H28" s="124">
        <f>IF(RES_hhdet_tes!H28=0,"",RES_hhdet_tes!H28/RES_hhdet_fec!H28)</f>
        <v>3.0177506004846051</v>
      </c>
      <c r="I28" s="124">
        <f>IF(RES_hhdet_tes!I28=0,"",RES_hhdet_tes!I28/RES_hhdet_fec!I28)</f>
        <v>3.0177506004846051</v>
      </c>
      <c r="J28" s="124">
        <f>IF(RES_hhdet_tes!J28=0,"",RES_hhdet_tes!J28/RES_hhdet_fec!J28)</f>
        <v>3.2665090563204267</v>
      </c>
      <c r="K28" s="124">
        <f>IF(RES_hhdet_tes!K28=0,"",RES_hhdet_tes!K28/RES_hhdet_fec!K28)</f>
        <v>3.4758862456789106</v>
      </c>
      <c r="L28" s="124">
        <f>IF(RES_hhdet_tes!L28=0,"",RES_hhdet_tes!L28/RES_hhdet_fec!L28)</f>
        <v>3.627327011933716</v>
      </c>
      <c r="M28" s="124">
        <f>IF(RES_hhdet_tes!M28=0,"",RES_hhdet_tes!M28/RES_hhdet_fec!M28)</f>
        <v>3.7458853946615478</v>
      </c>
      <c r="N28" s="124">
        <f>IF(RES_hhdet_tes!N28=0,"",RES_hhdet_tes!N28/RES_hhdet_fec!N28)</f>
        <v>3.8897438290655355</v>
      </c>
      <c r="O28" s="124">
        <f>IF(RES_hhdet_tes!O28=0,"",RES_hhdet_tes!O28/RES_hhdet_fec!O28)</f>
        <v>4.0112144151000582</v>
      </c>
      <c r="P28" s="124">
        <f>IF(RES_hhdet_tes!P28=0,"",RES_hhdet_tes!P28/RES_hhdet_fec!P28)</f>
        <v>4.0969503307642006</v>
      </c>
      <c r="Q28" s="124">
        <f>IF(RES_hhdet_tes!Q28=0,"",RES_hhdet_tes!Q28/RES_hhdet_fec!Q28)</f>
        <v>4.1592405186131316</v>
      </c>
      <c r="R28" s="124">
        <f>IF(RES_hhdet_tes!R28=0,"",RES_hhdet_tes!R28/RES_hhdet_fec!R28)</f>
        <v>4.2014428920467415</v>
      </c>
      <c r="S28" s="124">
        <f>IF(RES_hhdet_tes!S28=0,"",RES_hhdet_tes!S28/RES_hhdet_fec!S28)</f>
        <v>4.3093914692023656</v>
      </c>
      <c r="T28" s="124">
        <f>IF(RES_hhdet_tes!T28=0,"",RES_hhdet_tes!T28/RES_hhdet_fec!T28)</f>
        <v>4.3614433359336271</v>
      </c>
      <c r="U28" s="124">
        <f>IF(RES_hhdet_tes!U28=0,"",RES_hhdet_tes!U28/RES_hhdet_fec!U28)</f>
        <v>4.433685386664882</v>
      </c>
      <c r="V28" s="124">
        <f>IF(RES_hhdet_tes!V28=0,"",RES_hhdet_tes!V28/RES_hhdet_fec!V28)</f>
        <v>4.5561272750752249</v>
      </c>
      <c r="W28" s="124">
        <f>IF(RES_hhdet_tes!W28=0,"",RES_hhdet_tes!W28/RES_hhdet_fec!W28)</f>
        <v>4.6425544173360045</v>
      </c>
      <c r="X28" s="124">
        <f>IF(RES_hhdet_tes!X28=0,"",RES_hhdet_tes!X28/RES_hhdet_fec!X28)</f>
        <v>4.8117589615747125</v>
      </c>
      <c r="Y28" s="124">
        <f>IF(RES_hhdet_tes!Y28=0,"",RES_hhdet_tes!Y28/RES_hhdet_fec!Y28)</f>
        <v>4.9424490766942979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1.9787424596204706</v>
      </c>
      <c r="C29" s="111">
        <f>IF(RES_hhdet_tes!C29=0,"",RES_hhdet_tes!C29/RES_hhdet_fec!C29)</f>
        <v>1.9787424596204704</v>
      </c>
      <c r="D29" s="111">
        <f>IF(RES_hhdet_tes!D29=0,"",RES_hhdet_tes!D29/RES_hhdet_fec!D29)</f>
        <v>1.9787424596204704</v>
      </c>
      <c r="E29" s="111">
        <f>IF(RES_hhdet_tes!E29=0,"",RES_hhdet_tes!E29/RES_hhdet_fec!E29)</f>
        <v>2.350739311844817</v>
      </c>
      <c r="F29" s="111">
        <f>IF(RES_hhdet_tes!F29=0,"",RES_hhdet_tes!F29/RES_hhdet_fec!F29)</f>
        <v>2.9565130285431844</v>
      </c>
      <c r="G29" s="111">
        <f>IF(RES_hhdet_tes!G29=0,"",RES_hhdet_tes!G29/RES_hhdet_fec!G29)</f>
        <v>3.017750600484606</v>
      </c>
      <c r="H29" s="111">
        <f>IF(RES_hhdet_tes!H29=0,"",RES_hhdet_tes!H29/RES_hhdet_fec!H29)</f>
        <v>3.0177506004846051</v>
      </c>
      <c r="I29" s="111">
        <f>IF(RES_hhdet_tes!I29=0,"",RES_hhdet_tes!I29/RES_hhdet_fec!I29)</f>
        <v>3.0177506004846051</v>
      </c>
      <c r="J29" s="111">
        <f>IF(RES_hhdet_tes!J29=0,"",RES_hhdet_tes!J29/RES_hhdet_fec!J29)</f>
        <v>3.2665090563204267</v>
      </c>
      <c r="K29" s="111">
        <f>IF(RES_hhdet_tes!K29=0,"",RES_hhdet_tes!K29/RES_hhdet_fec!K29)</f>
        <v>3.4758862456789106</v>
      </c>
      <c r="L29" s="111">
        <f>IF(RES_hhdet_tes!L29=0,"",RES_hhdet_tes!L29/RES_hhdet_fec!L29)</f>
        <v>3.627327011933716</v>
      </c>
      <c r="M29" s="111">
        <f>IF(RES_hhdet_tes!M29=0,"",RES_hhdet_tes!M29/RES_hhdet_fec!M29)</f>
        <v>3.7458853946615478</v>
      </c>
      <c r="N29" s="111">
        <f>IF(RES_hhdet_tes!N29=0,"",RES_hhdet_tes!N29/RES_hhdet_fec!N29)</f>
        <v>3.8897438290655355</v>
      </c>
      <c r="O29" s="111">
        <f>IF(RES_hhdet_tes!O29=0,"",RES_hhdet_tes!O29/RES_hhdet_fec!O29)</f>
        <v>4.0112144151000582</v>
      </c>
      <c r="P29" s="111">
        <f>IF(RES_hhdet_tes!P29=0,"",RES_hhdet_tes!P29/RES_hhdet_fec!P29)</f>
        <v>4.0969503307642006</v>
      </c>
      <c r="Q29" s="111">
        <f>IF(RES_hhdet_tes!Q29=0,"",RES_hhdet_tes!Q29/RES_hhdet_fec!Q29)</f>
        <v>4.1592405186131316</v>
      </c>
      <c r="R29" s="111">
        <f>IF(RES_hhdet_tes!R29=0,"",RES_hhdet_tes!R29/RES_hhdet_fec!R29)</f>
        <v>4.2014428920467415</v>
      </c>
      <c r="S29" s="111">
        <f>IF(RES_hhdet_tes!S29=0,"",RES_hhdet_tes!S29/RES_hhdet_fec!S29)</f>
        <v>4.3093914692023656</v>
      </c>
      <c r="T29" s="111">
        <f>IF(RES_hhdet_tes!T29=0,"",RES_hhdet_tes!T29/RES_hhdet_fec!T29)</f>
        <v>4.3614433359336271</v>
      </c>
      <c r="U29" s="111">
        <f>IF(RES_hhdet_tes!U29=0,"",RES_hhdet_tes!U29/RES_hhdet_fec!U29)</f>
        <v>4.433685386664882</v>
      </c>
      <c r="V29" s="111">
        <f>IF(RES_hhdet_tes!V29=0,"",RES_hhdet_tes!V29/RES_hhdet_fec!V29)</f>
        <v>4.5561272750752249</v>
      </c>
      <c r="W29" s="111">
        <f>IF(RES_hhdet_tes!W29=0,"",RES_hhdet_tes!W29/RES_hhdet_fec!W29)</f>
        <v>4.6425544173360045</v>
      </c>
      <c r="X29" s="111">
        <f>IF(RES_hhdet_tes!X29=0,"",RES_hhdet_tes!X29/RES_hhdet_fec!X29)</f>
        <v>4.8117589615747125</v>
      </c>
      <c r="Y29" s="111">
        <f>IF(RES_hhdet_tes!Y29=0,"",RES_hhdet_tes!Y29/RES_hhdet_fec!Y29)</f>
        <v>4.9424490766942979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0.58746509553917148</v>
      </c>
      <c r="C30" s="124">
        <f>IF(RES_hhdet_tes!C30=0,"",RES_hhdet_tes!C30/RES_hhdet_fec!C30)</f>
        <v>0.59030898112180885</v>
      </c>
      <c r="D30" s="124">
        <f>IF(RES_hhdet_tes!D30=0,"",RES_hhdet_tes!D30/RES_hhdet_fec!D30)</f>
        <v>0.59215962692914348</v>
      </c>
      <c r="E30" s="124">
        <f>IF(RES_hhdet_tes!E30=0,"",RES_hhdet_tes!E30/RES_hhdet_fec!E30)</f>
        <v>0.59532435599113254</v>
      </c>
      <c r="F30" s="124">
        <f>IF(RES_hhdet_tes!F30=0,"",RES_hhdet_tes!F30/RES_hhdet_fec!F30)</f>
        <v>0.5994362775036326</v>
      </c>
      <c r="G30" s="124">
        <f>IF(RES_hhdet_tes!G30=0,"",RES_hhdet_tes!G30/RES_hhdet_fec!G30)</f>
        <v>0.60361267822675968</v>
      </c>
      <c r="H30" s="124">
        <f>IF(RES_hhdet_tes!H30=0,"",RES_hhdet_tes!H30/RES_hhdet_fec!H30)</f>
        <v>0.60974308993529525</v>
      </c>
      <c r="I30" s="124">
        <f>IF(RES_hhdet_tes!I30=0,"",RES_hhdet_tes!I30/RES_hhdet_fec!I30)</f>
        <v>0.61280535148808912</v>
      </c>
      <c r="J30" s="124">
        <f>IF(RES_hhdet_tes!J30=0,"",RES_hhdet_tes!J30/RES_hhdet_fec!J30)</f>
        <v>0.61481634969671806</v>
      </c>
      <c r="K30" s="124">
        <f>IF(RES_hhdet_tes!K30=0,"",RES_hhdet_tes!K30/RES_hhdet_fec!K30)</f>
        <v>0.61779833423307251</v>
      </c>
      <c r="L30" s="124">
        <f>IF(RES_hhdet_tes!L30=0,"",RES_hhdet_tes!L30/RES_hhdet_fec!L30)</f>
        <v>0.62071888402870268</v>
      </c>
      <c r="M30" s="124">
        <f>IF(RES_hhdet_tes!M30=0,"",RES_hhdet_tes!M30/RES_hhdet_fec!M30)</f>
        <v>0.62444612764685414</v>
      </c>
      <c r="N30" s="124">
        <f>IF(RES_hhdet_tes!N30=0,"",RES_hhdet_tes!N30/RES_hhdet_fec!N30)</f>
        <v>0.63021268150340082</v>
      </c>
      <c r="O30" s="124">
        <f>IF(RES_hhdet_tes!O30=0,"",RES_hhdet_tes!O30/RES_hhdet_fec!O30)</f>
        <v>0.63628184190587322</v>
      </c>
      <c r="P30" s="124">
        <f>IF(RES_hhdet_tes!P30=0,"",RES_hhdet_tes!P30/RES_hhdet_fec!P30)</f>
        <v>0.63820002073230453</v>
      </c>
      <c r="Q30" s="124">
        <f>IF(RES_hhdet_tes!Q30=0,"",RES_hhdet_tes!Q30/RES_hhdet_fec!Q30)</f>
        <v>0.64357298431549692</v>
      </c>
      <c r="R30" s="124">
        <f>IF(RES_hhdet_tes!R30=0,"",RES_hhdet_tes!R30/RES_hhdet_fec!R30)</f>
        <v>0.65688268610794931</v>
      </c>
      <c r="S30" s="124">
        <f>IF(RES_hhdet_tes!S30=0,"",RES_hhdet_tes!S30/RES_hhdet_fec!S30)</f>
        <v>0.67501059598831992</v>
      </c>
      <c r="T30" s="124">
        <f>IF(RES_hhdet_tes!T30=0,"",RES_hhdet_tes!T30/RES_hhdet_fec!T30)</f>
        <v>0.69340985044460912</v>
      </c>
      <c r="U30" s="124">
        <f>IF(RES_hhdet_tes!U30=0,"",RES_hhdet_tes!U30/RES_hhdet_fec!U30)</f>
        <v>0.71517328155727045</v>
      </c>
      <c r="V30" s="124">
        <f>IF(RES_hhdet_tes!V30=0,"",RES_hhdet_tes!V30/RES_hhdet_fec!V30)</f>
        <v>0.73532347943896281</v>
      </c>
      <c r="W30" s="124">
        <f>IF(RES_hhdet_tes!W30=0,"",RES_hhdet_tes!W30/RES_hhdet_fec!W30)</f>
        <v>0.7489648676691546</v>
      </c>
      <c r="X30" s="124">
        <f>IF(RES_hhdet_tes!X30=0,"",RES_hhdet_tes!X30/RES_hhdet_fec!X30)</f>
        <v>0.75890103199170178</v>
      </c>
      <c r="Y30" s="124">
        <f>IF(RES_hhdet_tes!Y30=0,"",RES_hhdet_tes!Y30/RES_hhdet_fec!Y30)</f>
        <v>0.78295065669634867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0.5229681577077705</v>
      </c>
      <c r="C31" s="111">
        <f>IF(RES_hhdet_tes!C31=0,"",RES_hhdet_tes!C31/RES_hhdet_fec!C31)</f>
        <v>0.52624916398661681</v>
      </c>
      <c r="D31" s="111">
        <f>IF(RES_hhdet_tes!D31=0,"",RES_hhdet_tes!D31/RES_hhdet_fec!D31)</f>
        <v>0.52892431433000409</v>
      </c>
      <c r="E31" s="111">
        <f>IF(RES_hhdet_tes!E31=0,"",RES_hhdet_tes!E31/RES_hhdet_fec!E31)</f>
        <v>0.53085898439530288</v>
      </c>
      <c r="F31" s="111">
        <f>IF(RES_hhdet_tes!F31=0,"",RES_hhdet_tes!F31/RES_hhdet_fec!F31)</f>
        <v>0.53291775478695358</v>
      </c>
      <c r="G31" s="111">
        <f>IF(RES_hhdet_tes!G31=0,"",RES_hhdet_tes!G31/RES_hhdet_fec!G31)</f>
        <v>0.53689457319604983</v>
      </c>
      <c r="H31" s="111">
        <f>IF(RES_hhdet_tes!H31=0,"",RES_hhdet_tes!H31/RES_hhdet_fec!H31)</f>
        <v>0.5443400202337102</v>
      </c>
      <c r="I31" s="111">
        <f>IF(RES_hhdet_tes!I31=0,"",RES_hhdet_tes!I31/RES_hhdet_fec!I31)</f>
        <v>0.54982212445336154</v>
      </c>
      <c r="J31" s="111">
        <f>IF(RES_hhdet_tes!J31=0,"",RES_hhdet_tes!J31/RES_hhdet_fec!J31)</f>
        <v>0.55132527639306805</v>
      </c>
      <c r="K31" s="111">
        <f>IF(RES_hhdet_tes!K31=0,"",RES_hhdet_tes!K31/RES_hhdet_fec!K31)</f>
        <v>0.56816412133288663</v>
      </c>
      <c r="L31" s="111">
        <f>IF(RES_hhdet_tes!L31=0,"",RES_hhdet_tes!L31/RES_hhdet_fec!L31)</f>
        <v>0.57830733858370931</v>
      </c>
      <c r="M31" s="111">
        <f>IF(RES_hhdet_tes!M31=0,"",RES_hhdet_tes!M31/RES_hhdet_fec!M31)</f>
        <v>0.58530974340640785</v>
      </c>
      <c r="N31" s="111">
        <f>IF(RES_hhdet_tes!N31=0,"",RES_hhdet_tes!N31/RES_hhdet_fec!N31)</f>
        <v>0.59196013962580107</v>
      </c>
      <c r="O31" s="111">
        <f>IF(RES_hhdet_tes!O31=0,"",RES_hhdet_tes!O31/RES_hhdet_fec!O31)</f>
        <v>0.59620686104786524</v>
      </c>
      <c r="P31" s="111">
        <f>IF(RES_hhdet_tes!P31=0,"",RES_hhdet_tes!P31/RES_hhdet_fec!P31)</f>
        <v>0.5969932909574488</v>
      </c>
      <c r="Q31" s="111">
        <f>IF(RES_hhdet_tes!Q31=0,"",RES_hhdet_tes!Q31/RES_hhdet_fec!Q31)</f>
        <v>0.59916653379469875</v>
      </c>
      <c r="R31" s="111">
        <f>IF(RES_hhdet_tes!R31=0,"",RES_hhdet_tes!R31/RES_hhdet_fec!R31)</f>
        <v>0.63437011429530332</v>
      </c>
      <c r="S31" s="111">
        <f>IF(RES_hhdet_tes!S31=0,"",RES_hhdet_tes!S31/RES_hhdet_fec!S31)</f>
        <v>0.71279173334547985</v>
      </c>
      <c r="T31" s="111">
        <f>IF(RES_hhdet_tes!T31=0,"",RES_hhdet_tes!T31/RES_hhdet_fec!T31)</f>
        <v>0.76816483100531863</v>
      </c>
      <c r="U31" s="111">
        <f>IF(RES_hhdet_tes!U31=0,"",RES_hhdet_tes!U31/RES_hhdet_fec!U31)</f>
        <v>0.8148234202231982</v>
      </c>
      <c r="V31" s="111">
        <f>IF(RES_hhdet_tes!V31=0,"",RES_hhdet_tes!V31/RES_hhdet_fec!V31)</f>
        <v>0.85056402893046079</v>
      </c>
      <c r="W31" s="111">
        <f>IF(RES_hhdet_tes!W31=0,"",RES_hhdet_tes!W31/RES_hhdet_fec!W31)</f>
        <v>0.86124612631196473</v>
      </c>
      <c r="X31" s="111">
        <f>IF(RES_hhdet_tes!X31=0,"",RES_hhdet_tes!X31/RES_hhdet_fec!X31)</f>
        <v>0.87310294680127343</v>
      </c>
      <c r="Y31" s="111">
        <f>IF(RES_hhdet_tes!Y31=0,"",RES_hhdet_tes!Y31/RES_hhdet_fec!Y31)</f>
        <v>0.90001956671879202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0.58997820646750421</v>
      </c>
      <c r="C35" s="112">
        <f>IF(RES_hhdet_tes!C35=0,"",RES_hhdet_tes!C35/RES_hhdet_fec!C35)</f>
        <v>0.59250911034513898</v>
      </c>
      <c r="D35" s="112">
        <f>IF(RES_hhdet_tes!D35=0,"",RES_hhdet_tes!D35/RES_hhdet_fec!D35)</f>
        <v>0.595048639767362</v>
      </c>
      <c r="E35" s="112">
        <f>IF(RES_hhdet_tes!E35=0,"",RES_hhdet_tes!E35/RES_hhdet_fec!E35)</f>
        <v>0.59796443766719554</v>
      </c>
      <c r="F35" s="112">
        <f>IF(RES_hhdet_tes!F35=0,"",RES_hhdet_tes!F35/RES_hhdet_fec!F35)</f>
        <v>0.60119160794293758</v>
      </c>
      <c r="G35" s="112">
        <f>IF(RES_hhdet_tes!G35=0,"",RES_hhdet_tes!G35/RES_hhdet_fec!G35)</f>
        <v>0.60535729263061333</v>
      </c>
      <c r="H35" s="112">
        <f>IF(RES_hhdet_tes!H35=0,"",RES_hhdet_tes!H35/RES_hhdet_fec!H35)</f>
        <v>0.61090723633171562</v>
      </c>
      <c r="I35" s="112">
        <f>IF(RES_hhdet_tes!I35=0,"",RES_hhdet_tes!I35/RES_hhdet_fec!I35)</f>
        <v>0.6137934353995389</v>
      </c>
      <c r="J35" s="112">
        <f>IF(RES_hhdet_tes!J35=0,"",RES_hhdet_tes!J35/RES_hhdet_fec!J35)</f>
        <v>0.61544391934304898</v>
      </c>
      <c r="K35" s="112">
        <f>IF(RES_hhdet_tes!K35=0,"",RES_hhdet_tes!K35/RES_hhdet_fec!K35)</f>
        <v>0.6183453645608189</v>
      </c>
      <c r="L35" s="112">
        <f>IF(RES_hhdet_tes!L35=0,"",RES_hhdet_tes!L35/RES_hhdet_fec!L35)</f>
        <v>0.62128923378454337</v>
      </c>
      <c r="M35" s="112">
        <f>IF(RES_hhdet_tes!M35=0,"",RES_hhdet_tes!M35/RES_hhdet_fec!M35)</f>
        <v>0.62497802953471848</v>
      </c>
      <c r="N35" s="112">
        <f>IF(RES_hhdet_tes!N35=0,"",RES_hhdet_tes!N35/RES_hhdet_fec!N35)</f>
        <v>0.63069436385598232</v>
      </c>
      <c r="O35" s="112">
        <f>IF(RES_hhdet_tes!O35=0,"",RES_hhdet_tes!O35/RES_hhdet_fec!O35)</f>
        <v>0.63681329715302781</v>
      </c>
      <c r="P35" s="112">
        <f>IF(RES_hhdet_tes!P35=0,"",RES_hhdet_tes!P35/RES_hhdet_fec!P35)</f>
        <v>0.63869825349736509</v>
      </c>
      <c r="Q35" s="112">
        <f>IF(RES_hhdet_tes!Q35=0,"",RES_hhdet_tes!Q35/RES_hhdet_fec!Q35)</f>
        <v>0.64405870994575265</v>
      </c>
      <c r="R35" s="112">
        <f>IF(RES_hhdet_tes!R35=0,"",RES_hhdet_tes!R35/RES_hhdet_fec!R35)</f>
        <v>0.65708793874284244</v>
      </c>
      <c r="S35" s="112">
        <f>IF(RES_hhdet_tes!S35=0,"",RES_hhdet_tes!S35/RES_hhdet_fec!S35)</f>
        <v>0.67470979663587483</v>
      </c>
      <c r="T35" s="112">
        <f>IF(RES_hhdet_tes!T35=0,"",RES_hhdet_tes!T35/RES_hhdet_fec!T35)</f>
        <v>0.69278573660605081</v>
      </c>
      <c r="U35" s="112">
        <f>IF(RES_hhdet_tes!U35=0,"",RES_hhdet_tes!U35/RES_hhdet_fec!U35)</f>
        <v>0.71430098444158463</v>
      </c>
      <c r="V35" s="112">
        <f>IF(RES_hhdet_tes!V35=0,"",RES_hhdet_tes!V35/RES_hhdet_fec!V35)</f>
        <v>0.73425882933693898</v>
      </c>
      <c r="W35" s="112">
        <f>IF(RES_hhdet_tes!W35=0,"",RES_hhdet_tes!W35/RES_hhdet_fec!W35)</f>
        <v>0.7478998218031716</v>
      </c>
      <c r="X35" s="112">
        <f>IF(RES_hhdet_tes!X35=0,"",RES_hhdet_tes!X35/RES_hhdet_fec!X35)</f>
        <v>0.75731424120840951</v>
      </c>
      <c r="Y35" s="112">
        <f>IF(RES_hhdet_tes!Y35=0,"",RES_hhdet_tes!Y35/RES_hhdet_fec!Y35)</f>
        <v>0.77626139531486826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X36" s="113" t="str">
        <f>IF(RES_hhdet_tes!X36=0,"",RES_hhdet_tes!X36/RES_hhdet_fec!X36)</f>
        <v/>
      </c>
      <c r="Y36" s="113" t="str">
        <f>IF(RES_hhdet_tes!Y36=0,"",RES_hhdet_tes!Y36/RES_hhdet_fec!Y36)</f>
        <v/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X37" s="111" t="str">
        <f>IF(RES_hhdet_tes!X37=0,"",RES_hhdet_tes!X37/RES_hhdet_fec!X37)</f>
        <v/>
      </c>
      <c r="Y37" s="111" t="str">
        <f>IF(RES_hhdet_tes!Y37=0,"",RES_hhdet_tes!Y37/RES_hhdet_fec!Y37)</f>
        <v/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X38" s="111" t="str">
        <f>IF(RES_hhdet_tes!X38=0,"",RES_hhdet_tes!X38/RES_hhdet_fec!X38)</f>
        <v/>
      </c>
      <c r="Y38" s="111" t="str">
        <f>IF(RES_hhdet_tes!Y38=0,"",RES_hhdet_tes!Y38/RES_hhdet_fec!Y38)</f>
        <v/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0.57248275147261618</v>
      </c>
      <c r="C39" s="124">
        <f>IF(RES_hhdet_tes!C39=0,"",RES_hhdet_tes!C39/RES_hhdet_fec!C39)</f>
        <v>0.57478383731246707</v>
      </c>
      <c r="D39" s="124">
        <f>IF(RES_hhdet_tes!D39=0,"",RES_hhdet_tes!D39/RES_hhdet_fec!D39)</f>
        <v>0.57275992315596935</v>
      </c>
      <c r="E39" s="124">
        <f>IF(RES_hhdet_tes!E39=0,"",RES_hhdet_tes!E39/RES_hhdet_fec!E39)</f>
        <v>0.579630101300181</v>
      </c>
      <c r="F39" s="124">
        <f>IF(RES_hhdet_tes!F39=0,"",RES_hhdet_tes!F39/RES_hhdet_fec!F39)</f>
        <v>0.59389667107474176</v>
      </c>
      <c r="G39" s="124">
        <f>IF(RES_hhdet_tes!G39=0,"",RES_hhdet_tes!G39/RES_hhdet_fec!G39)</f>
        <v>0.59670397605952619</v>
      </c>
      <c r="H39" s="124">
        <f>IF(RES_hhdet_tes!H39=0,"",RES_hhdet_tes!H39/RES_hhdet_fec!H39)</f>
        <v>0.62056489661037861</v>
      </c>
      <c r="I39" s="124">
        <f>IF(RES_hhdet_tes!I39=0,"",RES_hhdet_tes!I39/RES_hhdet_fec!I39)</f>
        <v>0.64473191832036258</v>
      </c>
      <c r="J39" s="124">
        <f>IF(RES_hhdet_tes!J39=0,"",RES_hhdet_tes!J39/RES_hhdet_fec!J39)</f>
        <v>0.65838660028647045</v>
      </c>
      <c r="K39" s="124">
        <f>IF(RES_hhdet_tes!K39=0,"",RES_hhdet_tes!K39/RES_hhdet_fec!K39)</f>
        <v>0.65658458276271314</v>
      </c>
      <c r="L39" s="124">
        <f>IF(RES_hhdet_tes!L39=0,"",RES_hhdet_tes!L39/RES_hhdet_fec!L39)</f>
        <v>0.63983913111397772</v>
      </c>
      <c r="M39" s="124">
        <f>IF(RES_hhdet_tes!M39=0,"",RES_hhdet_tes!M39/RES_hhdet_fec!M39)</f>
        <v>0.63774171338833019</v>
      </c>
      <c r="N39" s="124">
        <f>IF(RES_hhdet_tes!N39=0,"",RES_hhdet_tes!N39/RES_hhdet_fec!N39)</f>
        <v>0.63856113299061856</v>
      </c>
      <c r="O39" s="124">
        <f>IF(RES_hhdet_tes!O39=0,"",RES_hhdet_tes!O39/RES_hhdet_fec!O39)</f>
        <v>0.64043838531238728</v>
      </c>
      <c r="P39" s="124">
        <f>IF(RES_hhdet_tes!P39=0,"",RES_hhdet_tes!P39/RES_hhdet_fec!P39)</f>
        <v>0.64322461959412192</v>
      </c>
      <c r="Q39" s="124">
        <f>IF(RES_hhdet_tes!Q39=0,"",RES_hhdet_tes!Q39/RES_hhdet_fec!Q39)</f>
        <v>0.63714906644190628</v>
      </c>
      <c r="R39" s="124">
        <f>IF(RES_hhdet_tes!R39=0,"",RES_hhdet_tes!R39/RES_hhdet_fec!R39)</f>
        <v>0.63208938105973134</v>
      </c>
      <c r="S39" s="124">
        <f>IF(RES_hhdet_tes!S39=0,"",RES_hhdet_tes!S39/RES_hhdet_fec!S39)</f>
        <v>0.6193932056771484</v>
      </c>
      <c r="T39" s="124">
        <f>IF(RES_hhdet_tes!T39=0,"",RES_hhdet_tes!T39/RES_hhdet_fec!T39)</f>
        <v>0.65493981001557378</v>
      </c>
      <c r="U39" s="124">
        <f>IF(RES_hhdet_tes!U39=0,"",RES_hhdet_tes!U39/RES_hhdet_fec!U39)</f>
        <v>0.6578171261663639</v>
      </c>
      <c r="V39" s="124">
        <f>IF(RES_hhdet_tes!V39=0,"",RES_hhdet_tes!V39/RES_hhdet_fec!V39)</f>
        <v>0.67465716639261442</v>
      </c>
      <c r="W39" s="124">
        <f>IF(RES_hhdet_tes!W39=0,"",RES_hhdet_tes!W39/RES_hhdet_fec!W39)</f>
        <v>0.71131927011279072</v>
      </c>
      <c r="X39" s="124">
        <f>IF(RES_hhdet_tes!X39=0,"",RES_hhdet_tes!X39/RES_hhdet_fec!X39)</f>
        <v>0.70137253316799164</v>
      </c>
      <c r="Y39" s="124">
        <f>IF(RES_hhdet_tes!Y39=0,"",RES_hhdet_tes!Y39/RES_hhdet_fec!Y39)</f>
        <v>0.64644418780220392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0.56537799884051543</v>
      </c>
      <c r="C40" s="111">
        <f>IF(RES_hhdet_tes!C40=0,"",RES_hhdet_tes!C40/RES_hhdet_fec!C40)</f>
        <v>0.56623899254269372</v>
      </c>
      <c r="D40" s="111">
        <f>IF(RES_hhdet_tes!D40=0,"",RES_hhdet_tes!D40/RES_hhdet_fec!D40)</f>
        <v>0.56700054803241839</v>
      </c>
      <c r="E40" s="111">
        <f>IF(RES_hhdet_tes!E40=0,"",RES_hhdet_tes!E40/RES_hhdet_fec!E40)</f>
        <v>0.56779301480380917</v>
      </c>
      <c r="F40" s="111">
        <f>IF(RES_hhdet_tes!F40=0,"",RES_hhdet_tes!F40/RES_hhdet_fec!F40)</f>
        <v>0.56862345573647755</v>
      </c>
      <c r="G40" s="111">
        <f>IF(RES_hhdet_tes!G40=0,"",RES_hhdet_tes!G40/RES_hhdet_fec!G40)</f>
        <v>0.56980879071599178</v>
      </c>
      <c r="H40" s="111">
        <f>IF(RES_hhdet_tes!H40=0,"",RES_hhdet_tes!H40/RES_hhdet_fec!H40)</f>
        <v>0.57153371798931552</v>
      </c>
      <c r="I40" s="111">
        <f>IF(RES_hhdet_tes!I40=0,"",RES_hhdet_tes!I40/RES_hhdet_fec!I40)</f>
        <v>0.57266072132036216</v>
      </c>
      <c r="J40" s="111">
        <f>IF(RES_hhdet_tes!J40=0,"",RES_hhdet_tes!J40/RES_hhdet_fec!J40)</f>
        <v>0.57294608909645406</v>
      </c>
      <c r="K40" s="111">
        <f>IF(RES_hhdet_tes!K40=0,"",RES_hhdet_tes!K40/RES_hhdet_fec!K40)</f>
        <v>0.57412121782681147</v>
      </c>
      <c r="L40" s="111">
        <f>IF(RES_hhdet_tes!L40=0,"",RES_hhdet_tes!L40/RES_hhdet_fec!L40)</f>
        <v>0.57507094287360749</v>
      </c>
      <c r="M40" s="111">
        <f>IF(RES_hhdet_tes!M40=0,"",RES_hhdet_tes!M40/RES_hhdet_fec!M40)</f>
        <v>0.57574628573174191</v>
      </c>
      <c r="N40" s="111">
        <f>IF(RES_hhdet_tes!N40=0,"",RES_hhdet_tes!N40/RES_hhdet_fec!N40)</f>
        <v>0.57618853624377864</v>
      </c>
      <c r="O40" s="111">
        <f>IF(RES_hhdet_tes!O40=0,"",RES_hhdet_tes!O40/RES_hhdet_fec!O40)</f>
        <v>0.57644402616196544</v>
      </c>
      <c r="P40" s="111">
        <f>IF(RES_hhdet_tes!P40=0,"",RES_hhdet_tes!P40/RES_hhdet_fec!P40)</f>
        <v>0.57649330776709617</v>
      </c>
      <c r="Q40" s="111">
        <f>IF(RES_hhdet_tes!Q40=0,"",RES_hhdet_tes!Q40/RES_hhdet_fec!Q40)</f>
        <v>0.5767339988003366</v>
      </c>
      <c r="R40" s="111">
        <f>IF(RES_hhdet_tes!R40=0,"",RES_hhdet_tes!R40/RES_hhdet_fec!R40)</f>
        <v>0.57783566413948328</v>
      </c>
      <c r="S40" s="111">
        <f>IF(RES_hhdet_tes!S40=0,"",RES_hhdet_tes!S40/RES_hhdet_fec!S40)</f>
        <v>0.58039054974168613</v>
      </c>
      <c r="T40" s="111">
        <f>IF(RES_hhdet_tes!T40=0,"",RES_hhdet_tes!T40/RES_hhdet_fec!T40)</f>
        <v>0.58378117539919094</v>
      </c>
      <c r="U40" s="111">
        <f>IF(RES_hhdet_tes!U40=0,"",RES_hhdet_tes!U40/RES_hhdet_fec!U40)</f>
        <v>0.58699897507583731</v>
      </c>
      <c r="V40" s="111">
        <f>IF(RES_hhdet_tes!V40=0,"",RES_hhdet_tes!V40/RES_hhdet_fec!V40)</f>
        <v>0.58912575714213566</v>
      </c>
      <c r="W40" s="111">
        <f>IF(RES_hhdet_tes!W40=0,"",RES_hhdet_tes!W40/RES_hhdet_fec!W40)</f>
        <v>0.5923499799203138</v>
      </c>
      <c r="X40" s="111">
        <f>IF(RES_hhdet_tes!X40=0,"",RES_hhdet_tes!X40/RES_hhdet_fec!X40)</f>
        <v>0.5960092675198958</v>
      </c>
      <c r="Y40" s="111">
        <f>IF(RES_hhdet_tes!Y40=0,"",RES_hhdet_tes!Y40/RES_hhdet_fec!Y40)</f>
        <v>0.60264081571953476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0.72896711077188858</v>
      </c>
      <c r="C41" s="45">
        <f>IF(RES_hhdet_tes!C41=0,"",RES_hhdet_tes!C41/RES_hhdet_fec!C41)</f>
        <v>0.7306392175048152</v>
      </c>
      <c r="D41" s="45">
        <f>IF(RES_hhdet_tes!D41=0,"",RES_hhdet_tes!D41/RES_hhdet_fec!D41)</f>
        <v>0.73459362755777169</v>
      </c>
      <c r="E41" s="45">
        <f>IF(RES_hhdet_tes!E41=0,"",RES_hhdet_tes!E41/RES_hhdet_fec!E41)</f>
        <v>0.73867792861598991</v>
      </c>
      <c r="F41" s="45">
        <f>IF(RES_hhdet_tes!F41=0,"",RES_hhdet_tes!F41/RES_hhdet_fec!F41)</f>
        <v>0.74178083352366186</v>
      </c>
      <c r="G41" s="45">
        <f>IF(RES_hhdet_tes!G41=0,"",RES_hhdet_tes!G41/RES_hhdet_fec!G41)</f>
        <v>0.74405037978951327</v>
      </c>
      <c r="H41" s="45">
        <f>IF(RES_hhdet_tes!H41=0,"",RES_hhdet_tes!H41/RES_hhdet_fec!H41)</f>
        <v>0.74616265012363114</v>
      </c>
      <c r="I41" s="45">
        <f>IF(RES_hhdet_tes!I41=0,"",RES_hhdet_tes!I41/RES_hhdet_fec!I41)</f>
        <v>0.74687268360431147</v>
      </c>
      <c r="J41" s="45">
        <f>IF(RES_hhdet_tes!J41=0,"",RES_hhdet_tes!J41/RES_hhdet_fec!J41)</f>
        <v>0.74806191529482757</v>
      </c>
      <c r="K41" s="45">
        <f>IF(RES_hhdet_tes!K41=0,"",RES_hhdet_tes!K41/RES_hhdet_fec!K41)</f>
        <v>0.74877251270163514</v>
      </c>
      <c r="L41" s="45">
        <f>IF(RES_hhdet_tes!L41=0,"",RES_hhdet_tes!L41/RES_hhdet_fec!L41)</f>
        <v>0.74969164902149177</v>
      </c>
      <c r="M41" s="45">
        <f>IF(RES_hhdet_tes!M41=0,"",RES_hhdet_tes!M41/RES_hhdet_fec!M41)</f>
        <v>0.75132088137080333</v>
      </c>
      <c r="N41" s="45">
        <f>IF(RES_hhdet_tes!N41=0,"",RES_hhdet_tes!N41/RES_hhdet_fec!N41)</f>
        <v>0.75503025093088194</v>
      </c>
      <c r="O41" s="45">
        <f>IF(RES_hhdet_tes!O41=0,"",RES_hhdet_tes!O41/RES_hhdet_fec!O41)</f>
        <v>0.75917042613818997</v>
      </c>
      <c r="P41" s="45">
        <f>IF(RES_hhdet_tes!P41=0,"",RES_hhdet_tes!P41/RES_hhdet_fec!P41)</f>
        <v>0.76030339586011386</v>
      </c>
      <c r="Q41" s="45">
        <f>IF(RES_hhdet_tes!Q41=0,"",RES_hhdet_tes!Q41/RES_hhdet_fec!Q41)</f>
        <v>0.76221926117961847</v>
      </c>
      <c r="R41" s="45">
        <f>IF(RES_hhdet_tes!R41=0,"",RES_hhdet_tes!R41/RES_hhdet_fec!R41)</f>
        <v>0.76830154247811888</v>
      </c>
      <c r="S41" s="45">
        <f>IF(RES_hhdet_tes!S41=0,"",RES_hhdet_tes!S41/RES_hhdet_fec!S41)</f>
        <v>0.77525075805946309</v>
      </c>
      <c r="T41" s="45">
        <f>IF(RES_hhdet_tes!T41=0,"",RES_hhdet_tes!T41/RES_hhdet_fec!T41)</f>
        <v>0.78350949798785796</v>
      </c>
      <c r="U41" s="45">
        <f>IF(RES_hhdet_tes!U41=0,"",RES_hhdet_tes!U41/RES_hhdet_fec!U41)</f>
        <v>0.80381292837876128</v>
      </c>
      <c r="V41" s="45">
        <f>IF(RES_hhdet_tes!V41=0,"",RES_hhdet_tes!V41/RES_hhdet_fec!V41)</f>
        <v>0.82784514286050437</v>
      </c>
      <c r="W41" s="45">
        <f>IF(RES_hhdet_tes!W41=0,"",RES_hhdet_tes!W41/RES_hhdet_fec!W41)</f>
        <v>0.84270960578827292</v>
      </c>
      <c r="X41" s="45">
        <f>IF(RES_hhdet_tes!X41=0,"",RES_hhdet_tes!X41/RES_hhdet_fec!X41)</f>
        <v>0.84872833617176557</v>
      </c>
      <c r="Y41" s="45">
        <f>IF(RES_hhdet_tes!Y41=0,"",RES_hhdet_tes!Y41/RES_hhdet_fec!Y41)</f>
        <v>0.85262050131670308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>
        <f>IF(RES_hhdet_tes!G43=0,"",RES_hhdet_tes!G43/RES_hhdet_fec!G43)</f>
        <v>0.5377158569692938</v>
      </c>
      <c r="H43" s="119">
        <f>IF(RES_hhdet_tes!H43=0,"",RES_hhdet_tes!H43/RES_hhdet_fec!H43)</f>
        <v>0.54263603398175542</v>
      </c>
      <c r="I43" s="119">
        <f>IF(RES_hhdet_tes!I43=0,"",RES_hhdet_tes!I43/RES_hhdet_fec!I43)</f>
        <v>0.54933232971234702</v>
      </c>
      <c r="J43" s="119">
        <f>IF(RES_hhdet_tes!J43=0,"",RES_hhdet_tes!J43/RES_hhdet_fec!J43)</f>
        <v>0.55339845298414259</v>
      </c>
      <c r="K43" s="119">
        <f>IF(RES_hhdet_tes!K43=0,"",RES_hhdet_tes!K43/RES_hhdet_fec!K43)</f>
        <v>0.55574887303874543</v>
      </c>
      <c r="L43" s="119">
        <f>IF(RES_hhdet_tes!L43=0,"",RES_hhdet_tes!L43/RES_hhdet_fec!L43)</f>
        <v>0.55698592512113854</v>
      </c>
      <c r="M43" s="119">
        <f>IF(RES_hhdet_tes!M43=0,"",RES_hhdet_tes!M43/RES_hhdet_fec!M43)</f>
        <v>0.5625370164270358</v>
      </c>
      <c r="N43" s="119">
        <f>IF(RES_hhdet_tes!N43=0,"",RES_hhdet_tes!N43/RES_hhdet_fec!N43)</f>
        <v>0.56761843881225393</v>
      </c>
      <c r="O43" s="119">
        <f>IF(RES_hhdet_tes!O43=0,"",RES_hhdet_tes!O43/RES_hhdet_fec!O43)</f>
        <v>0.57380059875009959</v>
      </c>
      <c r="P43" s="119">
        <f>IF(RES_hhdet_tes!P43=0,"",RES_hhdet_tes!P43/RES_hhdet_fec!P43)</f>
        <v>0.58134953033546122</v>
      </c>
      <c r="Q43" s="119">
        <f>IF(RES_hhdet_tes!Q43=0,"",RES_hhdet_tes!Q43/RES_hhdet_fec!Q43)</f>
        <v>0.58955716416674175</v>
      </c>
      <c r="R43" s="119">
        <f>IF(RES_hhdet_tes!R43=0,"",RES_hhdet_tes!R43/RES_hhdet_fec!R43)</f>
        <v>0.6088883164242066</v>
      </c>
      <c r="S43" s="119">
        <f>IF(RES_hhdet_tes!S43=0,"",RES_hhdet_tes!S43/RES_hhdet_fec!S43)</f>
        <v>0.62467089067743309</v>
      </c>
      <c r="T43" s="119">
        <f>IF(RES_hhdet_tes!T43=0,"",RES_hhdet_tes!T43/RES_hhdet_fec!T43)</f>
        <v>0.63740162722759119</v>
      </c>
      <c r="U43" s="119">
        <f>IF(RES_hhdet_tes!U43=0,"",RES_hhdet_tes!U43/RES_hhdet_fec!U43)</f>
        <v>0.64474785855060568</v>
      </c>
      <c r="V43" s="119">
        <f>IF(RES_hhdet_tes!V43=0,"",RES_hhdet_tes!V43/RES_hhdet_fec!V43)</f>
        <v>0.65312374147896779</v>
      </c>
      <c r="W43" s="119">
        <f>IF(RES_hhdet_tes!W43=0,"",RES_hhdet_tes!W43/RES_hhdet_fec!W43)</f>
        <v>0.66450812467013931</v>
      </c>
      <c r="X43" s="119">
        <f>IF(RES_hhdet_tes!X43=0,"",RES_hhdet_tes!X43/RES_hhdet_fec!X43)</f>
        <v>0.67299565618764412</v>
      </c>
      <c r="Y43" s="119">
        <f>IF(RES_hhdet_tes!Y43=0,"",RES_hhdet_tes!Y43/RES_hhdet_fec!Y43)</f>
        <v>0.67674787534752923</v>
      </c>
      <c r="DA43" s="129" t="s">
        <v>1946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>
        <f>IF(RES_hhdet_tes!G44=0,"",RES_hhdet_tes!G44/RES_hhdet_fec!G44)</f>
        <v>0.53076316758495501</v>
      </c>
      <c r="H44" s="124">
        <f>IF(RES_hhdet_tes!H44=0,"",RES_hhdet_tes!H44/RES_hhdet_fec!H44)</f>
        <v>0.53215857698867297</v>
      </c>
      <c r="I44" s="124">
        <f>IF(RES_hhdet_tes!I44=0,"",RES_hhdet_tes!I44/RES_hhdet_fec!I44)</f>
        <v>0.53449281435293128</v>
      </c>
      <c r="J44" s="124">
        <f>IF(RES_hhdet_tes!J44=0,"",RES_hhdet_tes!J44/RES_hhdet_fec!J44)</f>
        <v>0.53938215115375843</v>
      </c>
      <c r="K44" s="124">
        <f>IF(RES_hhdet_tes!K44=0,"",RES_hhdet_tes!K44/RES_hhdet_fec!K44)</f>
        <v>0.54450839853119559</v>
      </c>
      <c r="L44" s="124">
        <f>IF(RES_hhdet_tes!L44=0,"",RES_hhdet_tes!L44/RES_hhdet_fec!L44)</f>
        <v>0.55040457603732362</v>
      </c>
      <c r="M44" s="124">
        <f>IF(RES_hhdet_tes!M44=0,"",RES_hhdet_tes!M44/RES_hhdet_fec!M44)</f>
        <v>0.55570248433043568</v>
      </c>
      <c r="N44" s="124">
        <f>IF(RES_hhdet_tes!N44=0,"",RES_hhdet_tes!N44/RES_hhdet_fec!N44)</f>
        <v>0.56147801742340475</v>
      </c>
      <c r="O44" s="124">
        <f>IF(RES_hhdet_tes!O44=0,"",RES_hhdet_tes!O44/RES_hhdet_fec!O44)</f>
        <v>0.56723659066240772</v>
      </c>
      <c r="P44" s="124">
        <f>IF(RES_hhdet_tes!P44=0,"",RES_hhdet_tes!P44/RES_hhdet_fec!P44)</f>
        <v>0.57463890158282882</v>
      </c>
      <c r="Q44" s="124">
        <f>IF(RES_hhdet_tes!Q44=0,"",RES_hhdet_tes!Q44/RES_hhdet_fec!Q44)</f>
        <v>0.58352761892831839</v>
      </c>
      <c r="R44" s="124">
        <f>IF(RES_hhdet_tes!R44=0,"",RES_hhdet_tes!R44/RES_hhdet_fec!R44)</f>
        <v>0.60451493949786006</v>
      </c>
      <c r="S44" s="124">
        <f>IF(RES_hhdet_tes!S44=0,"",RES_hhdet_tes!S44/RES_hhdet_fec!S44)</f>
        <v>0.62163452304418187</v>
      </c>
      <c r="T44" s="124">
        <f>IF(RES_hhdet_tes!T44=0,"",RES_hhdet_tes!T44/RES_hhdet_fec!T44)</f>
        <v>0.63331543196779105</v>
      </c>
      <c r="U44" s="124">
        <f>IF(RES_hhdet_tes!U44=0,"",RES_hhdet_tes!U44/RES_hhdet_fec!U44)</f>
        <v>0.64074106681120702</v>
      </c>
      <c r="V44" s="124">
        <f>IF(RES_hhdet_tes!V44=0,"",RES_hhdet_tes!V44/RES_hhdet_fec!V44)</f>
        <v>0.64854661817701487</v>
      </c>
      <c r="W44" s="124">
        <f>IF(RES_hhdet_tes!W44=0,"",RES_hhdet_tes!W44/RES_hhdet_fec!W44)</f>
        <v>0.6568791025196119</v>
      </c>
      <c r="X44" s="124">
        <f>IF(RES_hhdet_tes!X44=0,"",RES_hhdet_tes!X44/RES_hhdet_fec!X44)</f>
        <v>0.66621589917352264</v>
      </c>
      <c r="Y44" s="124">
        <f>IF(RES_hhdet_tes!Y44=0,"",RES_hhdet_tes!Y44/RES_hhdet_fec!Y44)</f>
        <v>0.6735298524515767</v>
      </c>
      <c r="DA44" s="130" t="s">
        <v>1947</v>
      </c>
    </row>
    <row r="45" spans="1:105" ht="12" customHeight="1" x14ac:dyDescent="0.25">
      <c r="A45" s="97" t="s">
        <v>211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>
        <f>IF(RES_hhdet_tes!G45=0,"",RES_hhdet_tes!G45/RES_hhdet_fec!G45)</f>
        <v>0.52557013920983853</v>
      </c>
      <c r="H45" s="111">
        <f>IF(RES_hhdet_tes!H45=0,"",RES_hhdet_tes!H45/RES_hhdet_fec!H45)</f>
        <v>0.52701831933329191</v>
      </c>
      <c r="I45" s="111">
        <f>IF(RES_hhdet_tes!I45=0,"",RES_hhdet_tes!I45/RES_hhdet_fec!I45)</f>
        <v>0.52945531900155218</v>
      </c>
      <c r="J45" s="111">
        <f>IF(RES_hhdet_tes!J45=0,"",RES_hhdet_tes!J45/RES_hhdet_fec!J45)</f>
        <v>0.53440484743347039</v>
      </c>
      <c r="K45" s="111">
        <f>IF(RES_hhdet_tes!K45=0,"",RES_hhdet_tes!K45/RES_hhdet_fec!K45)</f>
        <v>0.53960704382045954</v>
      </c>
      <c r="L45" s="111">
        <f>IF(RES_hhdet_tes!L45=0,"",RES_hhdet_tes!L45/RES_hhdet_fec!L45)</f>
        <v>0.54561106814519189</v>
      </c>
      <c r="M45" s="111">
        <f>IF(RES_hhdet_tes!M45=0,"",RES_hhdet_tes!M45/RES_hhdet_fec!M45)</f>
        <v>0.55096784707329138</v>
      </c>
      <c r="N45" s="111">
        <f>IF(RES_hhdet_tes!N45=0,"",RES_hhdet_tes!N45/RES_hhdet_fec!N45)</f>
        <v>0.55679640829031574</v>
      </c>
      <c r="O45" s="111">
        <f>IF(RES_hhdet_tes!O45=0,"",RES_hhdet_tes!O45/RES_hhdet_fec!O45)</f>
        <v>0.56260701536106605</v>
      </c>
      <c r="P45" s="111">
        <f>IF(RES_hhdet_tes!P45=0,"",RES_hhdet_tes!P45/RES_hhdet_fec!P45)</f>
        <v>0.57009755938718931</v>
      </c>
      <c r="Q45" s="111">
        <f>IF(RES_hhdet_tes!Q45=0,"",RES_hhdet_tes!Q45/RES_hhdet_fec!Q45)</f>
        <v>0.57908512534378886</v>
      </c>
      <c r="R45" s="111">
        <f>IF(RES_hhdet_tes!R45=0,"",RES_hhdet_tes!R45/RES_hhdet_fec!R45)</f>
        <v>0.60021726306535428</v>
      </c>
      <c r="S45" s="111">
        <f>IF(RES_hhdet_tes!S45=0,"",RES_hhdet_tes!S45/RES_hhdet_fec!S45)</f>
        <v>0.61746100232967516</v>
      </c>
      <c r="T45" s="111">
        <f>IF(RES_hhdet_tes!T45=0,"",RES_hhdet_tes!T45/RES_hhdet_fec!T45)</f>
        <v>0.6292022873873474</v>
      </c>
      <c r="U45" s="111">
        <f>IF(RES_hhdet_tes!U45=0,"",RES_hhdet_tes!U45/RES_hhdet_fec!U45)</f>
        <v>0.63666894774120453</v>
      </c>
      <c r="V45" s="111">
        <f>IF(RES_hhdet_tes!V45=0,"",RES_hhdet_tes!V45/RES_hhdet_fec!V45)</f>
        <v>0.64457067438540094</v>
      </c>
      <c r="W45" s="111">
        <f>IF(RES_hhdet_tes!W45=0,"",RES_hhdet_tes!W45/RES_hhdet_fec!W45)</f>
        <v>0.65298119322918324</v>
      </c>
      <c r="X45" s="111">
        <f>IF(RES_hhdet_tes!X45=0,"",RES_hhdet_tes!X45/RES_hhdet_fec!X45)</f>
        <v>0.66238376192239956</v>
      </c>
      <c r="Y45" s="111">
        <f>IF(RES_hhdet_tes!Y45=0,"",RES_hhdet_tes!Y45/RES_hhdet_fec!Y45)</f>
        <v>0.6697989073711339</v>
      </c>
      <c r="DA45" s="63" t="s">
        <v>1948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3.1481650317797532</v>
      </c>
      <c r="H47" s="124">
        <f>IF(RES_hhdet_tes!H47=0,"",RES_hhdet_tes!H47/RES_hhdet_fec!H47)</f>
        <v>3.2388578691043568</v>
      </c>
      <c r="I47" s="124">
        <f>IF(RES_hhdet_tes!I47=0,"",RES_hhdet_tes!I47/RES_hhdet_fec!I47)</f>
        <v>3.3301323043103026</v>
      </c>
      <c r="J47" s="124">
        <f>IF(RES_hhdet_tes!J47=0,"",RES_hhdet_tes!J47/RES_hhdet_fec!J47)</f>
        <v>3.408742426382144</v>
      </c>
      <c r="K47" s="124">
        <f>IF(RES_hhdet_tes!K47=0,"",RES_hhdet_tes!K47/RES_hhdet_fec!K47)</f>
        <v>3.5186196810966179</v>
      </c>
      <c r="L47" s="124">
        <f>IF(RES_hhdet_tes!L47=0,"",RES_hhdet_tes!L47/RES_hhdet_fec!L47)</f>
        <v>3.6215431682379684</v>
      </c>
      <c r="M47" s="124">
        <f>IF(RES_hhdet_tes!M47=0,"",RES_hhdet_tes!M47/RES_hhdet_fec!M47)</f>
        <v>3.7174540811278769</v>
      </c>
      <c r="N47" s="124">
        <f>IF(RES_hhdet_tes!N47=0,"",RES_hhdet_tes!N47/RES_hhdet_fec!N47)</f>
        <v>3.8363879723560252</v>
      </c>
      <c r="O47" s="124">
        <f>IF(RES_hhdet_tes!O47=0,"",RES_hhdet_tes!O47/RES_hhdet_fec!O47)</f>
        <v>3.9525220471038467</v>
      </c>
      <c r="P47" s="124">
        <f>IF(RES_hhdet_tes!P47=0,"",RES_hhdet_tes!P47/RES_hhdet_fec!P47)</f>
        <v>4.0914340643984284</v>
      </c>
      <c r="Q47" s="124">
        <f>IF(RES_hhdet_tes!Q47=0,"",RES_hhdet_tes!Q47/RES_hhdet_fec!Q47)</f>
        <v>4.2373504278441576</v>
      </c>
      <c r="R47" s="124">
        <f>IF(RES_hhdet_tes!R47=0,"",RES_hhdet_tes!R47/RES_hhdet_fec!R47)</f>
        <v>4.4034880164794457</v>
      </c>
      <c r="S47" s="124">
        <f>IF(RES_hhdet_tes!S47=0,"",RES_hhdet_tes!S47/RES_hhdet_fec!S47)</f>
        <v>4.5468928999148339</v>
      </c>
      <c r="T47" s="124">
        <f>IF(RES_hhdet_tes!T47=0,"",RES_hhdet_tes!T47/RES_hhdet_fec!T47)</f>
        <v>4.6560111971385876</v>
      </c>
      <c r="U47" s="124">
        <f>IF(RES_hhdet_tes!U47=0,"",RES_hhdet_tes!U47/RES_hhdet_fec!U47)</f>
        <v>4.7245768078092469</v>
      </c>
      <c r="V47" s="124">
        <f>IF(RES_hhdet_tes!V47=0,"",RES_hhdet_tes!V47/RES_hhdet_fec!V47)</f>
        <v>4.7679094690126584</v>
      </c>
      <c r="W47" s="124">
        <f>IF(RES_hhdet_tes!W47=0,"",RES_hhdet_tes!W47/RES_hhdet_fec!W47)</f>
        <v>4.7949668884098626</v>
      </c>
      <c r="X47" s="124">
        <f>IF(RES_hhdet_tes!X47=0,"",RES_hhdet_tes!X47/RES_hhdet_fec!X47)</f>
        <v>4.8125494918917919</v>
      </c>
      <c r="Y47" s="124">
        <f>IF(RES_hhdet_tes!Y47=0,"",RES_hhdet_tes!Y47/RES_hhdet_fec!Y47)</f>
        <v>4.8274026090656212</v>
      </c>
      <c r="DA47" s="130" t="s">
        <v>1950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3.1481650317797532</v>
      </c>
      <c r="H48" s="111">
        <f>IF(RES_hhdet_tes!H48=0,"",RES_hhdet_tes!H48/RES_hhdet_fec!H48)</f>
        <v>3.2388578691043568</v>
      </c>
      <c r="I48" s="111">
        <f>IF(RES_hhdet_tes!I48=0,"",RES_hhdet_tes!I48/RES_hhdet_fec!I48)</f>
        <v>3.3301323043103026</v>
      </c>
      <c r="J48" s="111">
        <f>IF(RES_hhdet_tes!J48=0,"",RES_hhdet_tes!J48/RES_hhdet_fec!J48)</f>
        <v>3.408742426382144</v>
      </c>
      <c r="K48" s="111">
        <f>IF(RES_hhdet_tes!K48=0,"",RES_hhdet_tes!K48/RES_hhdet_fec!K48)</f>
        <v>3.5186196810966179</v>
      </c>
      <c r="L48" s="111">
        <f>IF(RES_hhdet_tes!L48=0,"",RES_hhdet_tes!L48/RES_hhdet_fec!L48)</f>
        <v>3.6215431682379684</v>
      </c>
      <c r="M48" s="111">
        <f>IF(RES_hhdet_tes!M48=0,"",RES_hhdet_tes!M48/RES_hhdet_fec!M48)</f>
        <v>3.7174540811278769</v>
      </c>
      <c r="N48" s="111">
        <f>IF(RES_hhdet_tes!N48=0,"",RES_hhdet_tes!N48/RES_hhdet_fec!N48)</f>
        <v>3.8363879723560252</v>
      </c>
      <c r="O48" s="111">
        <f>IF(RES_hhdet_tes!O48=0,"",RES_hhdet_tes!O48/RES_hhdet_fec!O48)</f>
        <v>3.9525220471038467</v>
      </c>
      <c r="P48" s="111">
        <f>IF(RES_hhdet_tes!P48=0,"",RES_hhdet_tes!P48/RES_hhdet_fec!P48)</f>
        <v>4.0914340643984284</v>
      </c>
      <c r="Q48" s="111">
        <f>IF(RES_hhdet_tes!Q48=0,"",RES_hhdet_tes!Q48/RES_hhdet_fec!Q48)</f>
        <v>4.2373504278441576</v>
      </c>
      <c r="R48" s="111">
        <f>IF(RES_hhdet_tes!R48=0,"",RES_hhdet_tes!R48/RES_hhdet_fec!R48)</f>
        <v>4.4034880164794457</v>
      </c>
      <c r="S48" s="111">
        <f>IF(RES_hhdet_tes!S48=0,"",RES_hhdet_tes!S48/RES_hhdet_fec!S48)</f>
        <v>4.5468928999148339</v>
      </c>
      <c r="T48" s="111">
        <f>IF(RES_hhdet_tes!T48=0,"",RES_hhdet_tes!T48/RES_hhdet_fec!T48)</f>
        <v>4.6560111971385876</v>
      </c>
      <c r="U48" s="111">
        <f>IF(RES_hhdet_tes!U48=0,"",RES_hhdet_tes!U48/RES_hhdet_fec!U48)</f>
        <v>4.7245768078092469</v>
      </c>
      <c r="V48" s="111">
        <f>IF(RES_hhdet_tes!V48=0,"",RES_hhdet_tes!V48/RES_hhdet_fec!V48)</f>
        <v>4.7679094690126584</v>
      </c>
      <c r="W48" s="111">
        <f>IF(RES_hhdet_tes!W48=0,"",RES_hhdet_tes!W48/RES_hhdet_fec!W48)</f>
        <v>4.7949668884098626</v>
      </c>
      <c r="X48" s="111">
        <f>IF(RES_hhdet_tes!X48=0,"",RES_hhdet_tes!X48/RES_hhdet_fec!X48)</f>
        <v>4.8125494918917919</v>
      </c>
      <c r="Y48" s="111">
        <f>IF(RES_hhdet_tes!Y48=0,"",RES_hhdet_tes!Y48/RES_hhdet_fec!Y48)</f>
        <v>4.8274026090656212</v>
      </c>
      <c r="DA48" s="63" t="s">
        <v>1951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>
        <f>IF(RES_hhdet_tes!G49=0,"",RES_hhdet_tes!G49/RES_hhdet_fec!G49)</f>
        <v>0.58417881005393268</v>
      </c>
      <c r="H49" s="124">
        <f>IF(RES_hhdet_tes!H49=0,"",RES_hhdet_tes!H49/RES_hhdet_fec!H49)</f>
        <v>0.58538003623546986</v>
      </c>
      <c r="I49" s="124">
        <f>IF(RES_hhdet_tes!I49=0,"",RES_hhdet_tes!I49/RES_hhdet_fec!I49)</f>
        <v>0.58704751258936938</v>
      </c>
      <c r="J49" s="124">
        <f>IF(RES_hhdet_tes!J49=0,"",RES_hhdet_tes!J49/RES_hhdet_fec!J49)</f>
        <v>0.59013377181093785</v>
      </c>
      <c r="K49" s="124">
        <f>IF(RES_hhdet_tes!K49=0,"",RES_hhdet_tes!K49/RES_hhdet_fec!K49)</f>
        <v>0.59375958427467357</v>
      </c>
      <c r="L49" s="124">
        <f>IF(RES_hhdet_tes!L49=0,"",RES_hhdet_tes!L49/RES_hhdet_fec!L49)</f>
        <v>0.59776486148389807</v>
      </c>
      <c r="M49" s="124">
        <f>IF(RES_hhdet_tes!M49=0,"",RES_hhdet_tes!M49/RES_hhdet_fec!M49)</f>
        <v>0.60217522485886832</v>
      </c>
      <c r="N49" s="124">
        <f>IF(RES_hhdet_tes!N49=0,"",RES_hhdet_tes!N49/RES_hhdet_fec!N49)</f>
        <v>0.60696543637182454</v>
      </c>
      <c r="O49" s="124">
        <f>IF(RES_hhdet_tes!O49=0,"",RES_hhdet_tes!O49/RES_hhdet_fec!O49)</f>
        <v>0.61208236055842424</v>
      </c>
      <c r="P49" s="124">
        <f>IF(RES_hhdet_tes!P49=0,"",RES_hhdet_tes!P49/RES_hhdet_fec!P49)</f>
        <v>0.61863912593701376</v>
      </c>
      <c r="Q49" s="124">
        <f>IF(RES_hhdet_tes!Q49=0,"",RES_hhdet_tes!Q49/RES_hhdet_fec!Q49)</f>
        <v>0.62747286534869728</v>
      </c>
      <c r="R49" s="124">
        <f>IF(RES_hhdet_tes!R49=0,"",RES_hhdet_tes!R49/RES_hhdet_fec!R49)</f>
        <v>0.64952671456724864</v>
      </c>
      <c r="S49" s="124">
        <f>IF(RES_hhdet_tes!S49=0,"",RES_hhdet_tes!S49/RES_hhdet_fec!S49)</f>
        <v>0.66984664134870386</v>
      </c>
      <c r="T49" s="124">
        <f>IF(RES_hhdet_tes!T49=0,"",RES_hhdet_tes!T49/RES_hhdet_fec!T49)</f>
        <v>0.68571298524188973</v>
      </c>
      <c r="U49" s="124">
        <f>IF(RES_hhdet_tes!U49=0,"",RES_hhdet_tes!U49/RES_hhdet_fec!U49)</f>
        <v>0.69654086175901608</v>
      </c>
      <c r="V49" s="124">
        <f>IF(RES_hhdet_tes!V49=0,"",RES_hhdet_tes!V49/RES_hhdet_fec!V49)</f>
        <v>0.70887587654453976</v>
      </c>
      <c r="W49" s="124">
        <f>IF(RES_hhdet_tes!W49=0,"",RES_hhdet_tes!W49/RES_hhdet_fec!W49)</f>
        <v>0.72281788934631708</v>
      </c>
      <c r="X49" s="124">
        <f>IF(RES_hhdet_tes!X49=0,"",RES_hhdet_tes!X49/RES_hhdet_fec!X49)</f>
        <v>0.73951544118637402</v>
      </c>
      <c r="Y49" s="124">
        <f>IF(RES_hhdet_tes!Y49=0,"",RES_hhdet_tes!Y49/RES_hhdet_fec!Y49)</f>
        <v>0.75224625852292148</v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>
        <f>IF(RES_hhdet_tes!G50=0,"",RES_hhdet_tes!G50/RES_hhdet_fec!G50)</f>
        <v>0.58348737787736293</v>
      </c>
      <c r="H50" s="111">
        <f>IF(RES_hhdet_tes!H50=0,"",RES_hhdet_tes!H50/RES_hhdet_fec!H50)</f>
        <v>0.58436148501524143</v>
      </c>
      <c r="I50" s="111">
        <f>IF(RES_hhdet_tes!I50=0,"",RES_hhdet_tes!I50/RES_hhdet_fec!I50)</f>
        <v>0.58593945805942516</v>
      </c>
      <c r="J50" s="111">
        <f>IF(RES_hhdet_tes!J50=0,"",RES_hhdet_tes!J50/RES_hhdet_fec!J50)</f>
        <v>0.58918047058626177</v>
      </c>
      <c r="K50" s="111">
        <f>IF(RES_hhdet_tes!K50=0,"",RES_hhdet_tes!K50/RES_hhdet_fec!K50)</f>
        <v>0.59278325097817386</v>
      </c>
      <c r="L50" s="111">
        <f>IF(RES_hhdet_tes!L50=0,"",RES_hhdet_tes!L50/RES_hhdet_fec!L50)</f>
        <v>0.59720846261113725</v>
      </c>
      <c r="M50" s="111">
        <f>IF(RES_hhdet_tes!M50=0,"",RES_hhdet_tes!M50/RES_hhdet_fec!M50)</f>
        <v>0.60154225839915809</v>
      </c>
      <c r="N50" s="111">
        <f>IF(RES_hhdet_tes!N50=0,"",RES_hhdet_tes!N50/RES_hhdet_fec!N50)</f>
        <v>0.60642512437886487</v>
      </c>
      <c r="O50" s="111">
        <f>IF(RES_hhdet_tes!O50=0,"",RES_hhdet_tes!O50/RES_hhdet_fec!O50)</f>
        <v>0.61151078294960881</v>
      </c>
      <c r="P50" s="111">
        <f>IF(RES_hhdet_tes!P50=0,"",RES_hhdet_tes!P50/RES_hhdet_fec!P50)</f>
        <v>0.61806299235749151</v>
      </c>
      <c r="Q50" s="111">
        <f>IF(RES_hhdet_tes!Q50=0,"",RES_hhdet_tes!Q50/RES_hhdet_fec!Q50)</f>
        <v>0.62669927391254387</v>
      </c>
      <c r="R50" s="111">
        <f>IF(RES_hhdet_tes!R50=0,"",RES_hhdet_tes!R50/RES_hhdet_fec!R50)</f>
        <v>0.64894096868191742</v>
      </c>
      <c r="S50" s="111">
        <f>IF(RES_hhdet_tes!S50=0,"",RES_hhdet_tes!S50/RES_hhdet_fec!S50)</f>
        <v>0.66927477158923354</v>
      </c>
      <c r="T50" s="111">
        <f>IF(RES_hhdet_tes!T50=0,"",RES_hhdet_tes!T50/RES_hhdet_fec!T50)</f>
        <v>0.68507050576895268</v>
      </c>
      <c r="U50" s="111">
        <f>IF(RES_hhdet_tes!U50=0,"",RES_hhdet_tes!U50/RES_hhdet_fec!U50)</f>
        <v>0.69577469814055481</v>
      </c>
      <c r="V50" s="111">
        <f>IF(RES_hhdet_tes!V50=0,"",RES_hhdet_tes!V50/RES_hhdet_fec!V50)</f>
        <v>0.70802537325129589</v>
      </c>
      <c r="W50" s="111">
        <f>IF(RES_hhdet_tes!W50=0,"",RES_hhdet_tes!W50/RES_hhdet_fec!W50)</f>
        <v>0.72197727686625335</v>
      </c>
      <c r="X50" s="111">
        <f>IF(RES_hhdet_tes!X50=0,"",RES_hhdet_tes!X50/RES_hhdet_fec!X50)</f>
        <v>0.73881216692168661</v>
      </c>
      <c r="Y50" s="111">
        <f>IF(RES_hhdet_tes!Y50=0,"",RES_hhdet_tes!Y50/RES_hhdet_fec!Y50)</f>
        <v>0.75162077641575953</v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>
        <f>IF(RES_hhdet_tes!G54=0,"",RES_hhdet_tes!G54/RES_hhdet_fec!G54)</f>
        <v>0.61611097761545908</v>
      </c>
      <c r="H54" s="112">
        <f>IF(RES_hhdet_tes!H54=0,"",RES_hhdet_tes!H54/RES_hhdet_fec!H54)</f>
        <v>0.61662142899493877</v>
      </c>
      <c r="I54" s="112">
        <f>IF(RES_hhdet_tes!I54=0,"",RES_hhdet_tes!I54/RES_hhdet_fec!I54)</f>
        <v>0.61754030361602352</v>
      </c>
      <c r="J54" s="112">
        <f>IF(RES_hhdet_tes!J54=0,"",RES_hhdet_tes!J54/RES_hhdet_fec!J54)</f>
        <v>0.61968127730467759</v>
      </c>
      <c r="K54" s="112">
        <f>IF(RES_hhdet_tes!K54=0,"",RES_hhdet_tes!K54/RES_hhdet_fec!K54)</f>
        <v>0.62207208866695418</v>
      </c>
      <c r="L54" s="112">
        <f>IF(RES_hhdet_tes!L54=0,"",RES_hhdet_tes!L54/RES_hhdet_fec!L54)</f>
        <v>0.62513797696149798</v>
      </c>
      <c r="M54" s="112">
        <f>IF(RES_hhdet_tes!M54=0,"",RES_hhdet_tes!M54/RES_hhdet_fec!M54)</f>
        <v>0.62836154141208411</v>
      </c>
      <c r="N54" s="112">
        <f>IF(RES_hhdet_tes!N54=0,"",RES_hhdet_tes!N54/RES_hhdet_fec!N54)</f>
        <v>0.63307753727181171</v>
      </c>
      <c r="O54" s="112">
        <f>IF(RES_hhdet_tes!O54=0,"",RES_hhdet_tes!O54/RES_hhdet_fec!O54)</f>
        <v>0.63689634574192888</v>
      </c>
      <c r="P54" s="112">
        <f>IF(RES_hhdet_tes!P54=0,"",RES_hhdet_tes!P54/RES_hhdet_fec!P54)</f>
        <v>0.64364890552790766</v>
      </c>
      <c r="Q54" s="112">
        <f>IF(RES_hhdet_tes!Q54=0,"",RES_hhdet_tes!Q54/RES_hhdet_fec!Q54)</f>
        <v>0.65453736826652165</v>
      </c>
      <c r="R54" s="112">
        <f>IF(RES_hhdet_tes!R54=0,"",RES_hhdet_tes!R54/RES_hhdet_fec!R54)</f>
        <v>0.67479902458237395</v>
      </c>
      <c r="S54" s="112">
        <f>IF(RES_hhdet_tes!S54=0,"",RES_hhdet_tes!S54/RES_hhdet_fec!S54)</f>
        <v>0.6959922176195199</v>
      </c>
      <c r="T54" s="112">
        <f>IF(RES_hhdet_tes!T54=0,"",RES_hhdet_tes!T54/RES_hhdet_fec!T54)</f>
        <v>0.71390802350622085</v>
      </c>
      <c r="U54" s="112">
        <f>IF(RES_hhdet_tes!U54=0,"",RES_hhdet_tes!U54/RES_hhdet_fec!U54)</f>
        <v>0.72782216144078682</v>
      </c>
      <c r="V54" s="112">
        <f>IF(RES_hhdet_tes!V54=0,"",RES_hhdet_tes!V54/RES_hhdet_fec!V54)</f>
        <v>0.74008670680405819</v>
      </c>
      <c r="W54" s="112">
        <f>IF(RES_hhdet_tes!W54=0,"",RES_hhdet_tes!W54/RES_hhdet_fec!W54)</f>
        <v>0.75086446212902369</v>
      </c>
      <c r="X54" s="112">
        <f>IF(RES_hhdet_tes!X54=0,"",RES_hhdet_tes!X54/RES_hhdet_fec!X54)</f>
        <v>0.76428705185871881</v>
      </c>
      <c r="Y54" s="112">
        <f>IF(RES_hhdet_tes!Y54=0,"",RES_hhdet_tes!Y54/RES_hhdet_fec!Y54)</f>
        <v>0.77385346358116947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>
        <f>IF(RES_hhdet_tes!G58=0,"",RES_hhdet_tes!G58/RES_hhdet_fec!G58)</f>
        <v>0.64283535334846931</v>
      </c>
      <c r="H58" s="124">
        <f>IF(RES_hhdet_tes!H58=0,"",RES_hhdet_tes!H58/RES_hhdet_fec!H58)</f>
        <v>0.66112024815773252</v>
      </c>
      <c r="I58" s="124">
        <f>IF(RES_hhdet_tes!I58=0,"",RES_hhdet_tes!I58/RES_hhdet_fec!I58)</f>
        <v>0.6907656068667748</v>
      </c>
      <c r="J58" s="124">
        <f>IF(RES_hhdet_tes!J58=0,"",RES_hhdet_tes!J58/RES_hhdet_fec!J58)</f>
        <v>0.69970426112594708</v>
      </c>
      <c r="K58" s="124">
        <f>IF(RES_hhdet_tes!K58=0,"",RES_hhdet_tes!K58/RES_hhdet_fec!K58)</f>
        <v>0.6600506466633288</v>
      </c>
      <c r="L58" s="124">
        <f>IF(RES_hhdet_tes!L58=0,"",RES_hhdet_tes!L58/RES_hhdet_fec!L58)</f>
        <v>0.62560669039650196</v>
      </c>
      <c r="M58" s="124">
        <f>IF(RES_hhdet_tes!M58=0,"",RES_hhdet_tes!M58/RES_hhdet_fec!M58)</f>
        <v>0.62402572154671321</v>
      </c>
      <c r="N58" s="124">
        <f>IF(RES_hhdet_tes!N58=0,"",RES_hhdet_tes!N58/RES_hhdet_fec!N58)</f>
        <v>0.62998493663713317</v>
      </c>
      <c r="O58" s="124">
        <f>IF(RES_hhdet_tes!O58=0,"",RES_hhdet_tes!O58/RES_hhdet_fec!O58)</f>
        <v>0.63868318467435015</v>
      </c>
      <c r="P58" s="124">
        <f>IF(RES_hhdet_tes!P58=0,"",RES_hhdet_tes!P58/RES_hhdet_fec!P58)</f>
        <v>0.64664546534100387</v>
      </c>
      <c r="Q58" s="124">
        <f>IF(RES_hhdet_tes!Q58=0,"",RES_hhdet_tes!Q58/RES_hhdet_fec!Q58)</f>
        <v>0.6386827035417848</v>
      </c>
      <c r="R58" s="124">
        <f>IF(RES_hhdet_tes!R58=0,"",RES_hhdet_tes!R58/RES_hhdet_fec!R58)</f>
        <v>0.63421972885376676</v>
      </c>
      <c r="S58" s="124">
        <f>IF(RES_hhdet_tes!S58=0,"",RES_hhdet_tes!S58/RES_hhdet_fec!S58)</f>
        <v>0.61856645953975375</v>
      </c>
      <c r="T58" s="124">
        <f>IF(RES_hhdet_tes!T58=0,"",RES_hhdet_tes!T58/RES_hhdet_fec!T58)</f>
        <v>0.65063737531336685</v>
      </c>
      <c r="U58" s="124">
        <f>IF(RES_hhdet_tes!U58=0,"",RES_hhdet_tes!U58/RES_hhdet_fec!U58)</f>
        <v>0.651992097956688</v>
      </c>
      <c r="V58" s="124">
        <f>IF(RES_hhdet_tes!V58=0,"",RES_hhdet_tes!V58/RES_hhdet_fec!V58)</f>
        <v>0.67045939270927768</v>
      </c>
      <c r="W58" s="124">
        <f>IF(RES_hhdet_tes!W58=0,"",RES_hhdet_tes!W58/RES_hhdet_fec!W58)</f>
        <v>0.70783588212265425</v>
      </c>
      <c r="X58" s="124">
        <f>IF(RES_hhdet_tes!X58=0,"",RES_hhdet_tes!X58/RES_hhdet_fec!X58)</f>
        <v>0.69584299671598915</v>
      </c>
      <c r="Y58" s="124">
        <f>IF(RES_hhdet_tes!Y58=0,"",RES_hhdet_tes!Y58/RES_hhdet_fec!Y58)</f>
        <v>0.6535969771502923</v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>
        <f>IF(RES_hhdet_tes!G59=0,"",RES_hhdet_tes!G59/RES_hhdet_fec!G59)</f>
        <v>0.57373188833224475</v>
      </c>
      <c r="H59" s="111">
        <f>IF(RES_hhdet_tes!H59=0,"",RES_hhdet_tes!H59/RES_hhdet_fec!H59)</f>
        <v>0.57382324757969538</v>
      </c>
      <c r="I59" s="111">
        <f>IF(RES_hhdet_tes!I59=0,"",RES_hhdet_tes!I59/RES_hhdet_fec!I59)</f>
        <v>0.57390300920080928</v>
      </c>
      <c r="J59" s="111">
        <f>IF(RES_hhdet_tes!J59=0,"",RES_hhdet_tes!J59/RES_hhdet_fec!J59)</f>
        <v>0.57436704362260116</v>
      </c>
      <c r="K59" s="111">
        <f>IF(RES_hhdet_tes!K59=0,"",RES_hhdet_tes!K59/RES_hhdet_fec!K59)</f>
        <v>0.57535806984800553</v>
      </c>
      <c r="L59" s="111">
        <f>IF(RES_hhdet_tes!L59=0,"",RES_hhdet_tes!L59/RES_hhdet_fec!L59)</f>
        <v>0.57592347499524466</v>
      </c>
      <c r="M59" s="111">
        <f>IF(RES_hhdet_tes!M59=0,"",RES_hhdet_tes!M59/RES_hhdet_fec!M59)</f>
        <v>0.57619986554710234</v>
      </c>
      <c r="N59" s="111">
        <f>IF(RES_hhdet_tes!N59=0,"",RES_hhdet_tes!N59/RES_hhdet_fec!N59)</f>
        <v>0.57636069535508339</v>
      </c>
      <c r="O59" s="111">
        <f>IF(RES_hhdet_tes!O59=0,"",RES_hhdet_tes!O59/RES_hhdet_fec!O59)</f>
        <v>0.57650644834160325</v>
      </c>
      <c r="P59" s="111">
        <f>IF(RES_hhdet_tes!P59=0,"",RES_hhdet_tes!P59/RES_hhdet_fec!P59)</f>
        <v>0.5766473941151784</v>
      </c>
      <c r="Q59" s="111">
        <f>IF(RES_hhdet_tes!Q59=0,"",RES_hhdet_tes!Q59/RES_hhdet_fec!Q59)</f>
        <v>0.57720185816777481</v>
      </c>
      <c r="R59" s="111">
        <f>IF(RES_hhdet_tes!R59=0,"",RES_hhdet_tes!R59/RES_hhdet_fec!R59)</f>
        <v>0.57918921364762332</v>
      </c>
      <c r="S59" s="111">
        <f>IF(RES_hhdet_tes!S59=0,"",RES_hhdet_tes!S59/RES_hhdet_fec!S59)</f>
        <v>0.58242743256564378</v>
      </c>
      <c r="T59" s="111">
        <f>IF(RES_hhdet_tes!T59=0,"",RES_hhdet_tes!T59/RES_hhdet_fec!T59)</f>
        <v>0.58606891667429672</v>
      </c>
      <c r="U59" s="111">
        <f>IF(RES_hhdet_tes!U59=0,"",RES_hhdet_tes!U59/RES_hhdet_fec!U59)</f>
        <v>0.5880571627136878</v>
      </c>
      <c r="V59" s="111">
        <f>IF(RES_hhdet_tes!V59=0,"",RES_hhdet_tes!V59/RES_hhdet_fec!V59)</f>
        <v>0.58918853797818616</v>
      </c>
      <c r="W59" s="111">
        <f>IF(RES_hhdet_tes!W59=0,"",RES_hhdet_tes!W59/RES_hhdet_fec!W59)</f>
        <v>0.59226660014750943</v>
      </c>
      <c r="X59" s="111">
        <f>IF(RES_hhdet_tes!X59=0,"",RES_hhdet_tes!X59/RES_hhdet_fec!X59)</f>
        <v>0.59715185152704953</v>
      </c>
      <c r="Y59" s="111">
        <f>IF(RES_hhdet_tes!Y59=0,"",RES_hhdet_tes!Y59/RES_hhdet_fec!Y59)</f>
        <v>0.6016641695961189</v>
      </c>
      <c r="DA59" s="63" t="s">
        <v>1962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>
        <f>IF(RES_hhdet_tes!G60=0,"",RES_hhdet_tes!G60/RES_hhdet_fec!G60)</f>
        <v>0.74721068546417646</v>
      </c>
      <c r="H60" s="45">
        <f>IF(RES_hhdet_tes!H60=0,"",RES_hhdet_tes!H60/RES_hhdet_fec!H60)</f>
        <v>0.74776086219786042</v>
      </c>
      <c r="I60" s="45">
        <f>IF(RES_hhdet_tes!I60=0,"",RES_hhdet_tes!I60/RES_hhdet_fec!I60)</f>
        <v>0.74875530193437345</v>
      </c>
      <c r="J60" s="45">
        <f>IF(RES_hhdet_tes!J60=0,"",RES_hhdet_tes!J60/RES_hhdet_fec!J60)</f>
        <v>0.75024561902070575</v>
      </c>
      <c r="K60" s="45">
        <f>IF(RES_hhdet_tes!K60=0,"",RES_hhdet_tes!K60/RES_hhdet_fec!K60)</f>
        <v>0.75080888525035605</v>
      </c>
      <c r="L60" s="45">
        <f>IF(RES_hhdet_tes!L60=0,"",RES_hhdet_tes!L60/RES_hhdet_fec!L60)</f>
        <v>0.75186036020358393</v>
      </c>
      <c r="M60" s="45">
        <f>IF(RES_hhdet_tes!M60=0,"",RES_hhdet_tes!M60/RES_hhdet_fec!M60)</f>
        <v>0.75355361956871592</v>
      </c>
      <c r="N60" s="45">
        <f>IF(RES_hhdet_tes!N60=0,"",RES_hhdet_tes!N60/RES_hhdet_fec!N60)</f>
        <v>0.75644422723859617</v>
      </c>
      <c r="O60" s="45">
        <f>IF(RES_hhdet_tes!O60=0,"",RES_hhdet_tes!O60/RES_hhdet_fec!O60)</f>
        <v>0.75984861288744154</v>
      </c>
      <c r="P60" s="45">
        <f>IF(RES_hhdet_tes!P60=0,"",RES_hhdet_tes!P60/RES_hhdet_fec!P60)</f>
        <v>0.7637215316032645</v>
      </c>
      <c r="Q60" s="45">
        <f>IF(RES_hhdet_tes!Q60=0,"",RES_hhdet_tes!Q60/RES_hhdet_fec!Q60)</f>
        <v>0.76698928587277826</v>
      </c>
      <c r="R60" s="45">
        <f>IF(RES_hhdet_tes!R60=0,"",RES_hhdet_tes!R60/RES_hhdet_fec!R60)</f>
        <v>0.77614605908906265</v>
      </c>
      <c r="S60" s="45">
        <f>IF(RES_hhdet_tes!S60=0,"",RES_hhdet_tes!S60/RES_hhdet_fec!S60)</f>
        <v>0.78574156547599072</v>
      </c>
      <c r="T60" s="45">
        <f>IF(RES_hhdet_tes!T60=0,"",RES_hhdet_tes!T60/RES_hhdet_fec!T60)</f>
        <v>0.79621416019092484</v>
      </c>
      <c r="U60" s="45">
        <f>IF(RES_hhdet_tes!U60=0,"",RES_hhdet_tes!U60/RES_hhdet_fec!U60)</f>
        <v>0.8116235025665578</v>
      </c>
      <c r="V60" s="45">
        <f>IF(RES_hhdet_tes!V60=0,"",RES_hhdet_tes!V60/RES_hhdet_fec!V60)</f>
        <v>0.82979552657710332</v>
      </c>
      <c r="W60" s="45">
        <f>IF(RES_hhdet_tes!W60=0,"",RES_hhdet_tes!W60/RES_hhdet_fec!W60)</f>
        <v>0.84160457672708666</v>
      </c>
      <c r="X60" s="45">
        <f>IF(RES_hhdet_tes!X60=0,"",RES_hhdet_tes!X60/RES_hhdet_fec!X60)</f>
        <v>0.85046869517012835</v>
      </c>
      <c r="Y60" s="45">
        <f>IF(RES_hhdet_tes!Y60=0,"",RES_hhdet_tes!Y60/RES_hhdet_fec!Y60)</f>
        <v>0.85447704814186065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0.47000812169271028</v>
      </c>
      <c r="C62" s="119">
        <f>IF(RES_hhdet_tes!C62=0,"",RES_hhdet_tes!C62/RES_hhdet_fec!C62)</f>
        <v>0.47263833496821078</v>
      </c>
      <c r="D62" s="119">
        <f>IF(RES_hhdet_tes!D62=0,"",RES_hhdet_tes!D62/RES_hhdet_fec!D62)</f>
        <v>0.47605003178184718</v>
      </c>
      <c r="E62" s="119">
        <f>IF(RES_hhdet_tes!E62=0,"",RES_hhdet_tes!E62/RES_hhdet_fec!E62)</f>
        <v>0.48164969213916425</v>
      </c>
      <c r="F62" s="119">
        <f>IF(RES_hhdet_tes!F62=0,"",RES_hhdet_tes!F62/RES_hhdet_fec!F62)</f>
        <v>0.48794960814373606</v>
      </c>
      <c r="G62" s="119">
        <f>IF(RES_hhdet_tes!G62=0,"",RES_hhdet_tes!G62/RES_hhdet_fec!G62)</f>
        <v>0.49376439063018901</v>
      </c>
      <c r="H62" s="119">
        <f>IF(RES_hhdet_tes!H62=0,"",RES_hhdet_tes!H62/RES_hhdet_fec!H62)</f>
        <v>0.49968384548511457</v>
      </c>
      <c r="I62" s="119">
        <f>IF(RES_hhdet_tes!I62=0,"",RES_hhdet_tes!I62/RES_hhdet_fec!I62)</f>
        <v>0.50574987116147296</v>
      </c>
      <c r="J62" s="119">
        <f>IF(RES_hhdet_tes!J62=0,"",RES_hhdet_tes!J62/RES_hhdet_fec!J62)</f>
        <v>0.51225048466324818</v>
      </c>
      <c r="K62" s="119">
        <f>IF(RES_hhdet_tes!K62=0,"",RES_hhdet_tes!K62/RES_hhdet_fec!K62)</f>
        <v>0.51840468974236509</v>
      </c>
      <c r="L62" s="119">
        <f>IF(RES_hhdet_tes!L62=0,"",RES_hhdet_tes!L62/RES_hhdet_fec!L62)</f>
        <v>0.5251099251043706</v>
      </c>
      <c r="M62" s="119">
        <f>IF(RES_hhdet_tes!M62=0,"",RES_hhdet_tes!M62/RES_hhdet_fec!M62)</f>
        <v>0.53273922021400899</v>
      </c>
      <c r="N62" s="119">
        <f>IF(RES_hhdet_tes!N62=0,"",RES_hhdet_tes!N62/RES_hhdet_fec!N62)</f>
        <v>0.54210040528457781</v>
      </c>
      <c r="O62" s="119">
        <f>IF(RES_hhdet_tes!O62=0,"",RES_hhdet_tes!O62/RES_hhdet_fec!O62)</f>
        <v>0.55379124459680173</v>
      </c>
      <c r="P62" s="119">
        <f>IF(RES_hhdet_tes!P62=0,"",RES_hhdet_tes!P62/RES_hhdet_fec!P62)</f>
        <v>0.56394281911277777</v>
      </c>
      <c r="Q62" s="119">
        <f>IF(RES_hhdet_tes!Q62=0,"",RES_hhdet_tes!Q62/RES_hhdet_fec!Q62)</f>
        <v>0.581191627924458</v>
      </c>
      <c r="R62" s="119">
        <f>IF(RES_hhdet_tes!R62=0,"",RES_hhdet_tes!R62/RES_hhdet_fec!R62)</f>
        <v>0.60310962720969519</v>
      </c>
      <c r="S62" s="119">
        <f>IF(RES_hhdet_tes!S62=0,"",RES_hhdet_tes!S62/RES_hhdet_fec!S62)</f>
        <v>0.62523121156958206</v>
      </c>
      <c r="T62" s="119">
        <f>IF(RES_hhdet_tes!T62=0,"",RES_hhdet_tes!T62/RES_hhdet_fec!T62)</f>
        <v>0.64644629610610882</v>
      </c>
      <c r="U62" s="119">
        <f>IF(RES_hhdet_tes!U62=0,"",RES_hhdet_tes!U62/RES_hhdet_fec!U62)</f>
        <v>0.66750665566803713</v>
      </c>
      <c r="V62" s="119">
        <f>IF(RES_hhdet_tes!V62=0,"",RES_hhdet_tes!V62/RES_hhdet_fec!V62)</f>
        <v>0.6881546241812474</v>
      </c>
      <c r="W62" s="119">
        <f>IF(RES_hhdet_tes!W62=0,"",RES_hhdet_tes!W62/RES_hhdet_fec!W62)</f>
        <v>0.70684670654607173</v>
      </c>
      <c r="X62" s="119">
        <f>IF(RES_hhdet_tes!X62=0,"",RES_hhdet_tes!X62/RES_hhdet_fec!X62)</f>
        <v>0.71940494339587624</v>
      </c>
      <c r="Y62" s="119">
        <f>IF(RES_hhdet_tes!Y62=0,"",RES_hhdet_tes!Y62/RES_hhdet_fec!Y62)</f>
        <v>0.72701785480463521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0.46176260613555759</v>
      </c>
      <c r="C63" s="124">
        <f>IF(RES_hhdet_tes!C63=0,"",RES_hhdet_tes!C63/RES_hhdet_fec!C63)</f>
        <v>0.464729219066498</v>
      </c>
      <c r="D63" s="124">
        <f>IF(RES_hhdet_tes!D63=0,"",RES_hhdet_tes!D63/RES_hhdet_fec!D63)</f>
        <v>0.46913559149826806</v>
      </c>
      <c r="E63" s="124">
        <f>IF(RES_hhdet_tes!E63=0,"",RES_hhdet_tes!E63/RES_hhdet_fec!E63)</f>
        <v>0.4746600853737481</v>
      </c>
      <c r="F63" s="124">
        <f>IF(RES_hhdet_tes!F63=0,"",RES_hhdet_tes!F63/RES_hhdet_fec!F63)</f>
        <v>0.48073888869263059</v>
      </c>
      <c r="G63" s="124">
        <f>IF(RES_hhdet_tes!G63=0,"",RES_hhdet_tes!G63/RES_hhdet_fec!G63)</f>
        <v>0.48695935607654783</v>
      </c>
      <c r="H63" s="124">
        <f>IF(RES_hhdet_tes!H63=0,"",RES_hhdet_tes!H63/RES_hhdet_fec!H63)</f>
        <v>0.49271623055209829</v>
      </c>
      <c r="I63" s="124">
        <f>IF(RES_hhdet_tes!I63=0,"",RES_hhdet_tes!I63/RES_hhdet_fec!I63)</f>
        <v>0.49904169994901049</v>
      </c>
      <c r="J63" s="124">
        <f>IF(RES_hhdet_tes!J63=0,"",RES_hhdet_tes!J63/RES_hhdet_fec!J63)</f>
        <v>0.50532255787768132</v>
      </c>
      <c r="K63" s="124">
        <f>IF(RES_hhdet_tes!K63=0,"",RES_hhdet_tes!K63/RES_hhdet_fec!K63)</f>
        <v>0.51201940637013255</v>
      </c>
      <c r="L63" s="124">
        <f>IF(RES_hhdet_tes!L63=0,"",RES_hhdet_tes!L63/RES_hhdet_fec!L63)</f>
        <v>0.51952552440407829</v>
      </c>
      <c r="M63" s="124">
        <f>IF(RES_hhdet_tes!M63=0,"",RES_hhdet_tes!M63/RES_hhdet_fec!M63)</f>
        <v>0.52706530250316808</v>
      </c>
      <c r="N63" s="124">
        <f>IF(RES_hhdet_tes!N63=0,"",RES_hhdet_tes!N63/RES_hhdet_fec!N63)</f>
        <v>0.53666694441358997</v>
      </c>
      <c r="O63" s="124">
        <f>IF(RES_hhdet_tes!O63=0,"",RES_hhdet_tes!O63/RES_hhdet_fec!O63)</f>
        <v>0.5492075107611194</v>
      </c>
      <c r="P63" s="124">
        <f>IF(RES_hhdet_tes!P63=0,"",RES_hhdet_tes!P63/RES_hhdet_fec!P63)</f>
        <v>0.55948335233630209</v>
      </c>
      <c r="Q63" s="124">
        <f>IF(RES_hhdet_tes!Q63=0,"",RES_hhdet_tes!Q63/RES_hhdet_fec!Q63)</f>
        <v>0.57774224928293338</v>
      </c>
      <c r="R63" s="124">
        <f>IF(RES_hhdet_tes!R63=0,"",RES_hhdet_tes!R63/RES_hhdet_fec!R63)</f>
        <v>0.60067952453813456</v>
      </c>
      <c r="S63" s="124">
        <f>IF(RES_hhdet_tes!S63=0,"",RES_hhdet_tes!S63/RES_hhdet_fec!S63)</f>
        <v>0.62365262768550989</v>
      </c>
      <c r="T63" s="124">
        <f>IF(RES_hhdet_tes!T63=0,"",RES_hhdet_tes!T63/RES_hhdet_fec!T63)</f>
        <v>0.64601965467768108</v>
      </c>
      <c r="U63" s="124">
        <f>IF(RES_hhdet_tes!U63=0,"",RES_hhdet_tes!U63/RES_hhdet_fec!U63)</f>
        <v>0.66837937408408399</v>
      </c>
      <c r="V63" s="124">
        <f>IF(RES_hhdet_tes!V63=0,"",RES_hhdet_tes!V63/RES_hhdet_fec!V63)</f>
        <v>0.68978871320213964</v>
      </c>
      <c r="W63" s="124">
        <f>IF(RES_hhdet_tes!W63=0,"",RES_hhdet_tes!W63/RES_hhdet_fec!W63)</f>
        <v>0.70737663592606559</v>
      </c>
      <c r="X63" s="124">
        <f>IF(RES_hhdet_tes!X63=0,"",RES_hhdet_tes!X63/RES_hhdet_fec!X63)</f>
        <v>0.72101526913615355</v>
      </c>
      <c r="Y63" s="124">
        <f>IF(RES_hhdet_tes!Y63=0,"",RES_hhdet_tes!Y63/RES_hhdet_fec!Y63)</f>
        <v>0.73105029167695323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0.45609951550828792</v>
      </c>
      <c r="C64" s="111">
        <f>IF(RES_hhdet_tes!C64=0,"",RES_hhdet_tes!C64/RES_hhdet_fec!C64)</f>
        <v>0.45916513635676059</v>
      </c>
      <c r="D64" s="111">
        <f>IF(RES_hhdet_tes!D64=0,"",RES_hhdet_tes!D64/RES_hhdet_fec!D64)</f>
        <v>0.46367908145340897</v>
      </c>
      <c r="E64" s="111">
        <f>IF(RES_hhdet_tes!E64=0,"",RES_hhdet_tes!E64/RES_hhdet_fec!E64)</f>
        <v>0.46930432618445123</v>
      </c>
      <c r="F64" s="111">
        <f>IF(RES_hhdet_tes!F64=0,"",RES_hhdet_tes!F64/RES_hhdet_fec!F64)</f>
        <v>0.47546040800812744</v>
      </c>
      <c r="G64" s="111">
        <f>IF(RES_hhdet_tes!G64=0,"",RES_hhdet_tes!G64/RES_hhdet_fec!G64)</f>
        <v>0.48175489426402868</v>
      </c>
      <c r="H64" s="111">
        <f>IF(RES_hhdet_tes!H64=0,"",RES_hhdet_tes!H64/RES_hhdet_fec!H64)</f>
        <v>0.48755991526112841</v>
      </c>
      <c r="I64" s="111">
        <f>IF(RES_hhdet_tes!I64=0,"",RES_hhdet_tes!I64/RES_hhdet_fec!I64)</f>
        <v>0.49398376538715655</v>
      </c>
      <c r="J64" s="111">
        <f>IF(RES_hhdet_tes!J64=0,"",RES_hhdet_tes!J64/RES_hhdet_fec!J64)</f>
        <v>0.50031816532816986</v>
      </c>
      <c r="K64" s="111">
        <f>IF(RES_hhdet_tes!K64=0,"",RES_hhdet_tes!K64/RES_hhdet_fec!K64)</f>
        <v>0.50708492627457313</v>
      </c>
      <c r="L64" s="111">
        <f>IF(RES_hhdet_tes!L64=0,"",RES_hhdet_tes!L64/RES_hhdet_fec!L64)</f>
        <v>0.51469307804754583</v>
      </c>
      <c r="M64" s="111">
        <f>IF(RES_hhdet_tes!M64=0,"",RES_hhdet_tes!M64/RES_hhdet_fec!M64)</f>
        <v>0.52228783589747796</v>
      </c>
      <c r="N64" s="111">
        <f>IF(RES_hhdet_tes!N64=0,"",RES_hhdet_tes!N64/RES_hhdet_fec!N64)</f>
        <v>0.53194126426119048</v>
      </c>
      <c r="O64" s="111">
        <f>IF(RES_hhdet_tes!O64=0,"",RES_hhdet_tes!O64/RES_hhdet_fec!O64)</f>
        <v>0.54453992960280428</v>
      </c>
      <c r="P64" s="111">
        <f>IF(RES_hhdet_tes!P64=0,"",RES_hhdet_tes!P64/RES_hhdet_fec!P64)</f>
        <v>0.55490553290867062</v>
      </c>
      <c r="Q64" s="111">
        <f>IF(RES_hhdet_tes!Q64=0,"",RES_hhdet_tes!Q64/RES_hhdet_fec!Q64)</f>
        <v>0.57328317181466737</v>
      </c>
      <c r="R64" s="111">
        <f>IF(RES_hhdet_tes!R64=0,"",RES_hhdet_tes!R64/RES_hhdet_fec!R64)</f>
        <v>0.59636799803454399</v>
      </c>
      <c r="S64" s="111">
        <f>IF(RES_hhdet_tes!S64=0,"",RES_hhdet_tes!S64/RES_hhdet_fec!S64)</f>
        <v>0.61948774146594632</v>
      </c>
      <c r="T64" s="111">
        <f>IF(RES_hhdet_tes!T64=0,"",RES_hhdet_tes!T64/RES_hhdet_fec!T64)</f>
        <v>0.64196845280110271</v>
      </c>
      <c r="U64" s="111">
        <f>IF(RES_hhdet_tes!U64=0,"",RES_hhdet_tes!U64/RES_hhdet_fec!U64)</f>
        <v>0.66445647355965087</v>
      </c>
      <c r="V64" s="111">
        <f>IF(RES_hhdet_tes!V64=0,"",RES_hhdet_tes!V64/RES_hhdet_fec!V64)</f>
        <v>0.68605348160662294</v>
      </c>
      <c r="W64" s="111">
        <f>IF(RES_hhdet_tes!W64=0,"",RES_hhdet_tes!W64/RES_hhdet_fec!W64)</f>
        <v>0.703793706419515</v>
      </c>
      <c r="X64" s="111">
        <f>IF(RES_hhdet_tes!X64=0,"",RES_hhdet_tes!X64/RES_hhdet_fec!X64)</f>
        <v>0.71754553950062583</v>
      </c>
      <c r="Y64" s="111">
        <f>IF(RES_hhdet_tes!Y64=0,"",RES_hhdet_tes!Y64/RES_hhdet_fec!Y64)</f>
        <v>0.72771094942016623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1.9787424596204706</v>
      </c>
      <c r="C66" s="124">
        <f>IF(RES_hhdet_tes!C66=0,"",RES_hhdet_tes!C66/RES_hhdet_fec!C66)</f>
        <v>2.0150958092649147</v>
      </c>
      <c r="D66" s="124">
        <f>IF(RES_hhdet_tes!D66=0,"",RES_hhdet_tes!D66/RES_hhdet_fec!D66)</f>
        <v>2.112653615066685</v>
      </c>
      <c r="E66" s="124">
        <f>IF(RES_hhdet_tes!E66=0,"",RES_hhdet_tes!E66/RES_hhdet_fec!E66)</f>
        <v>2.693228280391613</v>
      </c>
      <c r="F66" s="124">
        <f>IF(RES_hhdet_tes!F66=0,"",RES_hhdet_tes!F66/RES_hhdet_fec!F66)</f>
        <v>2.8876654447402443</v>
      </c>
      <c r="G66" s="124">
        <f>IF(RES_hhdet_tes!G66=0,"",RES_hhdet_tes!G66/RES_hhdet_fec!G66)</f>
        <v>3.0413910813040856</v>
      </c>
      <c r="H66" s="124">
        <f>IF(RES_hhdet_tes!H66=0,"",RES_hhdet_tes!H66/RES_hhdet_fec!H66)</f>
        <v>3.1488817054371672</v>
      </c>
      <c r="I66" s="124">
        <f>IF(RES_hhdet_tes!I66=0,"",RES_hhdet_tes!I66/RES_hhdet_fec!I66)</f>
        <v>3.2529437032430115</v>
      </c>
      <c r="J66" s="124">
        <f>IF(RES_hhdet_tes!J66=0,"",RES_hhdet_tes!J66/RES_hhdet_fec!J66)</f>
        <v>3.3216377114701734</v>
      </c>
      <c r="K66" s="124">
        <f>IF(RES_hhdet_tes!K66=0,"",RES_hhdet_tes!K66/RES_hhdet_fec!K66)</f>
        <v>3.3934093923158133</v>
      </c>
      <c r="L66" s="124">
        <f>IF(RES_hhdet_tes!L66=0,"",RES_hhdet_tes!L66/RES_hhdet_fec!L66)</f>
        <v>3.467987639801549</v>
      </c>
      <c r="M66" s="124">
        <f>IF(RES_hhdet_tes!M66=0,"",RES_hhdet_tes!M66/RES_hhdet_fec!M66)</f>
        <v>3.542883279302635</v>
      </c>
      <c r="N66" s="124">
        <f>IF(RES_hhdet_tes!N66=0,"",RES_hhdet_tes!N66/RES_hhdet_fec!N66)</f>
        <v>3.6505410228189992</v>
      </c>
      <c r="O66" s="124">
        <f>IF(RES_hhdet_tes!O66=0,"",RES_hhdet_tes!O66/RES_hhdet_fec!O66)</f>
        <v>3.7821282191411045</v>
      </c>
      <c r="P66" s="124">
        <f>IF(RES_hhdet_tes!P66=0,"",RES_hhdet_tes!P66/RES_hhdet_fec!P66)</f>
        <v>4.0177477627792779</v>
      </c>
      <c r="Q66" s="124">
        <f>IF(RES_hhdet_tes!Q66=0,"",RES_hhdet_tes!Q66/RES_hhdet_fec!Q66)</f>
        <v>4.2746787631968592</v>
      </c>
      <c r="R66" s="124">
        <f>IF(RES_hhdet_tes!R66=0,"",RES_hhdet_tes!R66/RES_hhdet_fec!R66)</f>
        <v>4.4961570839447056</v>
      </c>
      <c r="S66" s="124">
        <f>IF(RES_hhdet_tes!S66=0,"",RES_hhdet_tes!S66/RES_hhdet_fec!S66)</f>
        <v>4.6239919316633484</v>
      </c>
      <c r="T66" s="124">
        <f>IF(RES_hhdet_tes!T66=0,"",RES_hhdet_tes!T66/RES_hhdet_fec!T66)</f>
        <v>4.6986126459509299</v>
      </c>
      <c r="U66" s="124">
        <f>IF(RES_hhdet_tes!U66=0,"",RES_hhdet_tes!U66/RES_hhdet_fec!U66)</f>
        <v>4.7410487651986433</v>
      </c>
      <c r="V66" s="124">
        <f>IF(RES_hhdet_tes!V66=0,"",RES_hhdet_tes!V66/RES_hhdet_fec!V66)</f>
        <v>4.7719354457665393</v>
      </c>
      <c r="W66" s="124">
        <f>IF(RES_hhdet_tes!W66=0,"",RES_hhdet_tes!W66/RES_hhdet_fec!W66)</f>
        <v>4.7965886613495661</v>
      </c>
      <c r="X66" s="124">
        <f>IF(RES_hhdet_tes!X66=0,"",RES_hhdet_tes!X66/RES_hhdet_fec!X66)</f>
        <v>4.8143816435068167</v>
      </c>
      <c r="Y66" s="124">
        <f>IF(RES_hhdet_tes!Y66=0,"",RES_hhdet_tes!Y66/RES_hhdet_fec!Y66)</f>
        <v>4.8269490618421163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1.9787424596204706</v>
      </c>
      <c r="C67" s="111">
        <f>IF(RES_hhdet_tes!C67=0,"",RES_hhdet_tes!C67/RES_hhdet_fec!C67)</f>
        <v>2.0150958092649147</v>
      </c>
      <c r="D67" s="111">
        <f>IF(RES_hhdet_tes!D67=0,"",RES_hhdet_tes!D67/RES_hhdet_fec!D67)</f>
        <v>2.112653615066685</v>
      </c>
      <c r="E67" s="111">
        <f>IF(RES_hhdet_tes!E67=0,"",RES_hhdet_tes!E67/RES_hhdet_fec!E67)</f>
        <v>2.693228280391613</v>
      </c>
      <c r="F67" s="111">
        <f>IF(RES_hhdet_tes!F67=0,"",RES_hhdet_tes!F67/RES_hhdet_fec!F67)</f>
        <v>2.8876654447402443</v>
      </c>
      <c r="G67" s="111">
        <f>IF(RES_hhdet_tes!G67=0,"",RES_hhdet_tes!G67/RES_hhdet_fec!G67)</f>
        <v>3.0413910813040856</v>
      </c>
      <c r="H67" s="111">
        <f>IF(RES_hhdet_tes!H67=0,"",RES_hhdet_tes!H67/RES_hhdet_fec!H67)</f>
        <v>3.1488817054371672</v>
      </c>
      <c r="I67" s="111">
        <f>IF(RES_hhdet_tes!I67=0,"",RES_hhdet_tes!I67/RES_hhdet_fec!I67)</f>
        <v>3.2529437032430115</v>
      </c>
      <c r="J67" s="111">
        <f>IF(RES_hhdet_tes!J67=0,"",RES_hhdet_tes!J67/RES_hhdet_fec!J67)</f>
        <v>3.3216377114701734</v>
      </c>
      <c r="K67" s="111">
        <f>IF(RES_hhdet_tes!K67=0,"",RES_hhdet_tes!K67/RES_hhdet_fec!K67)</f>
        <v>3.3934093923158133</v>
      </c>
      <c r="L67" s="111">
        <f>IF(RES_hhdet_tes!L67=0,"",RES_hhdet_tes!L67/RES_hhdet_fec!L67)</f>
        <v>3.467987639801549</v>
      </c>
      <c r="M67" s="111">
        <f>IF(RES_hhdet_tes!M67=0,"",RES_hhdet_tes!M67/RES_hhdet_fec!M67)</f>
        <v>3.542883279302635</v>
      </c>
      <c r="N67" s="111">
        <f>IF(RES_hhdet_tes!N67=0,"",RES_hhdet_tes!N67/RES_hhdet_fec!N67)</f>
        <v>3.6505410228189992</v>
      </c>
      <c r="O67" s="111">
        <f>IF(RES_hhdet_tes!O67=0,"",RES_hhdet_tes!O67/RES_hhdet_fec!O67)</f>
        <v>3.7821282191411045</v>
      </c>
      <c r="P67" s="111">
        <f>IF(RES_hhdet_tes!P67=0,"",RES_hhdet_tes!P67/RES_hhdet_fec!P67)</f>
        <v>4.0177477627792779</v>
      </c>
      <c r="Q67" s="111">
        <f>IF(RES_hhdet_tes!Q67=0,"",RES_hhdet_tes!Q67/RES_hhdet_fec!Q67)</f>
        <v>4.2746787631968592</v>
      </c>
      <c r="R67" s="111">
        <f>IF(RES_hhdet_tes!R67=0,"",RES_hhdet_tes!R67/RES_hhdet_fec!R67)</f>
        <v>4.4961570839447056</v>
      </c>
      <c r="S67" s="111">
        <f>IF(RES_hhdet_tes!S67=0,"",RES_hhdet_tes!S67/RES_hhdet_fec!S67)</f>
        <v>4.6239919316633484</v>
      </c>
      <c r="T67" s="111">
        <f>IF(RES_hhdet_tes!T67=0,"",RES_hhdet_tes!T67/RES_hhdet_fec!T67)</f>
        <v>4.6986126459509299</v>
      </c>
      <c r="U67" s="111">
        <f>IF(RES_hhdet_tes!U67=0,"",RES_hhdet_tes!U67/RES_hhdet_fec!U67)</f>
        <v>4.7410487651986433</v>
      </c>
      <c r="V67" s="111">
        <f>IF(RES_hhdet_tes!V67=0,"",RES_hhdet_tes!V67/RES_hhdet_fec!V67)</f>
        <v>4.7719354457665393</v>
      </c>
      <c r="W67" s="111">
        <f>IF(RES_hhdet_tes!W67=0,"",RES_hhdet_tes!W67/RES_hhdet_fec!W67)</f>
        <v>4.7965886613495661</v>
      </c>
      <c r="X67" s="111">
        <f>IF(RES_hhdet_tes!X67=0,"",RES_hhdet_tes!X67/RES_hhdet_fec!X67)</f>
        <v>4.8143816435068167</v>
      </c>
      <c r="Y67" s="111">
        <f>IF(RES_hhdet_tes!Y67=0,"",RES_hhdet_tes!Y67/RES_hhdet_fec!Y67)</f>
        <v>4.8269490618421163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0.49086989129278813</v>
      </c>
      <c r="C68" s="124">
        <f>IF(RES_hhdet_tes!C68=0,"",RES_hhdet_tes!C68/RES_hhdet_fec!C68)</f>
        <v>0.49451393498353785</v>
      </c>
      <c r="D68" s="124">
        <f>IF(RES_hhdet_tes!D68=0,"",RES_hhdet_tes!D68/RES_hhdet_fec!D68)</f>
        <v>0.49905211796377491</v>
      </c>
      <c r="E68" s="124">
        <f>IF(RES_hhdet_tes!E68=0,"",RES_hhdet_tes!E68/RES_hhdet_fec!E68)</f>
        <v>0.50545272606362768</v>
      </c>
      <c r="F68" s="124">
        <f>IF(RES_hhdet_tes!F68=0,"",RES_hhdet_tes!F68/RES_hhdet_fec!F68)</f>
        <v>0.512895959707793</v>
      </c>
      <c r="G68" s="124">
        <f>IF(RES_hhdet_tes!G68=0,"",RES_hhdet_tes!G68/RES_hhdet_fec!G68)</f>
        <v>0.51992962361590356</v>
      </c>
      <c r="H68" s="124">
        <f>IF(RES_hhdet_tes!H68=0,"",RES_hhdet_tes!H68/RES_hhdet_fec!H68)</f>
        <v>0.52692233062166904</v>
      </c>
      <c r="I68" s="124">
        <f>IF(RES_hhdet_tes!I68=0,"",RES_hhdet_tes!I68/RES_hhdet_fec!I68)</f>
        <v>0.53434452152016809</v>
      </c>
      <c r="J68" s="124">
        <f>IF(RES_hhdet_tes!J68=0,"",RES_hhdet_tes!J68/RES_hhdet_fec!J68)</f>
        <v>0.5425378201761758</v>
      </c>
      <c r="K68" s="124">
        <f>IF(RES_hhdet_tes!K68=0,"",RES_hhdet_tes!K68/RES_hhdet_fec!K68)</f>
        <v>0.55125104945181214</v>
      </c>
      <c r="L68" s="124">
        <f>IF(RES_hhdet_tes!L68=0,"",RES_hhdet_tes!L68/RES_hhdet_fec!L68)</f>
        <v>0.56072640672108642</v>
      </c>
      <c r="M68" s="124">
        <f>IF(RES_hhdet_tes!M68=0,"",RES_hhdet_tes!M68/RES_hhdet_fec!M68)</f>
        <v>0.57057752233832393</v>
      </c>
      <c r="N68" s="124">
        <f>IF(RES_hhdet_tes!N68=0,"",RES_hhdet_tes!N68/RES_hhdet_fec!N68)</f>
        <v>0.58247270675775964</v>
      </c>
      <c r="O68" s="124">
        <f>IF(RES_hhdet_tes!O68=0,"",RES_hhdet_tes!O68/RES_hhdet_fec!O68)</f>
        <v>0.59607998767138537</v>
      </c>
      <c r="P68" s="124">
        <f>IF(RES_hhdet_tes!P68=0,"",RES_hhdet_tes!P68/RES_hhdet_fec!P68)</f>
        <v>0.60656101527492889</v>
      </c>
      <c r="Q68" s="124">
        <f>IF(RES_hhdet_tes!Q68=0,"",RES_hhdet_tes!Q68/RES_hhdet_fec!Q68)</f>
        <v>0.62501041986649197</v>
      </c>
      <c r="R68" s="124">
        <f>IF(RES_hhdet_tes!R68=0,"",RES_hhdet_tes!R68/RES_hhdet_fec!R68)</f>
        <v>0.64868716563918327</v>
      </c>
      <c r="S68" s="124">
        <f>IF(RES_hhdet_tes!S68=0,"",RES_hhdet_tes!S68/RES_hhdet_fec!S68)</f>
        <v>0.67295832700708436</v>
      </c>
      <c r="T68" s="124">
        <f>IF(RES_hhdet_tes!T68=0,"",RES_hhdet_tes!T68/RES_hhdet_fec!T68)</f>
        <v>0.69699974814454846</v>
      </c>
      <c r="U68" s="124">
        <f>IF(RES_hhdet_tes!U68=0,"",RES_hhdet_tes!U68/RES_hhdet_fec!U68)</f>
        <v>0.72095999221499241</v>
      </c>
      <c r="V68" s="124">
        <f>IF(RES_hhdet_tes!V68=0,"",RES_hhdet_tes!V68/RES_hhdet_fec!V68)</f>
        <v>0.74389536045329319</v>
      </c>
      <c r="W68" s="124">
        <f>IF(RES_hhdet_tes!W68=0,"",RES_hhdet_tes!W68/RES_hhdet_fec!W68)</f>
        <v>0.7628807754749235</v>
      </c>
      <c r="X68" s="124">
        <f>IF(RES_hhdet_tes!X68=0,"",RES_hhdet_tes!X68/RES_hhdet_fec!X68)</f>
        <v>0.77698057962756306</v>
      </c>
      <c r="Y68" s="124">
        <f>IF(RES_hhdet_tes!Y68=0,"",RES_hhdet_tes!Y68/RES_hhdet_fec!Y68)</f>
        <v>0.78721755512620328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0.48804226687159441</v>
      </c>
      <c r="C69" s="111">
        <f>IF(RES_hhdet_tes!C69=0,"",RES_hhdet_tes!C69/RES_hhdet_fec!C69)</f>
        <v>0.49142469648596016</v>
      </c>
      <c r="D69" s="111">
        <f>IF(RES_hhdet_tes!D69=0,"",RES_hhdet_tes!D69/RES_hhdet_fec!D69)</f>
        <v>0.49658755359910234</v>
      </c>
      <c r="E69" s="111">
        <f>IF(RES_hhdet_tes!E69=0,"",RES_hhdet_tes!E69/RES_hhdet_fec!E69)</f>
        <v>0.50307475713602157</v>
      </c>
      <c r="F69" s="111">
        <f>IF(RES_hhdet_tes!F69=0,"",RES_hhdet_tes!F69/RES_hhdet_fec!F69)</f>
        <v>0.51024304973058832</v>
      </c>
      <c r="G69" s="111">
        <f>IF(RES_hhdet_tes!G69=0,"",RES_hhdet_tes!G69/RES_hhdet_fec!G69)</f>
        <v>0.51750398654433627</v>
      </c>
      <c r="H69" s="111">
        <f>IF(RES_hhdet_tes!H69=0,"",RES_hhdet_tes!H69/RES_hhdet_fec!H69)</f>
        <v>0.52434420402415693</v>
      </c>
      <c r="I69" s="111">
        <f>IF(RES_hhdet_tes!I69=0,"",RES_hhdet_tes!I69/RES_hhdet_fec!I69)</f>
        <v>0.53235311517577744</v>
      </c>
      <c r="J69" s="111">
        <f>IF(RES_hhdet_tes!J69=0,"",RES_hhdet_tes!J69/RES_hhdet_fec!J69)</f>
        <v>0.54045514319261712</v>
      </c>
      <c r="K69" s="111">
        <f>IF(RES_hhdet_tes!K69=0,"",RES_hhdet_tes!K69/RES_hhdet_fec!K69)</f>
        <v>0.54926006716810782</v>
      </c>
      <c r="L69" s="111">
        <f>IF(RES_hhdet_tes!L69=0,"",RES_hhdet_tes!L69/RES_hhdet_fec!L69)</f>
        <v>0.55934467520672171</v>
      </c>
      <c r="M69" s="111">
        <f>IF(RES_hhdet_tes!M69=0,"",RES_hhdet_tes!M69/RES_hhdet_fec!M69)</f>
        <v>0.56919490296360287</v>
      </c>
      <c r="N69" s="111">
        <f>IF(RES_hhdet_tes!N69=0,"",RES_hhdet_tes!N69/RES_hhdet_fec!N69)</f>
        <v>0.58116750671856554</v>
      </c>
      <c r="O69" s="111">
        <f>IF(RES_hhdet_tes!O69=0,"",RES_hhdet_tes!O69/RES_hhdet_fec!O69)</f>
        <v>0.59498756104592454</v>
      </c>
      <c r="P69" s="111">
        <f>IF(RES_hhdet_tes!P69=0,"",RES_hhdet_tes!P69/RES_hhdet_fec!P69)</f>
        <v>0.60538311703551495</v>
      </c>
      <c r="Q69" s="111">
        <f>IF(RES_hhdet_tes!Q69=0,"",RES_hhdet_tes!Q69/RES_hhdet_fec!Q69)</f>
        <v>0.62403023163936933</v>
      </c>
      <c r="R69" s="111">
        <f>IF(RES_hhdet_tes!R69=0,"",RES_hhdet_tes!R69/RES_hhdet_fec!R69)</f>
        <v>0.64803329365056672</v>
      </c>
      <c r="S69" s="111">
        <f>IF(RES_hhdet_tes!S69=0,"",RES_hhdet_tes!S69/RES_hhdet_fec!S69)</f>
        <v>0.67253382563936348</v>
      </c>
      <c r="T69" s="111">
        <f>IF(RES_hhdet_tes!T69=0,"",RES_hhdet_tes!T69/RES_hhdet_fec!T69)</f>
        <v>0.69679169119660789</v>
      </c>
      <c r="U69" s="111">
        <f>IF(RES_hhdet_tes!U69=0,"",RES_hhdet_tes!U69/RES_hhdet_fec!U69)</f>
        <v>0.72098216475553956</v>
      </c>
      <c r="V69" s="111">
        <f>IF(RES_hhdet_tes!V69=0,"",RES_hhdet_tes!V69/RES_hhdet_fec!V69)</f>
        <v>0.74412809235439337</v>
      </c>
      <c r="W69" s="111">
        <f>IF(RES_hhdet_tes!W69=0,"",RES_hhdet_tes!W69/RES_hhdet_fec!W69)</f>
        <v>0.76324157238965507</v>
      </c>
      <c r="X69" s="111">
        <f>IF(RES_hhdet_tes!X69=0,"",RES_hhdet_tes!X69/RES_hhdet_fec!X69)</f>
        <v>0.777429771435314</v>
      </c>
      <c r="Y69" s="111">
        <f>IF(RES_hhdet_tes!Y69=0,"",RES_hhdet_tes!Y69/RES_hhdet_fec!Y69)</f>
        <v>0.78772096459271101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0.58997820646750421</v>
      </c>
      <c r="C73" s="112">
        <f>IF(RES_hhdet_tes!C73=0,"",RES_hhdet_tes!C73/RES_hhdet_fec!C73)</f>
        <v>0.59259743134564657</v>
      </c>
      <c r="D73" s="112">
        <f>IF(RES_hhdet_tes!D73=0,"",RES_hhdet_tes!D73/RES_hhdet_fec!D73)</f>
        <v>0.59578714270073185</v>
      </c>
      <c r="E73" s="112">
        <f>IF(RES_hhdet_tes!E73=0,"",RES_hhdet_tes!E73/RES_hhdet_fec!E73)</f>
        <v>0.5994813764853496</v>
      </c>
      <c r="F73" s="112">
        <f>IF(RES_hhdet_tes!F73=0,"",RES_hhdet_tes!F73/RES_hhdet_fec!F73)</f>
        <v>0.60351325543774426</v>
      </c>
      <c r="G73" s="112">
        <f>IF(RES_hhdet_tes!G73=0,"",RES_hhdet_tes!G73/RES_hhdet_fec!G73)</f>
        <v>0.6077553556962193</v>
      </c>
      <c r="H73" s="112">
        <f>IF(RES_hhdet_tes!H73=0,"",RES_hhdet_tes!H73/RES_hhdet_fec!H73)</f>
        <v>0.61238005335056889</v>
      </c>
      <c r="I73" s="112">
        <f>IF(RES_hhdet_tes!I73=0,"",RES_hhdet_tes!I73/RES_hhdet_fec!I73)</f>
        <v>0.6149124796612816</v>
      </c>
      <c r="J73" s="112">
        <f>IF(RES_hhdet_tes!J73=0,"",RES_hhdet_tes!J73/RES_hhdet_fec!J73)</f>
        <v>0.61608156460908226</v>
      </c>
      <c r="K73" s="112">
        <f>IF(RES_hhdet_tes!K73=0,"",RES_hhdet_tes!K73/RES_hhdet_fec!K73)</f>
        <v>0.61820860758557405</v>
      </c>
      <c r="L73" s="112">
        <f>IF(RES_hhdet_tes!L73=0,"",RES_hhdet_tes!L73/RES_hhdet_fec!L73)</f>
        <v>0.62079030884775033</v>
      </c>
      <c r="M73" s="112">
        <f>IF(RES_hhdet_tes!M73=0,"",RES_hhdet_tes!M73/RES_hhdet_fec!M73)</f>
        <v>0.6240687368137029</v>
      </c>
      <c r="N73" s="112">
        <f>IF(RES_hhdet_tes!N73=0,"",RES_hhdet_tes!N73/RES_hhdet_fec!N73)</f>
        <v>0.62874855833624366</v>
      </c>
      <c r="O73" s="112">
        <f>IF(RES_hhdet_tes!O73=0,"",RES_hhdet_tes!O73/RES_hhdet_fec!O73)</f>
        <v>0.63581073227518214</v>
      </c>
      <c r="P73" s="112">
        <f>IF(RES_hhdet_tes!P73=0,"",RES_hhdet_tes!P73/RES_hhdet_fec!P73)</f>
        <v>0.64636764385057721</v>
      </c>
      <c r="Q73" s="112">
        <f>IF(RES_hhdet_tes!Q73=0,"",RES_hhdet_tes!Q73/RES_hhdet_fec!Q73)</f>
        <v>0.65905703590765174</v>
      </c>
      <c r="R73" s="112">
        <f>IF(RES_hhdet_tes!R73=0,"",RES_hhdet_tes!R73/RES_hhdet_fec!R73)</f>
        <v>0.67313450231417571</v>
      </c>
      <c r="S73" s="112">
        <f>IF(RES_hhdet_tes!S73=0,"",RES_hhdet_tes!S73/RES_hhdet_fec!S73)</f>
        <v>0.68867893849888928</v>
      </c>
      <c r="T73" s="112">
        <f>IF(RES_hhdet_tes!T73=0,"",RES_hhdet_tes!T73/RES_hhdet_fec!T73)</f>
        <v>0.70446784435135301</v>
      </c>
      <c r="U73" s="112">
        <f>IF(RES_hhdet_tes!U73=0,"",RES_hhdet_tes!U73/RES_hhdet_fec!U73)</f>
        <v>0.72017894977807273</v>
      </c>
      <c r="V73" s="112">
        <f>IF(RES_hhdet_tes!V73=0,"",RES_hhdet_tes!V73/RES_hhdet_fec!V73)</f>
        <v>0.73585446264432675</v>
      </c>
      <c r="W73" s="112">
        <f>IF(RES_hhdet_tes!W73=0,"",RES_hhdet_tes!W73/RES_hhdet_fec!W73)</f>
        <v>0.74986215187604244</v>
      </c>
      <c r="X73" s="112">
        <f>IF(RES_hhdet_tes!X73=0,"",RES_hhdet_tes!X73/RES_hhdet_fec!X73)</f>
        <v>0.76236895774569557</v>
      </c>
      <c r="Y73" s="112">
        <f>IF(RES_hhdet_tes!Y73=0,"",RES_hhdet_tes!Y73/RES_hhdet_fec!Y73)</f>
        <v>0.77062721513651156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0.56873168311476474</v>
      </c>
      <c r="C77" s="124">
        <f>IF(RES_hhdet_tes!C77=0,"",RES_hhdet_tes!C77/RES_hhdet_fec!C77)</f>
        <v>0.57056418291247657</v>
      </c>
      <c r="D77" s="124">
        <f>IF(RES_hhdet_tes!D77=0,"",RES_hhdet_tes!D77/RES_hhdet_fec!D77)</f>
        <v>0.56945635083568524</v>
      </c>
      <c r="E77" s="124">
        <f>IF(RES_hhdet_tes!E77=0,"",RES_hhdet_tes!E77/RES_hhdet_fec!E77)</f>
        <v>0.57179193171414566</v>
      </c>
      <c r="F77" s="124">
        <f>IF(RES_hhdet_tes!F77=0,"",RES_hhdet_tes!F77/RES_hhdet_fec!F77)</f>
        <v>0.57442096177868673</v>
      </c>
      <c r="G77" s="124">
        <f>IF(RES_hhdet_tes!G77=0,"",RES_hhdet_tes!G77/RES_hhdet_fec!G77)</f>
        <v>0.57464928632254453</v>
      </c>
      <c r="H77" s="124">
        <f>IF(RES_hhdet_tes!H77=0,"",RES_hhdet_tes!H77/RES_hhdet_fec!H77)</f>
        <v>0.57694441757239334</v>
      </c>
      <c r="I77" s="124">
        <f>IF(RES_hhdet_tes!I77=0,"",RES_hhdet_tes!I77/RES_hhdet_fec!I77)</f>
        <v>0.5781376608547627</v>
      </c>
      <c r="J77" s="124">
        <f>IF(RES_hhdet_tes!J77=0,"",RES_hhdet_tes!J77/RES_hhdet_fec!J77)</f>
        <v>0.57864748961790269</v>
      </c>
      <c r="K77" s="124">
        <f>IF(RES_hhdet_tes!K77=0,"",RES_hhdet_tes!K77/RES_hhdet_fec!K77)</f>
        <v>0.57936065187266317</v>
      </c>
      <c r="L77" s="124">
        <f>IF(RES_hhdet_tes!L77=0,"",RES_hhdet_tes!L77/RES_hhdet_fec!L77)</f>
        <v>0.57905721748978389</v>
      </c>
      <c r="M77" s="124">
        <f>IF(RES_hhdet_tes!M77=0,"",RES_hhdet_tes!M77/RES_hhdet_fec!M77)</f>
        <v>0.58013117933322556</v>
      </c>
      <c r="N77" s="124">
        <f>IF(RES_hhdet_tes!N77=0,"",RES_hhdet_tes!N77/RES_hhdet_fec!N77)</f>
        <v>0.58115103711783844</v>
      </c>
      <c r="O77" s="124">
        <f>IF(RES_hhdet_tes!O77=0,"",RES_hhdet_tes!O77/RES_hhdet_fec!O77)</f>
        <v>0.58210343280499088</v>
      </c>
      <c r="P77" s="124">
        <f>IF(RES_hhdet_tes!P77=0,"",RES_hhdet_tes!P77/RES_hhdet_fec!P77)</f>
        <v>0.58275935935633905</v>
      </c>
      <c r="Q77" s="124">
        <f>IF(RES_hhdet_tes!Q77=0,"",RES_hhdet_tes!Q77/RES_hhdet_fec!Q77)</f>
        <v>0.58311834013165798</v>
      </c>
      <c r="R77" s="124">
        <f>IF(RES_hhdet_tes!R77=0,"",RES_hhdet_tes!R77/RES_hhdet_fec!R77)</f>
        <v>0.58428981724323159</v>
      </c>
      <c r="S77" s="124">
        <f>IF(RES_hhdet_tes!S77=0,"",RES_hhdet_tes!S77/RES_hhdet_fec!S77)</f>
        <v>0.58592222474190458</v>
      </c>
      <c r="T77" s="124">
        <f>IF(RES_hhdet_tes!T77=0,"",RES_hhdet_tes!T77/RES_hhdet_fec!T77)</f>
        <v>0.592113129034193</v>
      </c>
      <c r="U77" s="124">
        <f>IF(RES_hhdet_tes!U77=0,"",RES_hhdet_tes!U77/RES_hhdet_fec!U77)</f>
        <v>0.59631265594625582</v>
      </c>
      <c r="V77" s="124">
        <f>IF(RES_hhdet_tes!V77=0,"",RES_hhdet_tes!V77/RES_hhdet_fec!V77)</f>
        <v>0.60139608141517364</v>
      </c>
      <c r="W77" s="124">
        <f>IF(RES_hhdet_tes!W77=0,"",RES_hhdet_tes!W77/RES_hhdet_fec!W77)</f>
        <v>0.60714557971391292</v>
      </c>
      <c r="X77" s="124">
        <f>IF(RES_hhdet_tes!X77=0,"",RES_hhdet_tes!X77/RES_hhdet_fec!X77)</f>
        <v>0.61125429744158821</v>
      </c>
      <c r="Y77" s="124">
        <f>IF(RES_hhdet_tes!Y77=0,"",RES_hhdet_tes!Y77/RES_hhdet_fec!Y77)</f>
        <v>0.6137205967303333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0.5644980171755416</v>
      </c>
      <c r="C78" s="111">
        <f>IF(RES_hhdet_tes!C78=0,"",RES_hhdet_tes!C78/RES_hhdet_fec!C78)</f>
        <v>0.56544724844895866</v>
      </c>
      <c r="D78" s="111">
        <f>IF(RES_hhdet_tes!D78=0,"",RES_hhdet_tes!D78/RES_hhdet_fec!D78)</f>
        <v>0.56664609386863829</v>
      </c>
      <c r="E78" s="111">
        <f>IF(RES_hhdet_tes!E78=0,"",RES_hhdet_tes!E78/RES_hhdet_fec!E78)</f>
        <v>0.56799558105007109</v>
      </c>
      <c r="F78" s="111">
        <f>IF(RES_hhdet_tes!F78=0,"",RES_hhdet_tes!F78/RES_hhdet_fec!F78)</f>
        <v>0.56941114799322246</v>
      </c>
      <c r="G78" s="111">
        <f>IF(RES_hhdet_tes!G78=0,"",RES_hhdet_tes!G78/RES_hhdet_fec!G78)</f>
        <v>0.5708565452872173</v>
      </c>
      <c r="H78" s="111">
        <f>IF(RES_hhdet_tes!H78=0,"",RES_hhdet_tes!H78/RES_hhdet_fec!H78)</f>
        <v>0.57235414230210035</v>
      </c>
      <c r="I78" s="111">
        <f>IF(RES_hhdet_tes!I78=0,"",RES_hhdet_tes!I78/RES_hhdet_fec!I78)</f>
        <v>0.57318470006251288</v>
      </c>
      <c r="J78" s="111">
        <f>IF(RES_hhdet_tes!J78=0,"",RES_hhdet_tes!J78/RES_hhdet_fec!J78)</f>
        <v>0.57363859979257492</v>
      </c>
      <c r="K78" s="111">
        <f>IF(RES_hhdet_tes!K78=0,"",RES_hhdet_tes!K78/RES_hhdet_fec!K78)</f>
        <v>0.57428268300448526</v>
      </c>
      <c r="L78" s="111">
        <f>IF(RES_hhdet_tes!L78=0,"",RES_hhdet_tes!L78/RES_hhdet_fec!L78)</f>
        <v>0.57500344242117529</v>
      </c>
      <c r="M78" s="111">
        <f>IF(RES_hhdet_tes!M78=0,"",RES_hhdet_tes!M78/RES_hhdet_fec!M78)</f>
        <v>0.57567400105430777</v>
      </c>
      <c r="N78" s="111">
        <f>IF(RES_hhdet_tes!N78=0,"",RES_hhdet_tes!N78/RES_hhdet_fec!N78)</f>
        <v>0.57632158948895218</v>
      </c>
      <c r="O78" s="111">
        <f>IF(RES_hhdet_tes!O78=0,"",RES_hhdet_tes!O78/RES_hhdet_fec!O78)</f>
        <v>0.57690885501532463</v>
      </c>
      <c r="P78" s="111">
        <f>IF(RES_hhdet_tes!P78=0,"",RES_hhdet_tes!P78/RES_hhdet_fec!P78)</f>
        <v>0.57734467799752687</v>
      </c>
      <c r="Q78" s="111">
        <f>IF(RES_hhdet_tes!Q78=0,"",RES_hhdet_tes!Q78/RES_hhdet_fec!Q78)</f>
        <v>0.5781573841472365</v>
      </c>
      <c r="R78" s="111">
        <f>IF(RES_hhdet_tes!R78=0,"",RES_hhdet_tes!R78/RES_hhdet_fec!R78)</f>
        <v>0.57998588068318424</v>
      </c>
      <c r="S78" s="111">
        <f>IF(RES_hhdet_tes!S78=0,"",RES_hhdet_tes!S78/RES_hhdet_fec!S78)</f>
        <v>0.58291479259596557</v>
      </c>
      <c r="T78" s="111">
        <f>IF(RES_hhdet_tes!T78=0,"",RES_hhdet_tes!T78/RES_hhdet_fec!T78)</f>
        <v>0.58686601512208614</v>
      </c>
      <c r="U78" s="111">
        <f>IF(RES_hhdet_tes!U78=0,"",RES_hhdet_tes!U78/RES_hhdet_fec!U78)</f>
        <v>0.59157570574555007</v>
      </c>
      <c r="V78" s="111">
        <f>IF(RES_hhdet_tes!V78=0,"",RES_hhdet_tes!V78/RES_hhdet_fec!V78)</f>
        <v>0.59683643226925986</v>
      </c>
      <c r="W78" s="111">
        <f>IF(RES_hhdet_tes!W78=0,"",RES_hhdet_tes!W78/RES_hhdet_fec!W78)</f>
        <v>0.60174486956547102</v>
      </c>
      <c r="X78" s="111">
        <f>IF(RES_hhdet_tes!X78=0,"",RES_hhdet_tes!X78/RES_hhdet_fec!X78)</f>
        <v>0.60580769191915385</v>
      </c>
      <c r="Y78" s="111">
        <f>IF(RES_hhdet_tes!Y78=0,"",RES_hhdet_tes!Y78/RES_hhdet_fec!Y78)</f>
        <v>0.60926733583688186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0.72896711077188858</v>
      </c>
      <c r="C79" s="45">
        <f>IF(RES_hhdet_tes!C79=0,"",RES_hhdet_tes!C79/RES_hhdet_fec!C79)</f>
        <v>0.73080404558240974</v>
      </c>
      <c r="D79" s="45">
        <f>IF(RES_hhdet_tes!D79=0,"",RES_hhdet_tes!D79/RES_hhdet_fec!D79)</f>
        <v>0.73313091376396278</v>
      </c>
      <c r="E79" s="45">
        <f>IF(RES_hhdet_tes!E79=0,"",RES_hhdet_tes!E79/RES_hhdet_fec!E79)</f>
        <v>0.73577435479186759</v>
      </c>
      <c r="F79" s="45">
        <f>IF(RES_hhdet_tes!F79=0,"",RES_hhdet_tes!F79/RES_hhdet_fec!F79)</f>
        <v>0.73859095541776842</v>
      </c>
      <c r="G79" s="45">
        <f>IF(RES_hhdet_tes!G79=0,"",RES_hhdet_tes!G79/RES_hhdet_fec!G79)</f>
        <v>0.74148995790641847</v>
      </c>
      <c r="H79" s="45">
        <f>IF(RES_hhdet_tes!H79=0,"",RES_hhdet_tes!H79/RES_hhdet_fec!H79)</f>
        <v>0.74458966893556211</v>
      </c>
      <c r="I79" s="45">
        <f>IF(RES_hhdet_tes!I79=0,"",RES_hhdet_tes!I79/RES_hhdet_fec!I79)</f>
        <v>0.74632987783766291</v>
      </c>
      <c r="J79" s="45">
        <f>IF(RES_hhdet_tes!J79=0,"",RES_hhdet_tes!J79/RES_hhdet_fec!J79)</f>
        <v>0.74723245693966411</v>
      </c>
      <c r="K79" s="45">
        <f>IF(RES_hhdet_tes!K79=0,"",RES_hhdet_tes!K79/RES_hhdet_fec!K79)</f>
        <v>0.74872227490737309</v>
      </c>
      <c r="L79" s="45">
        <f>IF(RES_hhdet_tes!L79=0,"",RES_hhdet_tes!L79/RES_hhdet_fec!L79)</f>
        <v>0.75045302784353696</v>
      </c>
      <c r="M79" s="45">
        <f>IF(RES_hhdet_tes!M79=0,"",RES_hhdet_tes!M79/RES_hhdet_fec!M79)</f>
        <v>0.75243963858989893</v>
      </c>
      <c r="N79" s="45">
        <f>IF(RES_hhdet_tes!N79=0,"",RES_hhdet_tes!N79/RES_hhdet_fec!N79)</f>
        <v>0.75478569702597165</v>
      </c>
      <c r="O79" s="45">
        <f>IF(RES_hhdet_tes!O79=0,"",RES_hhdet_tes!O79/RES_hhdet_fec!O79)</f>
        <v>0.75777039545072422</v>
      </c>
      <c r="P79" s="45">
        <f>IF(RES_hhdet_tes!P79=0,"",RES_hhdet_tes!P79/RES_hhdet_fec!P79)</f>
        <v>0.76181462722813209</v>
      </c>
      <c r="Q79" s="45">
        <f>IF(RES_hhdet_tes!Q79=0,"",RES_hhdet_tes!Q79/RES_hhdet_fec!Q79)</f>
        <v>0.76692380655407821</v>
      </c>
      <c r="R79" s="45">
        <f>IF(RES_hhdet_tes!R79=0,"",RES_hhdet_tes!R79/RES_hhdet_fec!R79)</f>
        <v>0.77385609831363733</v>
      </c>
      <c r="S79" s="45">
        <f>IF(RES_hhdet_tes!S79=0,"",RES_hhdet_tes!S79/RES_hhdet_fec!S79)</f>
        <v>0.78279641336383898</v>
      </c>
      <c r="T79" s="45">
        <f>IF(RES_hhdet_tes!T79=0,"",RES_hhdet_tes!T79/RES_hhdet_fec!T79)</f>
        <v>0.79392275883514318</v>
      </c>
      <c r="U79" s="45">
        <f>IF(RES_hhdet_tes!U79=0,"",RES_hhdet_tes!U79/RES_hhdet_fec!U79)</f>
        <v>0.80647754986045983</v>
      </c>
      <c r="V79" s="45">
        <f>IF(RES_hhdet_tes!V79=0,"",RES_hhdet_tes!V79/RES_hhdet_fec!V79)</f>
        <v>0.82002352703297809</v>
      </c>
      <c r="W79" s="45">
        <f>IF(RES_hhdet_tes!W79=0,"",RES_hhdet_tes!W79/RES_hhdet_fec!W79)</f>
        <v>0.83363027341153473</v>
      </c>
      <c r="X79" s="45">
        <f>IF(RES_hhdet_tes!X79=0,"",RES_hhdet_tes!X79/RES_hhdet_fec!X79)</f>
        <v>0.8458298983116217</v>
      </c>
      <c r="Y79" s="45">
        <f>IF(RES_hhdet_tes!Y79=0,"",RES_hhdet_tes!Y79/RES_hhdet_fec!Y79)</f>
        <v>0.85924695921118621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0.42651232346433288</v>
      </c>
      <c r="C81" s="119">
        <f>IF(RES_hhdet_tes!C81=0,"",RES_hhdet_tes!C81/RES_hhdet_fec!C81)</f>
        <v>0.43117194264876735</v>
      </c>
      <c r="D81" s="119">
        <f>IF(RES_hhdet_tes!D81=0,"",RES_hhdet_tes!D81/RES_hhdet_fec!D81)</f>
        <v>0.43597591884746956</v>
      </c>
      <c r="E81" s="119">
        <f>IF(RES_hhdet_tes!E81=0,"",RES_hhdet_tes!E81/RES_hhdet_fec!E81)</f>
        <v>0.44465287793755959</v>
      </c>
      <c r="F81" s="119">
        <f>IF(RES_hhdet_tes!F81=0,"",RES_hhdet_tes!F81/RES_hhdet_fec!F81)</f>
        <v>0.45618139731648905</v>
      </c>
      <c r="G81" s="119">
        <f>IF(RES_hhdet_tes!G81=0,"",RES_hhdet_tes!G81/RES_hhdet_fec!G81)</f>
        <v>0.46776356797065344</v>
      </c>
      <c r="H81" s="119">
        <f>IF(RES_hhdet_tes!H81=0,"",RES_hhdet_tes!H81/RES_hhdet_fec!H81)</f>
        <v>0.48178726390766136</v>
      </c>
      <c r="I81" s="119">
        <f>IF(RES_hhdet_tes!I81=0,"",RES_hhdet_tes!I81/RES_hhdet_fec!I81)</f>
        <v>0.49536777760441808</v>
      </c>
      <c r="J81" s="119">
        <f>IF(RES_hhdet_tes!J81=0,"",RES_hhdet_tes!J81/RES_hhdet_fec!J81)</f>
        <v>0.51458880286339381</v>
      </c>
      <c r="K81" s="119">
        <f>IF(RES_hhdet_tes!K81=0,"",RES_hhdet_tes!K81/RES_hhdet_fec!K81)</f>
        <v>0.52970063592743499</v>
      </c>
      <c r="L81" s="119">
        <f>IF(RES_hhdet_tes!L81=0,"",RES_hhdet_tes!L81/RES_hhdet_fec!L81)</f>
        <v>0.54712417883600395</v>
      </c>
      <c r="M81" s="119">
        <f>IF(RES_hhdet_tes!M81=0,"",RES_hhdet_tes!M81/RES_hhdet_fec!M81)</f>
        <v>0.56605573994429093</v>
      </c>
      <c r="N81" s="119">
        <f>IF(RES_hhdet_tes!N81=0,"",RES_hhdet_tes!N81/RES_hhdet_fec!N81)</f>
        <v>0.58845542544372809</v>
      </c>
      <c r="O81" s="119">
        <f>IF(RES_hhdet_tes!O81=0,"",RES_hhdet_tes!O81/RES_hhdet_fec!O81)</f>
        <v>0.60830487434766645</v>
      </c>
      <c r="P81" s="119">
        <f>IF(RES_hhdet_tes!P81=0,"",RES_hhdet_tes!P81/RES_hhdet_fec!P81)</f>
        <v>0.61215392261267609</v>
      </c>
      <c r="Q81" s="119">
        <f>IF(RES_hhdet_tes!Q81=0,"",RES_hhdet_tes!Q81/RES_hhdet_fec!Q81)</f>
        <v>0.61536111778339775</v>
      </c>
      <c r="R81" s="119">
        <f>IF(RES_hhdet_tes!R81=0,"",RES_hhdet_tes!R81/RES_hhdet_fec!R81)</f>
        <v>0.61930612920500394</v>
      </c>
      <c r="S81" s="119">
        <f>IF(RES_hhdet_tes!S81=0,"",RES_hhdet_tes!S81/RES_hhdet_fec!S81)</f>
        <v>0.62515710677168634</v>
      </c>
      <c r="T81" s="119">
        <f>IF(RES_hhdet_tes!T81=0,"",RES_hhdet_tes!T81/RES_hhdet_fec!T81)</f>
        <v>0.63435238827003437</v>
      </c>
      <c r="U81" s="119">
        <f>IF(RES_hhdet_tes!U81=0,"",RES_hhdet_tes!U81/RES_hhdet_fec!U81)</f>
        <v>0.64445698567509246</v>
      </c>
      <c r="V81" s="119">
        <f>IF(RES_hhdet_tes!V81=0,"",RES_hhdet_tes!V81/RES_hhdet_fec!V81)</f>
        <v>0.65389006379345649</v>
      </c>
      <c r="W81" s="119">
        <f>IF(RES_hhdet_tes!W81=0,"",RES_hhdet_tes!W81/RES_hhdet_fec!W81)</f>
        <v>0.66764210140838398</v>
      </c>
      <c r="X81" s="119">
        <f>IF(RES_hhdet_tes!X81=0,"",RES_hhdet_tes!X81/RES_hhdet_fec!X81)</f>
        <v>0.6770216004848385</v>
      </c>
      <c r="Y81" s="119">
        <f>IF(RES_hhdet_tes!Y81=0,"",RES_hhdet_tes!Y81/RES_hhdet_fec!Y81)</f>
        <v>0.68638691757387116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0.41554838887606438</v>
      </c>
      <c r="C82" s="124">
        <f>IF(RES_hhdet_tes!C82=0,"",RES_hhdet_tes!C82/RES_hhdet_fec!C82)</f>
        <v>0.42065858830662889</v>
      </c>
      <c r="D82" s="124">
        <f>IF(RES_hhdet_tes!D82=0,"",RES_hhdet_tes!D82/RES_hhdet_fec!D82)</f>
        <v>0.42657555266811803</v>
      </c>
      <c r="E82" s="124">
        <f>IF(RES_hhdet_tes!E82=0,"",RES_hhdet_tes!E82/RES_hhdet_fec!E82)</f>
        <v>0.43518649528674203</v>
      </c>
      <c r="F82" s="124">
        <f>IF(RES_hhdet_tes!F82=0,"",RES_hhdet_tes!F82/RES_hhdet_fec!F82)</f>
        <v>0.44596364368511093</v>
      </c>
      <c r="G82" s="124">
        <f>IF(RES_hhdet_tes!G82=0,"",RES_hhdet_tes!G82/RES_hhdet_fec!G82)</f>
        <v>0.45819052207575928</v>
      </c>
      <c r="H82" s="124">
        <f>IF(RES_hhdet_tes!H82=0,"",RES_hhdet_tes!H82/RES_hhdet_fec!H82)</f>
        <v>0.47116098375797183</v>
      </c>
      <c r="I82" s="124">
        <f>IF(RES_hhdet_tes!I82=0,"",RES_hhdet_tes!I82/RES_hhdet_fec!I82)</f>
        <v>0.48476707182491419</v>
      </c>
      <c r="J82" s="124">
        <f>IF(RES_hhdet_tes!J82=0,"",RES_hhdet_tes!J82/RES_hhdet_fec!J82)</f>
        <v>0.50346566536995863</v>
      </c>
      <c r="K82" s="124">
        <f>IF(RES_hhdet_tes!K82=0,"",RES_hhdet_tes!K82/RES_hhdet_fec!K82)</f>
        <v>0.51987730834835377</v>
      </c>
      <c r="L82" s="124">
        <f>IF(RES_hhdet_tes!L82=0,"",RES_hhdet_tes!L82/RES_hhdet_fec!L82)</f>
        <v>0.53944898595656088</v>
      </c>
      <c r="M82" s="124">
        <f>IF(RES_hhdet_tes!M82=0,"",RES_hhdet_tes!M82/RES_hhdet_fec!M82)</f>
        <v>0.55892527445645668</v>
      </c>
      <c r="N82" s="124">
        <f>IF(RES_hhdet_tes!N82=0,"",RES_hhdet_tes!N82/RES_hhdet_fec!N82)</f>
        <v>0.58239772030567172</v>
      </c>
      <c r="O82" s="124">
        <f>IF(RES_hhdet_tes!O82=0,"",RES_hhdet_tes!O82/RES_hhdet_fec!O82)</f>
        <v>0.60373296434851464</v>
      </c>
      <c r="P82" s="124">
        <f>IF(RES_hhdet_tes!P82=0,"",RES_hhdet_tes!P82/RES_hhdet_fec!P82)</f>
        <v>0.6072913442707556</v>
      </c>
      <c r="Q82" s="124">
        <f>IF(RES_hhdet_tes!Q82=0,"",RES_hhdet_tes!Q82/RES_hhdet_fec!Q82)</f>
        <v>0.61124086629402241</v>
      </c>
      <c r="R82" s="124">
        <f>IF(RES_hhdet_tes!R82=0,"",RES_hhdet_tes!R82/RES_hhdet_fec!R82)</f>
        <v>0.61545975447720147</v>
      </c>
      <c r="S82" s="124">
        <f>IF(RES_hhdet_tes!S82=0,"",RES_hhdet_tes!S82/RES_hhdet_fec!S82)</f>
        <v>0.62200736952425129</v>
      </c>
      <c r="T82" s="124">
        <f>IF(RES_hhdet_tes!T82=0,"",RES_hhdet_tes!T82/RES_hhdet_fec!T82)</f>
        <v>0.63055382206385702</v>
      </c>
      <c r="U82" s="124">
        <f>IF(RES_hhdet_tes!U82=0,"",RES_hhdet_tes!U82/RES_hhdet_fec!U82)</f>
        <v>0.6410010717300807</v>
      </c>
      <c r="V82" s="124">
        <f>IF(RES_hhdet_tes!V82=0,"",RES_hhdet_tes!V82/RES_hhdet_fec!V82)</f>
        <v>0.65046246450167433</v>
      </c>
      <c r="W82" s="124">
        <f>IF(RES_hhdet_tes!W82=0,"",RES_hhdet_tes!W82/RES_hhdet_fec!W82)</f>
        <v>0.66173613639004125</v>
      </c>
      <c r="X82" s="124">
        <f>IF(RES_hhdet_tes!X82=0,"",RES_hhdet_tes!X82/RES_hhdet_fec!X82)</f>
        <v>0.67179036352903609</v>
      </c>
      <c r="Y82" s="124">
        <f>IF(RES_hhdet_tes!Y82=0,"",RES_hhdet_tes!Y82/RES_hhdet_fec!Y82)</f>
        <v>0.68436452352156762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0.41331936694771704</v>
      </c>
      <c r="C83" s="111">
        <f>IF(RES_hhdet_tes!C83=0,"",RES_hhdet_tes!C83/RES_hhdet_fec!C83)</f>
        <v>0.41846324211768199</v>
      </c>
      <c r="D83" s="111">
        <f>IF(RES_hhdet_tes!D83=0,"",RES_hhdet_tes!D83/RES_hhdet_fec!D83)</f>
        <v>0.42441759252157713</v>
      </c>
      <c r="E83" s="111">
        <f>IF(RES_hhdet_tes!E83=0,"",RES_hhdet_tes!E83/RES_hhdet_fec!E83)</f>
        <v>0.43306109703030032</v>
      </c>
      <c r="F83" s="111">
        <f>IF(RES_hhdet_tes!F83=0,"",RES_hhdet_tes!F83/RES_hhdet_fec!F83)</f>
        <v>0.44386057427738185</v>
      </c>
      <c r="G83" s="111">
        <f>IF(RES_hhdet_tes!G83=0,"",RES_hhdet_tes!G83/RES_hhdet_fec!G83)</f>
        <v>0.4561090375542467</v>
      </c>
      <c r="H83" s="111">
        <f>IF(RES_hhdet_tes!H83=0,"",RES_hhdet_tes!H83/RES_hhdet_fec!H83)</f>
        <v>0.46909226118547059</v>
      </c>
      <c r="I83" s="111">
        <f>IF(RES_hhdet_tes!I83=0,"",RES_hhdet_tes!I83/RES_hhdet_fec!I83)</f>
        <v>0.48273363765241606</v>
      </c>
      <c r="J83" s="111">
        <f>IF(RES_hhdet_tes!J83=0,"",RES_hhdet_tes!J83/RES_hhdet_fec!J83)</f>
        <v>0.50145184143844679</v>
      </c>
      <c r="K83" s="111">
        <f>IF(RES_hhdet_tes!K83=0,"",RES_hhdet_tes!K83/RES_hhdet_fec!K83)</f>
        <v>0.51789390440395255</v>
      </c>
      <c r="L83" s="111">
        <f>IF(RES_hhdet_tes!L83=0,"",RES_hhdet_tes!L83/RES_hhdet_fec!L83)</f>
        <v>0.53751400848027131</v>
      </c>
      <c r="M83" s="111">
        <f>IF(RES_hhdet_tes!M83=0,"",RES_hhdet_tes!M83/RES_hhdet_fec!M83)</f>
        <v>0.55702448933400706</v>
      </c>
      <c r="N83" s="111">
        <f>IF(RES_hhdet_tes!N83=0,"",RES_hhdet_tes!N83/RES_hhdet_fec!N83)</f>
        <v>0.58053837034354727</v>
      </c>
      <c r="O83" s="111">
        <f>IF(RES_hhdet_tes!O83=0,"",RES_hhdet_tes!O83/RES_hhdet_fec!O83)</f>
        <v>0.60191882210179071</v>
      </c>
      <c r="P83" s="111">
        <f>IF(RES_hhdet_tes!P83=0,"",RES_hhdet_tes!P83/RES_hhdet_fec!P83)</f>
        <v>0.60551007688074709</v>
      </c>
      <c r="Q83" s="111">
        <f>IF(RES_hhdet_tes!Q83=0,"",RES_hhdet_tes!Q83/RES_hhdet_fec!Q83)</f>
        <v>0.60949500818697533</v>
      </c>
      <c r="R83" s="111">
        <f>IF(RES_hhdet_tes!R83=0,"",RES_hhdet_tes!R83/RES_hhdet_fec!R83)</f>
        <v>0.61375057035642877</v>
      </c>
      <c r="S83" s="111">
        <f>IF(RES_hhdet_tes!S83=0,"",RES_hhdet_tes!S83/RES_hhdet_fec!S83)</f>
        <v>0.62033185212581576</v>
      </c>
      <c r="T83" s="111">
        <f>IF(RES_hhdet_tes!T83=0,"",RES_hhdet_tes!T83/RES_hhdet_fec!T83)</f>
        <v>0.62889697765440178</v>
      </c>
      <c r="U83" s="111">
        <f>IF(RES_hhdet_tes!U83=0,"",RES_hhdet_tes!U83/RES_hhdet_fec!U83)</f>
        <v>0.6393665065275812</v>
      </c>
      <c r="V83" s="111">
        <f>IF(RES_hhdet_tes!V83=0,"",RES_hhdet_tes!V83/RES_hhdet_fec!V83)</f>
        <v>0.64887020587345001</v>
      </c>
      <c r="W83" s="111">
        <f>IF(RES_hhdet_tes!W83=0,"",RES_hhdet_tes!W83/RES_hhdet_fec!W83)</f>
        <v>0.66018209270718053</v>
      </c>
      <c r="X83" s="111">
        <f>IF(RES_hhdet_tes!X83=0,"",RES_hhdet_tes!X83/RES_hhdet_fec!X83)</f>
        <v>0.67026517438198552</v>
      </c>
      <c r="Y83" s="111">
        <f>IF(RES_hhdet_tes!Y83=0,"",RES_hhdet_tes!Y83/RES_hhdet_fec!Y83)</f>
        <v>0.68289346582949018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1.9787424596204704</v>
      </c>
      <c r="C85" s="124">
        <f>IF(RES_hhdet_tes!C85=0,"",RES_hhdet_tes!C85/RES_hhdet_fec!C85)</f>
        <v>2.0252433533248779</v>
      </c>
      <c r="D85" s="124">
        <f>IF(RES_hhdet_tes!D85=0,"",RES_hhdet_tes!D85/RES_hhdet_fec!D85)</f>
        <v>2.1287969381030964</v>
      </c>
      <c r="E85" s="124">
        <f>IF(RES_hhdet_tes!E85=0,"",RES_hhdet_tes!E85/RES_hhdet_fec!E85)</f>
        <v>2.6543263340518162</v>
      </c>
      <c r="F85" s="124">
        <f>IF(RES_hhdet_tes!F85=0,"",RES_hhdet_tes!F85/RES_hhdet_fec!F85)</f>
        <v>2.8654535564556864</v>
      </c>
      <c r="G85" s="124">
        <f>IF(RES_hhdet_tes!G85=0,"",RES_hhdet_tes!G85/RES_hhdet_fec!G85)</f>
        <v>3.0284603572764492</v>
      </c>
      <c r="H85" s="124">
        <f>IF(RES_hhdet_tes!H85=0,"",RES_hhdet_tes!H85/RES_hhdet_fec!H85)</f>
        <v>3.1512483934312119</v>
      </c>
      <c r="I85" s="124">
        <f>IF(RES_hhdet_tes!I85=0,"",RES_hhdet_tes!I85/RES_hhdet_fec!I85)</f>
        <v>3.2583069932306108</v>
      </c>
      <c r="J85" s="124">
        <f>IF(RES_hhdet_tes!J85=0,"",RES_hhdet_tes!J85/RES_hhdet_fec!J85)</f>
        <v>3.3435668910892318</v>
      </c>
      <c r="K85" s="124">
        <f>IF(RES_hhdet_tes!K85=0,"",RES_hhdet_tes!K85/RES_hhdet_fec!K85)</f>
        <v>3.4222090240272447</v>
      </c>
      <c r="L85" s="124">
        <f>IF(RES_hhdet_tes!L85=0,"",RES_hhdet_tes!L85/RES_hhdet_fec!L85)</f>
        <v>3.5047187012785042</v>
      </c>
      <c r="M85" s="124">
        <f>IF(RES_hhdet_tes!M85=0,"",RES_hhdet_tes!M85/RES_hhdet_fec!M85)</f>
        <v>3.5824093283618836</v>
      </c>
      <c r="N85" s="124">
        <f>IF(RES_hhdet_tes!N85=0,"",RES_hhdet_tes!N85/RES_hhdet_fec!N85)</f>
        <v>3.7047145480295276</v>
      </c>
      <c r="O85" s="124">
        <f>IF(RES_hhdet_tes!O85=0,"",RES_hhdet_tes!O85/RES_hhdet_fec!O85)</f>
        <v>3.8488173924372888</v>
      </c>
      <c r="P85" s="124">
        <f>IF(RES_hhdet_tes!P85=0,"",RES_hhdet_tes!P85/RES_hhdet_fec!P85)</f>
        <v>4.034812152861436</v>
      </c>
      <c r="Q85" s="124">
        <f>IF(RES_hhdet_tes!Q85=0,"",RES_hhdet_tes!Q85/RES_hhdet_fec!Q85)</f>
        <v>4.2075983883608927</v>
      </c>
      <c r="R85" s="124">
        <f>IF(RES_hhdet_tes!R85=0,"",RES_hhdet_tes!R85/RES_hhdet_fec!R85)</f>
        <v>4.3545274777140497</v>
      </c>
      <c r="S85" s="124">
        <f>IF(RES_hhdet_tes!S85=0,"",RES_hhdet_tes!S85/RES_hhdet_fec!S85)</f>
        <v>4.4682906635150257</v>
      </c>
      <c r="T85" s="124">
        <f>IF(RES_hhdet_tes!T85=0,"",RES_hhdet_tes!T85/RES_hhdet_fec!T85)</f>
        <v>4.5660915520488983</v>
      </c>
      <c r="U85" s="124">
        <f>IF(RES_hhdet_tes!U85=0,"",RES_hhdet_tes!U85/RES_hhdet_fec!U85)</f>
        <v>4.6479353792084463</v>
      </c>
      <c r="V85" s="124">
        <f>IF(RES_hhdet_tes!V85=0,"",RES_hhdet_tes!V85/RES_hhdet_fec!V85)</f>
        <v>4.7262094761541684</v>
      </c>
      <c r="W85" s="124">
        <f>IF(RES_hhdet_tes!W85=0,"",RES_hhdet_tes!W85/RES_hhdet_fec!W85)</f>
        <v>4.7812518344252197</v>
      </c>
      <c r="X85" s="124">
        <f>IF(RES_hhdet_tes!X85=0,"",RES_hhdet_tes!X85/RES_hhdet_fec!X85)</f>
        <v>4.8156012050830403</v>
      </c>
      <c r="Y85" s="124">
        <f>IF(RES_hhdet_tes!Y85=0,"",RES_hhdet_tes!Y85/RES_hhdet_fec!Y85)</f>
        <v>4.8333808241350145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1.9787424596204704</v>
      </c>
      <c r="C86" s="111">
        <f>IF(RES_hhdet_tes!C86=0,"",RES_hhdet_tes!C86/RES_hhdet_fec!C86)</f>
        <v>2.0252433533248779</v>
      </c>
      <c r="D86" s="111">
        <f>IF(RES_hhdet_tes!D86=0,"",RES_hhdet_tes!D86/RES_hhdet_fec!D86)</f>
        <v>2.1287969381030964</v>
      </c>
      <c r="E86" s="111">
        <f>IF(RES_hhdet_tes!E86=0,"",RES_hhdet_tes!E86/RES_hhdet_fec!E86)</f>
        <v>2.6543263340518162</v>
      </c>
      <c r="F86" s="111">
        <f>IF(RES_hhdet_tes!F86=0,"",RES_hhdet_tes!F86/RES_hhdet_fec!F86)</f>
        <v>2.8654535564556864</v>
      </c>
      <c r="G86" s="111">
        <f>IF(RES_hhdet_tes!G86=0,"",RES_hhdet_tes!G86/RES_hhdet_fec!G86)</f>
        <v>3.0284603572764492</v>
      </c>
      <c r="H86" s="111">
        <f>IF(RES_hhdet_tes!H86=0,"",RES_hhdet_tes!H86/RES_hhdet_fec!H86)</f>
        <v>3.1512483934312119</v>
      </c>
      <c r="I86" s="111">
        <f>IF(RES_hhdet_tes!I86=0,"",RES_hhdet_tes!I86/RES_hhdet_fec!I86)</f>
        <v>3.2583069932306108</v>
      </c>
      <c r="J86" s="111">
        <f>IF(RES_hhdet_tes!J86=0,"",RES_hhdet_tes!J86/RES_hhdet_fec!J86)</f>
        <v>3.3435668910892318</v>
      </c>
      <c r="K86" s="111">
        <f>IF(RES_hhdet_tes!K86=0,"",RES_hhdet_tes!K86/RES_hhdet_fec!K86)</f>
        <v>3.4222090240272447</v>
      </c>
      <c r="L86" s="111">
        <f>IF(RES_hhdet_tes!L86=0,"",RES_hhdet_tes!L86/RES_hhdet_fec!L86)</f>
        <v>3.5047187012785042</v>
      </c>
      <c r="M86" s="111">
        <f>IF(RES_hhdet_tes!M86=0,"",RES_hhdet_tes!M86/RES_hhdet_fec!M86)</f>
        <v>3.5824093283618836</v>
      </c>
      <c r="N86" s="111">
        <f>IF(RES_hhdet_tes!N86=0,"",RES_hhdet_tes!N86/RES_hhdet_fec!N86)</f>
        <v>3.7047145480295276</v>
      </c>
      <c r="O86" s="111">
        <f>IF(RES_hhdet_tes!O86=0,"",RES_hhdet_tes!O86/RES_hhdet_fec!O86)</f>
        <v>3.8488173924372888</v>
      </c>
      <c r="P86" s="111">
        <f>IF(RES_hhdet_tes!P86=0,"",RES_hhdet_tes!P86/RES_hhdet_fec!P86)</f>
        <v>4.034812152861436</v>
      </c>
      <c r="Q86" s="111">
        <f>IF(RES_hhdet_tes!Q86=0,"",RES_hhdet_tes!Q86/RES_hhdet_fec!Q86)</f>
        <v>4.2075983883608927</v>
      </c>
      <c r="R86" s="111">
        <f>IF(RES_hhdet_tes!R86=0,"",RES_hhdet_tes!R86/RES_hhdet_fec!R86)</f>
        <v>4.3545274777140497</v>
      </c>
      <c r="S86" s="111">
        <f>IF(RES_hhdet_tes!S86=0,"",RES_hhdet_tes!S86/RES_hhdet_fec!S86)</f>
        <v>4.4682906635150257</v>
      </c>
      <c r="T86" s="111">
        <f>IF(RES_hhdet_tes!T86=0,"",RES_hhdet_tes!T86/RES_hhdet_fec!T86)</f>
        <v>4.5660915520488983</v>
      </c>
      <c r="U86" s="111">
        <f>IF(RES_hhdet_tes!U86=0,"",RES_hhdet_tes!U86/RES_hhdet_fec!U86)</f>
        <v>4.6479353792084463</v>
      </c>
      <c r="V86" s="111">
        <f>IF(RES_hhdet_tes!V86=0,"",RES_hhdet_tes!V86/RES_hhdet_fec!V86)</f>
        <v>4.7262094761541684</v>
      </c>
      <c r="W86" s="111">
        <f>IF(RES_hhdet_tes!W86=0,"",RES_hhdet_tes!W86/RES_hhdet_fec!W86)</f>
        <v>4.7812518344252197</v>
      </c>
      <c r="X86" s="111">
        <f>IF(RES_hhdet_tes!X86=0,"",RES_hhdet_tes!X86/RES_hhdet_fec!X86)</f>
        <v>4.8156012050830403</v>
      </c>
      <c r="Y86" s="111">
        <f>IF(RES_hhdet_tes!Y86=0,"",RES_hhdet_tes!Y86/RES_hhdet_fec!Y86)</f>
        <v>4.8333808241350145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0.458706882347718</v>
      </c>
      <c r="C87" s="124">
        <f>IF(RES_hhdet_tes!C87=0,"",RES_hhdet_tes!C87/RES_hhdet_fec!C87)</f>
        <v>0.46705570829261789</v>
      </c>
      <c r="D87" s="124">
        <f>IF(RES_hhdet_tes!D87=0,"",RES_hhdet_tes!D87/RES_hhdet_fec!D87)</f>
        <v>0.46650863190855307</v>
      </c>
      <c r="E87" s="124">
        <f>IF(RES_hhdet_tes!E87=0,"",RES_hhdet_tes!E87/RES_hhdet_fec!E87)</f>
        <v>0.47575853937208706</v>
      </c>
      <c r="F87" s="124">
        <f>IF(RES_hhdet_tes!F87=0,"",RES_hhdet_tes!F87/RES_hhdet_fec!F87)</f>
        <v>0.49431951802601182</v>
      </c>
      <c r="G87" s="124">
        <f>IF(RES_hhdet_tes!G87=0,"",RES_hhdet_tes!G87/RES_hhdet_fec!G87)</f>
        <v>0.50400357097339576</v>
      </c>
      <c r="H87" s="124">
        <f>IF(RES_hhdet_tes!H87=0,"",RES_hhdet_tes!H87/RES_hhdet_fec!H87)</f>
        <v>0.52090126470197284</v>
      </c>
      <c r="I87" s="124">
        <f>IF(RES_hhdet_tes!I87=0,"",RES_hhdet_tes!I87/RES_hhdet_fec!I87)</f>
        <v>0.52769329858426328</v>
      </c>
      <c r="J87" s="124">
        <f>IF(RES_hhdet_tes!J87=0,"",RES_hhdet_tes!J87/RES_hhdet_fec!J87)</f>
        <v>0.55185947878831809</v>
      </c>
      <c r="K87" s="124">
        <f>IF(RES_hhdet_tes!K87=0,"",RES_hhdet_tes!K87/RES_hhdet_fec!K87)</f>
        <v>0.57104360360578277</v>
      </c>
      <c r="L87" s="124">
        <f>IF(RES_hhdet_tes!L87=0,"",RES_hhdet_tes!L87/RES_hhdet_fec!L87)</f>
        <v>0.59032771471065826</v>
      </c>
      <c r="M87" s="124">
        <f>IF(RES_hhdet_tes!M87=0,"",RES_hhdet_tes!M87/RES_hhdet_fec!M87)</f>
        <v>0.61376482228273022</v>
      </c>
      <c r="N87" s="124">
        <f>IF(RES_hhdet_tes!N87=0,"",RES_hhdet_tes!N87/RES_hhdet_fec!N87)</f>
        <v>0.63809365467289969</v>
      </c>
      <c r="O87" s="124">
        <f>IF(RES_hhdet_tes!O87=0,"",RES_hhdet_tes!O87/RES_hhdet_fec!O87)</f>
        <v>0.65823637458571904</v>
      </c>
      <c r="P87" s="124">
        <f>IF(RES_hhdet_tes!P87=0,"",RES_hhdet_tes!P87/RES_hhdet_fec!P87)</f>
        <v>0.66271330402312079</v>
      </c>
      <c r="Q87" s="124">
        <f>IF(RES_hhdet_tes!Q87=0,"",RES_hhdet_tes!Q87/RES_hhdet_fec!Q87)</f>
        <v>0.6681928146146785</v>
      </c>
      <c r="R87" s="124">
        <f>IF(RES_hhdet_tes!R87=0,"",RES_hhdet_tes!R87/RES_hhdet_fec!R87)</f>
        <v>0.67534667571595075</v>
      </c>
      <c r="S87" s="124">
        <f>IF(RES_hhdet_tes!S87=0,"",RES_hhdet_tes!S87/RES_hhdet_fec!S87)</f>
        <v>0.68357115361496568</v>
      </c>
      <c r="T87" s="124">
        <f>IF(RES_hhdet_tes!T87=0,"",RES_hhdet_tes!T87/RES_hhdet_fec!T87)</f>
        <v>0.69407946545551047</v>
      </c>
      <c r="U87" s="124">
        <f>IF(RES_hhdet_tes!U87=0,"",RES_hhdet_tes!U87/RES_hhdet_fec!U87)</f>
        <v>0.70683129077802753</v>
      </c>
      <c r="V87" s="124">
        <f>IF(RES_hhdet_tes!V87=0,"",RES_hhdet_tes!V87/RES_hhdet_fec!V87)</f>
        <v>0.72043020288560822</v>
      </c>
      <c r="W87" s="124">
        <f>IF(RES_hhdet_tes!W87=0,"",RES_hhdet_tes!W87/RES_hhdet_fec!W87)</f>
        <v>0.73575711232053254</v>
      </c>
      <c r="X87" s="124">
        <f>IF(RES_hhdet_tes!X87=0,"",RES_hhdet_tes!X87/RES_hhdet_fec!X87)</f>
        <v>0.75392888412071746</v>
      </c>
      <c r="Y87" s="124">
        <f>IF(RES_hhdet_tes!Y87=0,"",RES_hhdet_tes!Y87/RES_hhdet_fec!Y87)</f>
        <v>0.77249388681597742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0.42648997526701554</v>
      </c>
      <c r="C88" s="111">
        <f>IF(RES_hhdet_tes!C88=0,"",RES_hhdet_tes!C88/RES_hhdet_fec!C88)</f>
        <v>0.4323474608377833</v>
      </c>
      <c r="D88" s="111">
        <f>IF(RES_hhdet_tes!D88=0,"",RES_hhdet_tes!D88/RES_hhdet_fec!D88)</f>
        <v>0.43876618770240416</v>
      </c>
      <c r="E88" s="111">
        <f>IF(RES_hhdet_tes!E88=0,"",RES_hhdet_tes!E88/RES_hhdet_fec!E88)</f>
        <v>0.44398031122302234</v>
      </c>
      <c r="F88" s="111">
        <f>IF(RES_hhdet_tes!F88=0,"",RES_hhdet_tes!F88/RES_hhdet_fec!F88)</f>
        <v>0.44722826306203084</v>
      </c>
      <c r="G88" s="111">
        <f>IF(RES_hhdet_tes!G88=0,"",RES_hhdet_tes!G88/RES_hhdet_fec!G88)</f>
        <v>0.45423636215641611</v>
      </c>
      <c r="H88" s="111">
        <f>IF(RES_hhdet_tes!H88=0,"",RES_hhdet_tes!H88/RES_hhdet_fec!H88)</f>
        <v>0.46429978161602076</v>
      </c>
      <c r="I88" s="111">
        <f>IF(RES_hhdet_tes!I88=0,"",RES_hhdet_tes!I88/RES_hhdet_fec!I88)</f>
        <v>0.48510541781558636</v>
      </c>
      <c r="J88" s="111">
        <f>IF(RES_hhdet_tes!J88=0,"",RES_hhdet_tes!J88/RES_hhdet_fec!J88)</f>
        <v>0.51294378897064508</v>
      </c>
      <c r="K88" s="111">
        <f>IF(RES_hhdet_tes!K88=0,"",RES_hhdet_tes!K88/RES_hhdet_fec!K88)</f>
        <v>0.54473345942596407</v>
      </c>
      <c r="L88" s="111">
        <f>IF(RES_hhdet_tes!L88=0,"",RES_hhdet_tes!L88/RES_hhdet_fec!L88)</f>
        <v>0.57738342232450923</v>
      </c>
      <c r="M88" s="111">
        <f>IF(RES_hhdet_tes!M88=0,"",RES_hhdet_tes!M88/RES_hhdet_fec!M88)</f>
        <v>0.60989859514428357</v>
      </c>
      <c r="N88" s="111">
        <f>IF(RES_hhdet_tes!N88=0,"",RES_hhdet_tes!N88/RES_hhdet_fec!N88)</f>
        <v>0.64220938837444586</v>
      </c>
      <c r="O88" s="111">
        <f>IF(RES_hhdet_tes!O88=0,"",RES_hhdet_tes!O88/RES_hhdet_fec!O88)</f>
        <v>0.66671959320698715</v>
      </c>
      <c r="P88" s="111">
        <f>IF(RES_hhdet_tes!P88=0,"",RES_hhdet_tes!P88/RES_hhdet_fec!P88)</f>
        <v>0.66972442739397409</v>
      </c>
      <c r="Q88" s="111">
        <f>IF(RES_hhdet_tes!Q88=0,"",RES_hhdet_tes!Q88/RES_hhdet_fec!Q88)</f>
        <v>0.6736186452694688</v>
      </c>
      <c r="R88" s="111">
        <f>IF(RES_hhdet_tes!R88=0,"",RES_hhdet_tes!R88/RES_hhdet_fec!R88)</f>
        <v>0.67931061115930036</v>
      </c>
      <c r="S88" s="111">
        <f>IF(RES_hhdet_tes!S88=0,"",RES_hhdet_tes!S88/RES_hhdet_fec!S88)</f>
        <v>0.68693565270399626</v>
      </c>
      <c r="T88" s="111">
        <f>IF(RES_hhdet_tes!T88=0,"",RES_hhdet_tes!T88/RES_hhdet_fec!T88)</f>
        <v>0.69519277753222364</v>
      </c>
      <c r="U88" s="111">
        <f>IF(RES_hhdet_tes!U88=0,"",RES_hhdet_tes!U88/RES_hhdet_fec!U88)</f>
        <v>0.70649591089766928</v>
      </c>
      <c r="V88" s="111">
        <f>IF(RES_hhdet_tes!V88=0,"",RES_hhdet_tes!V88/RES_hhdet_fec!V88)</f>
        <v>0.72014878536720783</v>
      </c>
      <c r="W88" s="111">
        <f>IF(RES_hhdet_tes!W88=0,"",RES_hhdet_tes!W88/RES_hhdet_fec!W88)</f>
        <v>0.73528675909069174</v>
      </c>
      <c r="X88" s="111">
        <f>IF(RES_hhdet_tes!X88=0,"",RES_hhdet_tes!X88/RES_hhdet_fec!X88)</f>
        <v>0.75325871795591826</v>
      </c>
      <c r="Y88" s="111">
        <f>IF(RES_hhdet_tes!Y88=0,"",RES_hhdet_tes!Y88/RES_hhdet_fec!Y88)</f>
        <v>0.77238747193220691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0.5229681577077705</v>
      </c>
      <c r="C92" s="112">
        <f>IF(RES_hhdet_tes!C92=0,"",RES_hhdet_tes!C92/RES_hhdet_fec!C92)</f>
        <v>0.52593990704983118</v>
      </c>
      <c r="D92" s="112">
        <f>IF(RES_hhdet_tes!D92=0,"",RES_hhdet_tes!D92/RES_hhdet_fec!D92)</f>
        <v>0.52910722397151999</v>
      </c>
      <c r="E92" s="112">
        <f>IF(RES_hhdet_tes!E92=0,"",RES_hhdet_tes!E92/RES_hhdet_fec!E92)</f>
        <v>0.53221929310137339</v>
      </c>
      <c r="F92" s="112">
        <f>IF(RES_hhdet_tes!F92=0,"",RES_hhdet_tes!F92/RES_hhdet_fec!F92)</f>
        <v>0.53532508842314908</v>
      </c>
      <c r="G92" s="112">
        <f>IF(RES_hhdet_tes!G92=0,"",RES_hhdet_tes!G92/RES_hhdet_fec!G92)</f>
        <v>0.54062531970093497</v>
      </c>
      <c r="H92" s="112">
        <f>IF(RES_hhdet_tes!H92=0,"",RES_hhdet_tes!H92/RES_hhdet_fec!H92)</f>
        <v>0.54889657098944011</v>
      </c>
      <c r="I92" s="112">
        <f>IF(RES_hhdet_tes!I92=0,"",RES_hhdet_tes!I92/RES_hhdet_fec!I92)</f>
        <v>0.55404745354577956</v>
      </c>
      <c r="J92" s="112">
        <f>IF(RES_hhdet_tes!J92=0,"",RES_hhdet_tes!J92/RES_hhdet_fec!J92)</f>
        <v>0.55621160192128272</v>
      </c>
      <c r="K92" s="112">
        <f>IF(RES_hhdet_tes!K92=0,"",RES_hhdet_tes!K92/RES_hhdet_fec!K92)</f>
        <v>0.56472166717035877</v>
      </c>
      <c r="L92" s="112">
        <f>IF(RES_hhdet_tes!L92=0,"",RES_hhdet_tes!L92/RES_hhdet_fec!L92)</f>
        <v>0.57445181980711713</v>
      </c>
      <c r="M92" s="112">
        <f>IF(RES_hhdet_tes!M92=0,"",RES_hhdet_tes!M92/RES_hhdet_fec!M92)</f>
        <v>0.58300364637573832</v>
      </c>
      <c r="N92" s="112">
        <f>IF(RES_hhdet_tes!N92=0,"",RES_hhdet_tes!N92/RES_hhdet_fec!N92)</f>
        <v>0.59206178724892133</v>
      </c>
      <c r="O92" s="112">
        <f>IF(RES_hhdet_tes!O92=0,"",RES_hhdet_tes!O92/RES_hhdet_fec!O92)</f>
        <v>0.60228052942613552</v>
      </c>
      <c r="P92" s="112">
        <f>IF(RES_hhdet_tes!P92=0,"",RES_hhdet_tes!P92/RES_hhdet_fec!P92)</f>
        <v>0.61301561297380058</v>
      </c>
      <c r="Q92" s="112">
        <f>IF(RES_hhdet_tes!Q92=0,"",RES_hhdet_tes!Q92/RES_hhdet_fec!Q92)</f>
        <v>0.62740219169325495</v>
      </c>
      <c r="R92" s="112">
        <f>IF(RES_hhdet_tes!R92=0,"",RES_hhdet_tes!R92/RES_hhdet_fec!R92)</f>
        <v>0.65929210919792891</v>
      </c>
      <c r="S92" s="112">
        <f>IF(RES_hhdet_tes!S92=0,"",RES_hhdet_tes!S92/RES_hhdet_fec!S92)</f>
        <v>0.70418385229695601</v>
      </c>
      <c r="T92" s="112">
        <f>IF(RES_hhdet_tes!T92=0,"",RES_hhdet_tes!T92/RES_hhdet_fec!T92)</f>
        <v>0.76175778308275732</v>
      </c>
      <c r="U92" s="112">
        <f>IF(RES_hhdet_tes!U92=0,"",RES_hhdet_tes!U92/RES_hhdet_fec!U92)</f>
        <v>0.80569606691310325</v>
      </c>
      <c r="V92" s="112">
        <f>IF(RES_hhdet_tes!V92=0,"",RES_hhdet_tes!V92/RES_hhdet_fec!V92)</f>
        <v>0.82880010625578815</v>
      </c>
      <c r="W92" s="112">
        <f>IF(RES_hhdet_tes!W92=0,"",RES_hhdet_tes!W92/RES_hhdet_fec!W92)</f>
        <v>0.8542934934997608</v>
      </c>
      <c r="X92" s="112">
        <f>IF(RES_hhdet_tes!X92=0,"",RES_hhdet_tes!X92/RES_hhdet_fec!X92)</f>
        <v>0.8786255173656059</v>
      </c>
      <c r="Y92" s="112">
        <f>IF(RES_hhdet_tes!Y92=0,"",RES_hhdet_tes!Y92/RES_hhdet_fec!Y92)</f>
        <v>0.89592907041659042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0.58997820646750421</v>
      </c>
      <c r="C96" s="112">
        <f>IF(RES_hhdet_tes!C96=0,"",RES_hhdet_tes!C96/RES_hhdet_fec!C96)</f>
        <v>0.59227356667469122</v>
      </c>
      <c r="D96" s="112">
        <f>IF(RES_hhdet_tes!D96=0,"",RES_hhdet_tes!D96/RES_hhdet_fec!D96)</f>
        <v>0.59520117122198868</v>
      </c>
      <c r="E96" s="112">
        <f>IF(RES_hhdet_tes!E96=0,"",RES_hhdet_tes!E96/RES_hhdet_fec!E96)</f>
        <v>0.60023299725392132</v>
      </c>
      <c r="F96" s="112">
        <f>IF(RES_hhdet_tes!F96=0,"",RES_hhdet_tes!F96/RES_hhdet_fec!F96)</f>
        <v>0.60562278823098969</v>
      </c>
      <c r="G96" s="112">
        <f>IF(RES_hhdet_tes!G96=0,"",RES_hhdet_tes!G96/RES_hhdet_fec!G96)</f>
        <v>0.60975198438724931</v>
      </c>
      <c r="H96" s="112">
        <f>IF(RES_hhdet_tes!H96=0,"",RES_hhdet_tes!H96/RES_hhdet_fec!H96)</f>
        <v>0.61348109507725912</v>
      </c>
      <c r="I96" s="112">
        <f>IF(RES_hhdet_tes!I96=0,"",RES_hhdet_tes!I96/RES_hhdet_fec!I96)</f>
        <v>0.61502764227146789</v>
      </c>
      <c r="J96" s="112">
        <f>IF(RES_hhdet_tes!J96=0,"",RES_hhdet_tes!J96/RES_hhdet_fec!J96)</f>
        <v>0.61638526692204976</v>
      </c>
      <c r="K96" s="112">
        <f>IF(RES_hhdet_tes!K96=0,"",RES_hhdet_tes!K96/RES_hhdet_fec!K96)</f>
        <v>0.61747148977761079</v>
      </c>
      <c r="L96" s="112">
        <f>IF(RES_hhdet_tes!L96=0,"",RES_hhdet_tes!L96/RES_hhdet_fec!L96)</f>
        <v>0.61980125034003208</v>
      </c>
      <c r="M96" s="112">
        <f>IF(RES_hhdet_tes!M96=0,"",RES_hhdet_tes!M96/RES_hhdet_fec!M96)</f>
        <v>0.62291492550971628</v>
      </c>
      <c r="N96" s="112">
        <f>IF(RES_hhdet_tes!N96=0,"",RES_hhdet_tes!N96/RES_hhdet_fec!N96)</f>
        <v>0.62944759055198685</v>
      </c>
      <c r="O96" s="112">
        <f>IF(RES_hhdet_tes!O96=0,"",RES_hhdet_tes!O96/RES_hhdet_fec!O96)</f>
        <v>0.63742507129873871</v>
      </c>
      <c r="P96" s="112">
        <f>IF(RES_hhdet_tes!P96=0,"",RES_hhdet_tes!P96/RES_hhdet_fec!P96)</f>
        <v>0.64731476504124563</v>
      </c>
      <c r="Q96" s="112">
        <f>IF(RES_hhdet_tes!Q96=0,"",RES_hhdet_tes!Q96/RES_hhdet_fec!Q96)</f>
        <v>0.6556029069158712</v>
      </c>
      <c r="R96" s="112">
        <f>IF(RES_hhdet_tes!R96=0,"",RES_hhdet_tes!R96/RES_hhdet_fec!R96)</f>
        <v>0.66617587227667352</v>
      </c>
      <c r="S96" s="112">
        <f>IF(RES_hhdet_tes!S96=0,"",RES_hhdet_tes!S96/RES_hhdet_fec!S96)</f>
        <v>0.6751451685687867</v>
      </c>
      <c r="T96" s="112">
        <f>IF(RES_hhdet_tes!T96=0,"",RES_hhdet_tes!T96/RES_hhdet_fec!T96)</f>
        <v>0.69070379330451692</v>
      </c>
      <c r="U96" s="112">
        <f>IF(RES_hhdet_tes!U96=0,"",RES_hhdet_tes!U96/RES_hhdet_fec!U96)</f>
        <v>0.70702086411267284</v>
      </c>
      <c r="V96" s="112">
        <f>IF(RES_hhdet_tes!V96=0,"",RES_hhdet_tes!V96/RES_hhdet_fec!V96)</f>
        <v>0.72060366880127558</v>
      </c>
      <c r="W96" s="112">
        <f>IF(RES_hhdet_tes!W96=0,"",RES_hhdet_tes!W96/RES_hhdet_fec!W96)</f>
        <v>0.73665445326564138</v>
      </c>
      <c r="X96" s="112">
        <f>IF(RES_hhdet_tes!X96=0,"",RES_hhdet_tes!X96/RES_hhdet_fec!X96)</f>
        <v>0.75805568283993363</v>
      </c>
      <c r="Y96" s="112">
        <f>IF(RES_hhdet_tes!Y96=0,"",RES_hhdet_tes!Y96/RES_hhdet_fec!Y96)</f>
        <v>0.77156036695417396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X97" s="113" t="str">
        <f>IF(RES_hhdet_tes!X97=0,"",RES_hhdet_tes!X97/RES_hhdet_fec!X97)</f>
        <v/>
      </c>
      <c r="Y97" s="113" t="str">
        <f>IF(RES_hhdet_tes!Y97=0,"",RES_hhdet_tes!Y97/RES_hhdet_fec!Y97)</f>
        <v/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X98" s="111" t="str">
        <f>IF(RES_hhdet_tes!X98=0,"",RES_hhdet_tes!X98/RES_hhdet_fec!X98)</f>
        <v/>
      </c>
      <c r="Y98" s="111" t="str">
        <f>IF(RES_hhdet_tes!Y98=0,"",RES_hhdet_tes!Y98/RES_hhdet_fec!Y98)</f>
        <v/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X99" s="111" t="str">
        <f>IF(RES_hhdet_tes!X99=0,"",RES_hhdet_tes!X99/RES_hhdet_fec!X99)</f>
        <v/>
      </c>
      <c r="Y99" s="111" t="str">
        <f>IF(RES_hhdet_tes!Y99=0,"",RES_hhdet_tes!Y99/RES_hhdet_fec!Y99)</f>
        <v/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0.57094640745058689</v>
      </c>
      <c r="C100" s="124">
        <f>IF(RES_hhdet_tes!C100=0,"",RES_hhdet_tes!C100/RES_hhdet_fec!C100)</f>
        <v>0.57277109292386952</v>
      </c>
      <c r="D100" s="124">
        <f>IF(RES_hhdet_tes!D100=0,"",RES_hhdet_tes!D100/RES_hhdet_fec!D100)</f>
        <v>0.57187675399801674</v>
      </c>
      <c r="E100" s="124">
        <f>IF(RES_hhdet_tes!E100=0,"",RES_hhdet_tes!E100/RES_hhdet_fec!E100)</f>
        <v>0.57822795508307023</v>
      </c>
      <c r="F100" s="124">
        <f>IF(RES_hhdet_tes!F100=0,"",RES_hhdet_tes!F100/RES_hhdet_fec!F100)</f>
        <v>0.59259220382798472</v>
      </c>
      <c r="G100" s="124">
        <f>IF(RES_hhdet_tes!G100=0,"",RES_hhdet_tes!G100/RES_hhdet_fec!G100)</f>
        <v>0.59591492243384503</v>
      </c>
      <c r="H100" s="124">
        <f>IF(RES_hhdet_tes!H100=0,"",RES_hhdet_tes!H100/RES_hhdet_fec!H100)</f>
        <v>0.61680044491377872</v>
      </c>
      <c r="I100" s="124">
        <f>IF(RES_hhdet_tes!I100=0,"",RES_hhdet_tes!I100/RES_hhdet_fec!I100)</f>
        <v>0.63922546139609604</v>
      </c>
      <c r="J100" s="124">
        <f>IF(RES_hhdet_tes!J100=0,"",RES_hhdet_tes!J100/RES_hhdet_fec!J100)</f>
        <v>0.64860291295156891</v>
      </c>
      <c r="K100" s="124">
        <f>IF(RES_hhdet_tes!K100=0,"",RES_hhdet_tes!K100/RES_hhdet_fec!K100)</f>
        <v>0.64451225832912373</v>
      </c>
      <c r="L100" s="124">
        <f>IF(RES_hhdet_tes!L100=0,"",RES_hhdet_tes!L100/RES_hhdet_fec!L100)</f>
        <v>0.62894355271263203</v>
      </c>
      <c r="M100" s="124">
        <f>IF(RES_hhdet_tes!M100=0,"",RES_hhdet_tes!M100/RES_hhdet_fec!M100)</f>
        <v>0.62788356478778784</v>
      </c>
      <c r="N100" s="124">
        <f>IF(RES_hhdet_tes!N100=0,"",RES_hhdet_tes!N100/RES_hhdet_fec!N100)</f>
        <v>0.62803677699775462</v>
      </c>
      <c r="O100" s="124">
        <f>IF(RES_hhdet_tes!O100=0,"",RES_hhdet_tes!O100/RES_hhdet_fec!O100)</f>
        <v>0.62893764637464344</v>
      </c>
      <c r="P100" s="124">
        <f>IF(RES_hhdet_tes!P100=0,"",RES_hhdet_tes!P100/RES_hhdet_fec!P100)</f>
        <v>0.62856686522810146</v>
      </c>
      <c r="Q100" s="124">
        <f>IF(RES_hhdet_tes!Q100=0,"",RES_hhdet_tes!Q100/RES_hhdet_fec!Q100)</f>
        <v>0.6176738610232424</v>
      </c>
      <c r="R100" s="124">
        <f>IF(RES_hhdet_tes!R100=0,"",RES_hhdet_tes!R100/RES_hhdet_fec!R100)</f>
        <v>0.6134001238116088</v>
      </c>
      <c r="S100" s="124">
        <f>IF(RES_hhdet_tes!S100=0,"",RES_hhdet_tes!S100/RES_hhdet_fec!S100)</f>
        <v>0.60323429394877304</v>
      </c>
      <c r="T100" s="124">
        <f>IF(RES_hhdet_tes!T100=0,"",RES_hhdet_tes!T100/RES_hhdet_fec!T100)</f>
        <v>0.62791949553862447</v>
      </c>
      <c r="U100" s="124">
        <f>IF(RES_hhdet_tes!U100=0,"",RES_hhdet_tes!U100/RES_hhdet_fec!U100)</f>
        <v>0.63256114026637034</v>
      </c>
      <c r="V100" s="124">
        <f>IF(RES_hhdet_tes!V100=0,"",RES_hhdet_tes!V100/RES_hhdet_fec!V100)</f>
        <v>0.64182053582740317</v>
      </c>
      <c r="W100" s="124">
        <f>IF(RES_hhdet_tes!W100=0,"",RES_hhdet_tes!W100/RES_hhdet_fec!W100)</f>
        <v>0.66267715564936336</v>
      </c>
      <c r="X100" s="124">
        <f>IF(RES_hhdet_tes!X100=0,"",RES_hhdet_tes!X100/RES_hhdet_fec!X100)</f>
        <v>0.65425398609852392</v>
      </c>
      <c r="Y100" s="124">
        <f>IF(RES_hhdet_tes!Y100=0,"",RES_hhdet_tes!Y100/RES_hhdet_fec!Y100)</f>
        <v>0.63393173459000751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0.56730843380964391</v>
      </c>
      <c r="C101" s="111">
        <f>IF(RES_hhdet_tes!C101=0,"",RES_hhdet_tes!C101/RES_hhdet_fec!C101)</f>
        <v>0.56820005386366002</v>
      </c>
      <c r="D101" s="111">
        <f>IF(RES_hhdet_tes!D101=0,"",RES_hhdet_tes!D101/RES_hhdet_fec!D101)</f>
        <v>0.56911974397896314</v>
      </c>
      <c r="E101" s="111">
        <f>IF(RES_hhdet_tes!E101=0,"",RES_hhdet_tes!E101/RES_hhdet_fec!E101)</f>
        <v>0.57011155784332568</v>
      </c>
      <c r="F101" s="111">
        <f>IF(RES_hhdet_tes!F101=0,"",RES_hhdet_tes!F101/RES_hhdet_fec!F101)</f>
        <v>0.57116910188006231</v>
      </c>
      <c r="G101" s="111">
        <f>IF(RES_hhdet_tes!G101=0,"",RES_hhdet_tes!G101/RES_hhdet_fec!G101)</f>
        <v>0.57231124777509979</v>
      </c>
      <c r="H101" s="111">
        <f>IF(RES_hhdet_tes!H101=0,"",RES_hhdet_tes!H101/RES_hhdet_fec!H101)</f>
        <v>0.57358642141941008</v>
      </c>
      <c r="I101" s="111">
        <f>IF(RES_hhdet_tes!I101=0,"",RES_hhdet_tes!I101/RES_hhdet_fec!I101)</f>
        <v>0.57422388790364021</v>
      </c>
      <c r="J101" s="111">
        <f>IF(RES_hhdet_tes!J101=0,"",RES_hhdet_tes!J101/RES_hhdet_fec!J101)</f>
        <v>0.57446211140220726</v>
      </c>
      <c r="K101" s="111">
        <f>IF(RES_hhdet_tes!K101=0,"",RES_hhdet_tes!K101/RES_hhdet_fec!K101)</f>
        <v>0.57479820627534062</v>
      </c>
      <c r="L101" s="111">
        <f>IF(RES_hhdet_tes!L101=0,"",RES_hhdet_tes!L101/RES_hhdet_fec!L101)</f>
        <v>0.5751353187347672</v>
      </c>
      <c r="M101" s="111">
        <f>IF(RES_hhdet_tes!M101=0,"",RES_hhdet_tes!M101/RES_hhdet_fec!M101)</f>
        <v>0.5754321980003142</v>
      </c>
      <c r="N101" s="111">
        <f>IF(RES_hhdet_tes!N101=0,"",RES_hhdet_tes!N101/RES_hhdet_fec!N101)</f>
        <v>0.57570858305328809</v>
      </c>
      <c r="O101" s="111">
        <f>IF(RES_hhdet_tes!O101=0,"",RES_hhdet_tes!O101/RES_hhdet_fec!O101)</f>
        <v>0.57594743240183832</v>
      </c>
      <c r="P101" s="111">
        <f>IF(RES_hhdet_tes!P101=0,"",RES_hhdet_tes!P101/RES_hhdet_fec!P101)</f>
        <v>0.57609053006355149</v>
      </c>
      <c r="Q101" s="111">
        <f>IF(RES_hhdet_tes!Q101=0,"",RES_hhdet_tes!Q101/RES_hhdet_fec!Q101)</f>
        <v>0.57638729793186738</v>
      </c>
      <c r="R101" s="111">
        <f>IF(RES_hhdet_tes!R101=0,"",RES_hhdet_tes!R101/RES_hhdet_fec!R101)</f>
        <v>0.5769372268874905</v>
      </c>
      <c r="S101" s="111">
        <f>IF(RES_hhdet_tes!S101=0,"",RES_hhdet_tes!S101/RES_hhdet_fec!S101)</f>
        <v>0.57784690034694342</v>
      </c>
      <c r="T101" s="111">
        <f>IF(RES_hhdet_tes!T101=0,"",RES_hhdet_tes!T101/RES_hhdet_fec!T101)</f>
        <v>0.57866225900507595</v>
      </c>
      <c r="U101" s="111">
        <f>IF(RES_hhdet_tes!U101=0,"",RES_hhdet_tes!U101/RES_hhdet_fec!U101)</f>
        <v>0.58017914521004754</v>
      </c>
      <c r="V101" s="111">
        <f>IF(RES_hhdet_tes!V101=0,"",RES_hhdet_tes!V101/RES_hhdet_fec!V101)</f>
        <v>0.58263704607014322</v>
      </c>
      <c r="W101" s="111">
        <f>IF(RES_hhdet_tes!W101=0,"",RES_hhdet_tes!W101/RES_hhdet_fec!W101)</f>
        <v>0.58551116131808634</v>
      </c>
      <c r="X101" s="111">
        <f>IF(RES_hhdet_tes!X101=0,"",RES_hhdet_tes!X101/RES_hhdet_fec!X101)</f>
        <v>0.58811459709324343</v>
      </c>
      <c r="Y101" s="111">
        <f>IF(RES_hhdet_tes!Y101=0,"",RES_hhdet_tes!Y101/RES_hhdet_fec!Y101)</f>
        <v>0.59004884393081447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0.56537799884051543</v>
      </c>
      <c r="C102" s="111">
        <f>IF(RES_hhdet_tes!C102=0,"",RES_hhdet_tes!C102/RES_hhdet_fec!C102)</f>
        <v>0.56620361577257927</v>
      </c>
      <c r="D102" s="111">
        <f>IF(RES_hhdet_tes!D102=0,"",RES_hhdet_tes!D102/RES_hhdet_fec!D102)</f>
        <v>0.56706741127810245</v>
      </c>
      <c r="E102" s="111">
        <f>IF(RES_hhdet_tes!E102=0,"",RES_hhdet_tes!E102/RES_hhdet_fec!E102)</f>
        <v>0.56807153025074453</v>
      </c>
      <c r="F102" s="111">
        <f>IF(RES_hhdet_tes!F102=0,"",RES_hhdet_tes!F102/RES_hhdet_fec!F102)</f>
        <v>0.56915222945416222</v>
      </c>
      <c r="G102" s="111">
        <f>IF(RES_hhdet_tes!G102=0,"",RES_hhdet_tes!G102/RES_hhdet_fec!G102)</f>
        <v>0.57050527161990983</v>
      </c>
      <c r="H102" s="111">
        <f>IF(RES_hhdet_tes!H102=0,"",RES_hhdet_tes!H102/RES_hhdet_fec!H102)</f>
        <v>0.57208577008797712</v>
      </c>
      <c r="I102" s="111">
        <f>IF(RES_hhdet_tes!I102=0,"",RES_hhdet_tes!I102/RES_hhdet_fec!I102)</f>
        <v>0.57296104310117968</v>
      </c>
      <c r="J102" s="111">
        <f>IF(RES_hhdet_tes!J102=0,"",RES_hhdet_tes!J102/RES_hhdet_fec!J102)</f>
        <v>0.57328726898446769</v>
      </c>
      <c r="K102" s="111">
        <f>IF(RES_hhdet_tes!K102=0,"",RES_hhdet_tes!K102/RES_hhdet_fec!K102)</f>
        <v>0.57416696069235951</v>
      </c>
      <c r="L102" s="111">
        <f>IF(RES_hhdet_tes!L102=0,"",RES_hhdet_tes!L102/RES_hhdet_fec!L102)</f>
        <v>0.57506015150573753</v>
      </c>
      <c r="M102" s="111">
        <f>IF(RES_hhdet_tes!M102=0,"",RES_hhdet_tes!M102/RES_hhdet_fec!M102)</f>
        <v>0.57570284582485554</v>
      </c>
      <c r="N102" s="111">
        <f>IF(RES_hhdet_tes!N102=0,"",RES_hhdet_tes!N102/RES_hhdet_fec!N102)</f>
        <v>0.57615144830830189</v>
      </c>
      <c r="O102" s="111">
        <f>IF(RES_hhdet_tes!O102=0,"",RES_hhdet_tes!O102/RES_hhdet_fec!O102)</f>
        <v>0.57644914575394601</v>
      </c>
      <c r="P102" s="111">
        <f>IF(RES_hhdet_tes!P102=0,"",RES_hhdet_tes!P102/RES_hhdet_fec!P102)</f>
        <v>0.57659908948726912</v>
      </c>
      <c r="Q102" s="111">
        <f>IF(RES_hhdet_tes!Q102=0,"",RES_hhdet_tes!Q102/RES_hhdet_fec!Q102)</f>
        <v>0.57692424271143716</v>
      </c>
      <c r="R102" s="111">
        <f>IF(RES_hhdet_tes!R102=0,"",RES_hhdet_tes!R102/RES_hhdet_fec!R102)</f>
        <v>0.57779774586349031</v>
      </c>
      <c r="S102" s="111">
        <f>IF(RES_hhdet_tes!S102=0,"",RES_hhdet_tes!S102/RES_hhdet_fec!S102)</f>
        <v>0.57988474056689365</v>
      </c>
      <c r="T102" s="111">
        <f>IF(RES_hhdet_tes!T102=0,"",RES_hhdet_tes!T102/RES_hhdet_fec!T102)</f>
        <v>0.58433145798054842</v>
      </c>
      <c r="U102" s="111">
        <f>IF(RES_hhdet_tes!U102=0,"",RES_hhdet_tes!U102/RES_hhdet_fec!U102)</f>
        <v>0.58765937463831597</v>
      </c>
      <c r="V102" s="111">
        <f>IF(RES_hhdet_tes!V102=0,"",RES_hhdet_tes!V102/RES_hhdet_fec!V102)</f>
        <v>0.58963229643517501</v>
      </c>
      <c r="W102" s="111">
        <f>IF(RES_hhdet_tes!W102=0,"",RES_hhdet_tes!W102/RES_hhdet_fec!W102)</f>
        <v>0.59294978560704359</v>
      </c>
      <c r="X102" s="111">
        <f>IF(RES_hhdet_tes!X102=0,"",RES_hhdet_tes!X102/RES_hhdet_fec!X102)</f>
        <v>0.59542644327564576</v>
      </c>
      <c r="Y102" s="111">
        <f>IF(RES_hhdet_tes!Y102=0,"",RES_hhdet_tes!Y102/RES_hhdet_fec!Y102)</f>
        <v>0.60040592132995807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0.72896711077188858</v>
      </c>
      <c r="C103" s="45">
        <f>IF(RES_hhdet_tes!C103=0,"",RES_hhdet_tes!C103/RES_hhdet_fec!C103)</f>
        <v>0.73054592410175945</v>
      </c>
      <c r="D103" s="45">
        <f>IF(RES_hhdet_tes!D103=0,"",RES_hhdet_tes!D103/RES_hhdet_fec!D103)</f>
        <v>0.73501191946210154</v>
      </c>
      <c r="E103" s="45">
        <f>IF(RES_hhdet_tes!E103=0,"",RES_hhdet_tes!E103/RES_hhdet_fec!E103)</f>
        <v>0.73970168897916877</v>
      </c>
      <c r="F103" s="45">
        <f>IF(RES_hhdet_tes!F103=0,"",RES_hhdet_tes!F103/RES_hhdet_fec!F103)</f>
        <v>0.74299327797739945</v>
      </c>
      <c r="G103" s="45">
        <f>IF(RES_hhdet_tes!G103=0,"",RES_hhdet_tes!G103/RES_hhdet_fec!G103)</f>
        <v>0.74492177575684981</v>
      </c>
      <c r="H103" s="45">
        <f>IF(RES_hhdet_tes!H103=0,"",RES_hhdet_tes!H103/RES_hhdet_fec!H103)</f>
        <v>0.74668205519003106</v>
      </c>
      <c r="I103" s="45">
        <f>IF(RES_hhdet_tes!I103=0,"",RES_hhdet_tes!I103/RES_hhdet_fec!I103)</f>
        <v>0.74770369363573064</v>
      </c>
      <c r="J103" s="45">
        <f>IF(RES_hhdet_tes!J103=0,"",RES_hhdet_tes!J103/RES_hhdet_fec!J103)</f>
        <v>0.74875528605922725</v>
      </c>
      <c r="K103" s="45">
        <f>IF(RES_hhdet_tes!K103=0,"",RES_hhdet_tes!K103/RES_hhdet_fec!K103)</f>
        <v>0.74918334799887187</v>
      </c>
      <c r="L103" s="45">
        <f>IF(RES_hhdet_tes!L103=0,"",RES_hhdet_tes!L103/RES_hhdet_fec!L103)</f>
        <v>0.74986538861772567</v>
      </c>
      <c r="M103" s="45">
        <f>IF(RES_hhdet_tes!M103=0,"",RES_hhdet_tes!M103/RES_hhdet_fec!M103)</f>
        <v>0.75110014744888953</v>
      </c>
      <c r="N103" s="45">
        <f>IF(RES_hhdet_tes!N103=0,"",RES_hhdet_tes!N103/RES_hhdet_fec!N103)</f>
        <v>0.75409215995240264</v>
      </c>
      <c r="O103" s="45">
        <f>IF(RES_hhdet_tes!O103=0,"",RES_hhdet_tes!O103/RES_hhdet_fec!O103)</f>
        <v>0.7580251448868669</v>
      </c>
      <c r="P103" s="45">
        <f>IF(RES_hhdet_tes!P103=0,"",RES_hhdet_tes!P103/RES_hhdet_fec!P103)</f>
        <v>0.76137908800974785</v>
      </c>
      <c r="Q103" s="45">
        <f>IF(RES_hhdet_tes!Q103=0,"",RES_hhdet_tes!Q103/RES_hhdet_fec!Q103)</f>
        <v>0.76446209367170703</v>
      </c>
      <c r="R103" s="45">
        <f>IF(RES_hhdet_tes!R103=0,"",RES_hhdet_tes!R103/RES_hhdet_fec!R103)</f>
        <v>0.76925734166740545</v>
      </c>
      <c r="S103" s="45">
        <f>IF(RES_hhdet_tes!S103=0,"",RES_hhdet_tes!S103/RES_hhdet_fec!S103)</f>
        <v>0.77442561964036949</v>
      </c>
      <c r="T103" s="45">
        <f>IF(RES_hhdet_tes!T103=0,"",RES_hhdet_tes!T103/RES_hhdet_fec!T103)</f>
        <v>0.78462344420928898</v>
      </c>
      <c r="U103" s="45">
        <f>IF(RES_hhdet_tes!U103=0,"",RES_hhdet_tes!U103/RES_hhdet_fec!U103)</f>
        <v>0.80559080433432173</v>
      </c>
      <c r="V103" s="45">
        <f>IF(RES_hhdet_tes!V103=0,"",RES_hhdet_tes!V103/RES_hhdet_fec!V103)</f>
        <v>0.82694720162679813</v>
      </c>
      <c r="W103" s="45">
        <f>IF(RES_hhdet_tes!W103=0,"",RES_hhdet_tes!W103/RES_hhdet_fec!W103)</f>
        <v>0.84161008010085947</v>
      </c>
      <c r="X103" s="45">
        <f>IF(RES_hhdet_tes!X103=0,"",RES_hhdet_tes!X103/RES_hhdet_fec!X103)</f>
        <v>0.84808764502557676</v>
      </c>
      <c r="Y103" s="45">
        <f>IF(RES_hhdet_tes!Y103=0,"",RES_hhdet_tes!Y103/RES_hhdet_fec!Y103)</f>
        <v>0.85146700303348621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0.69434104050146483</v>
      </c>
      <c r="C124" s="119">
        <f>IF(RES_hhdet_tes!C124=0,"",RES_hhdet_tes!C124/RES_hhdet_fec!C124)</f>
        <v>0.69722163270364257</v>
      </c>
      <c r="D124" s="119">
        <f>IF(RES_hhdet_tes!D124=0,"",RES_hhdet_tes!D124/RES_hhdet_fec!D124)</f>
        <v>0.69994454041407805</v>
      </c>
      <c r="E124" s="119">
        <f>IF(RES_hhdet_tes!E124=0,"",RES_hhdet_tes!E124/RES_hhdet_fec!E124)</f>
        <v>0.70277699087175749</v>
      </c>
      <c r="F124" s="119">
        <f>IF(RES_hhdet_tes!F124=0,"",RES_hhdet_tes!F124/RES_hhdet_fec!F124)</f>
        <v>0.70680102397590805</v>
      </c>
      <c r="G124" s="119">
        <f>IF(RES_hhdet_tes!G124=0,"",RES_hhdet_tes!G124/RES_hhdet_fec!G124)</f>
        <v>0.70954124186195555</v>
      </c>
      <c r="H124" s="119">
        <f>IF(RES_hhdet_tes!H124=0,"",RES_hhdet_tes!H124/RES_hhdet_fec!H124)</f>
        <v>0.71317875503807016</v>
      </c>
      <c r="I124" s="119">
        <f>IF(RES_hhdet_tes!I124=0,"",RES_hhdet_tes!I124/RES_hhdet_fec!I124)</f>
        <v>0.71836394270903414</v>
      </c>
      <c r="J124" s="119">
        <f>IF(RES_hhdet_tes!J124=0,"",RES_hhdet_tes!J124/RES_hhdet_fec!J124)</f>
        <v>0.72506540587169221</v>
      </c>
      <c r="K124" s="119">
        <f>IF(RES_hhdet_tes!K124=0,"",RES_hhdet_tes!K124/RES_hhdet_fec!K124)</f>
        <v>0.7301015669480091</v>
      </c>
      <c r="L124" s="119">
        <f>IF(RES_hhdet_tes!L124=0,"",RES_hhdet_tes!L124/RES_hhdet_fec!L124)</f>
        <v>0.73635149055868276</v>
      </c>
      <c r="M124" s="119">
        <f>IF(RES_hhdet_tes!M124=0,"",RES_hhdet_tes!M124/RES_hhdet_fec!M124)</f>
        <v>0.74188679231415888</v>
      </c>
      <c r="N124" s="119">
        <f>IF(RES_hhdet_tes!N124=0,"",RES_hhdet_tes!N124/RES_hhdet_fec!N124)</f>
        <v>0.75099683897663949</v>
      </c>
      <c r="O124" s="119">
        <f>IF(RES_hhdet_tes!O124=0,"",RES_hhdet_tes!O124/RES_hhdet_fec!O124)</f>
        <v>0.76256198974669986</v>
      </c>
      <c r="P124" s="119">
        <f>IF(RES_hhdet_tes!P124=0,"",RES_hhdet_tes!P124/RES_hhdet_fec!P124)</f>
        <v>0.76588630233505273</v>
      </c>
      <c r="Q124" s="119">
        <f>IF(RES_hhdet_tes!Q124=0,"",RES_hhdet_tes!Q124/RES_hhdet_fec!Q124)</f>
        <v>0.77210286887798574</v>
      </c>
      <c r="R124" s="119">
        <f>IF(RES_hhdet_tes!R124=0,"",RES_hhdet_tes!R124/RES_hhdet_fec!R124)</f>
        <v>0.77943576146934146</v>
      </c>
      <c r="S124" s="119">
        <f>IF(RES_hhdet_tes!S124=0,"",RES_hhdet_tes!S124/RES_hhdet_fec!S124)</f>
        <v>0.78734255396429753</v>
      </c>
      <c r="T124" s="119">
        <f>IF(RES_hhdet_tes!T124=0,"",RES_hhdet_tes!T124/RES_hhdet_fec!T124)</f>
        <v>0.79384820789416721</v>
      </c>
      <c r="U124" s="119">
        <f>IF(RES_hhdet_tes!U124=0,"",RES_hhdet_tes!U124/RES_hhdet_fec!U124)</f>
        <v>0.80040927674171769</v>
      </c>
      <c r="V124" s="119">
        <f>IF(RES_hhdet_tes!V124=0,"",RES_hhdet_tes!V124/RES_hhdet_fec!V124)</f>
        <v>0.80812095644001614</v>
      </c>
      <c r="W124" s="119">
        <f>IF(RES_hhdet_tes!W124=0,"",RES_hhdet_tes!W124/RES_hhdet_fec!W124)</f>
        <v>0.82208711834429304</v>
      </c>
      <c r="X124" s="119">
        <f>IF(RES_hhdet_tes!X124=0,"",RES_hhdet_tes!X124/RES_hhdet_fec!X124)</f>
        <v>0.83019963534576413</v>
      </c>
      <c r="Y124" s="119">
        <f>IF(RES_hhdet_tes!Y124=0,"",RES_hhdet_tes!Y124/RES_hhdet_fec!Y124)</f>
        <v>0.83614727699491997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0.70510004358082723</v>
      </c>
      <c r="C125" s="124">
        <f>IF(RES_hhdet_tes!C125=0,"",RES_hhdet_tes!C125/RES_hhdet_fec!C125)</f>
        <v>0.70719708754994537</v>
      </c>
      <c r="D125" s="124">
        <f>IF(RES_hhdet_tes!D125=0,"",RES_hhdet_tes!D125/RES_hhdet_fec!D125)</f>
        <v>0.70933075358803821</v>
      </c>
      <c r="E125" s="124">
        <f>IF(RES_hhdet_tes!E125=0,"",RES_hhdet_tes!E125/RES_hhdet_fec!E125)</f>
        <v>0.71163572924029173</v>
      </c>
      <c r="F125" s="124">
        <f>IF(RES_hhdet_tes!F125=0,"",RES_hhdet_tes!F125/RES_hhdet_fec!F125)</f>
        <v>0.71397768326608924</v>
      </c>
      <c r="G125" s="124">
        <f>IF(RES_hhdet_tes!G125=0,"",RES_hhdet_tes!G125/RES_hhdet_fec!G125)</f>
        <v>0.716474145911837</v>
      </c>
      <c r="H125" s="124">
        <f>IF(RES_hhdet_tes!H125=0,"",RES_hhdet_tes!H125/RES_hhdet_fec!H125)</f>
        <v>0.71808706331584826</v>
      </c>
      <c r="I125" s="124">
        <f>IF(RES_hhdet_tes!I125=0,"",RES_hhdet_tes!I125/RES_hhdet_fec!I125)</f>
        <v>0.72130430519553002</v>
      </c>
      <c r="J125" s="124">
        <f>IF(RES_hhdet_tes!J125=0,"",RES_hhdet_tes!J125/RES_hhdet_fec!J125)</f>
        <v>0.72743703179106467</v>
      </c>
      <c r="K125" s="124">
        <f>IF(RES_hhdet_tes!K125=0,"",RES_hhdet_tes!K125/RES_hhdet_fec!K125)</f>
        <v>0.73253178964852261</v>
      </c>
      <c r="L125" s="124">
        <f>IF(RES_hhdet_tes!L125=0,"",RES_hhdet_tes!L125/RES_hhdet_fec!L125)</f>
        <v>0.7394206420752083</v>
      </c>
      <c r="M125" s="124">
        <f>IF(RES_hhdet_tes!M125=0,"",RES_hhdet_tes!M125/RES_hhdet_fec!M125)</f>
        <v>0.74695635824686268</v>
      </c>
      <c r="N125" s="124">
        <f>IF(RES_hhdet_tes!N125=0,"",RES_hhdet_tes!N125/RES_hhdet_fec!N125)</f>
        <v>0.75662460586821334</v>
      </c>
      <c r="O125" s="124">
        <f>IF(RES_hhdet_tes!O125=0,"",RES_hhdet_tes!O125/RES_hhdet_fec!O125)</f>
        <v>0.76820936416856567</v>
      </c>
      <c r="P125" s="124">
        <f>IF(RES_hhdet_tes!P125=0,"",RES_hhdet_tes!P125/RES_hhdet_fec!P125)</f>
        <v>0.77106871504135044</v>
      </c>
      <c r="Q125" s="124">
        <f>IF(RES_hhdet_tes!Q125=0,"",RES_hhdet_tes!Q125/RES_hhdet_fec!Q125)</f>
        <v>0.77692865115610465</v>
      </c>
      <c r="R125" s="124">
        <f>IF(RES_hhdet_tes!R125=0,"",RES_hhdet_tes!R125/RES_hhdet_fec!R125)</f>
        <v>0.78493263624341991</v>
      </c>
      <c r="S125" s="124">
        <f>IF(RES_hhdet_tes!S125=0,"",RES_hhdet_tes!S125/RES_hhdet_fec!S125)</f>
        <v>0.79361314389013748</v>
      </c>
      <c r="T125" s="124">
        <f>IF(RES_hhdet_tes!T125=0,"",RES_hhdet_tes!T125/RES_hhdet_fec!T125)</f>
        <v>0.79976407724731047</v>
      </c>
      <c r="U125" s="124">
        <f>IF(RES_hhdet_tes!U125=0,"",RES_hhdet_tes!U125/RES_hhdet_fec!U125)</f>
        <v>0.80752661027844108</v>
      </c>
      <c r="V125" s="124">
        <f>IF(RES_hhdet_tes!V125=0,"",RES_hhdet_tes!V125/RES_hhdet_fec!V125)</f>
        <v>0.81425504751500255</v>
      </c>
      <c r="W125" s="124">
        <f>IF(RES_hhdet_tes!W125=0,"",RES_hhdet_tes!W125/RES_hhdet_fec!W125)</f>
        <v>0.82430148578708573</v>
      </c>
      <c r="X125" s="124">
        <f>IF(RES_hhdet_tes!X125=0,"",RES_hhdet_tes!X125/RES_hhdet_fec!X125)</f>
        <v>0.83439014891651397</v>
      </c>
      <c r="Y125" s="124">
        <f>IF(RES_hhdet_tes!Y125=0,"",RES_hhdet_tes!Y125/RES_hhdet_fec!Y125)</f>
        <v>0.84678543980110554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0.70414200061220955</v>
      </c>
      <c r="C126" s="111">
        <f>IF(RES_hhdet_tes!C126=0,"",RES_hhdet_tes!C126/RES_hhdet_fec!C126)</f>
        <v>0.70626077335337967</v>
      </c>
      <c r="D126" s="111">
        <f>IF(RES_hhdet_tes!D126=0,"",RES_hhdet_tes!D126/RES_hhdet_fec!D126)</f>
        <v>0.70841783423769922</v>
      </c>
      <c r="E126" s="111">
        <f>IF(RES_hhdet_tes!E126=0,"",RES_hhdet_tes!E126/RES_hhdet_fec!E126)</f>
        <v>0.71074527519613362</v>
      </c>
      <c r="F126" s="111">
        <f>IF(RES_hhdet_tes!F126=0,"",RES_hhdet_tes!F126/RES_hhdet_fec!F126)</f>
        <v>0.71310553062571835</v>
      </c>
      <c r="G126" s="111">
        <f>IF(RES_hhdet_tes!G126=0,"",RES_hhdet_tes!G126/RES_hhdet_fec!G126)</f>
        <v>0.71561966405143429</v>
      </c>
      <c r="H126" s="111">
        <f>IF(RES_hhdet_tes!H126=0,"",RES_hhdet_tes!H126/RES_hhdet_fec!H126)</f>
        <v>0.71724397627112468</v>
      </c>
      <c r="I126" s="111">
        <f>IF(RES_hhdet_tes!I126=0,"",RES_hhdet_tes!I126/RES_hhdet_fec!I126)</f>
        <v>0.72048349405014012</v>
      </c>
      <c r="J126" s="111">
        <f>IF(RES_hhdet_tes!J126=0,"",RES_hhdet_tes!J126/RES_hhdet_fec!J126)</f>
        <v>0.72663609765174986</v>
      </c>
      <c r="K126" s="111">
        <f>IF(RES_hhdet_tes!K126=0,"",RES_hhdet_tes!K126/RES_hhdet_fec!K126)</f>
        <v>0.7317511982535525</v>
      </c>
      <c r="L126" s="111">
        <f>IF(RES_hhdet_tes!L126=0,"",RES_hhdet_tes!L126/RES_hhdet_fec!L126)</f>
        <v>0.73866838218202791</v>
      </c>
      <c r="M126" s="111">
        <f>IF(RES_hhdet_tes!M126=0,"",RES_hhdet_tes!M126/RES_hhdet_fec!M126)</f>
        <v>0.74622592198173465</v>
      </c>
      <c r="N126" s="111">
        <f>IF(RES_hhdet_tes!N126=0,"",RES_hhdet_tes!N126/RES_hhdet_fec!N126)</f>
        <v>0.7559191183237346</v>
      </c>
      <c r="O126" s="111">
        <f>IF(RES_hhdet_tes!O126=0,"",RES_hhdet_tes!O126/RES_hhdet_fec!O126)</f>
        <v>0.76753280107631383</v>
      </c>
      <c r="P126" s="111">
        <f>IF(RES_hhdet_tes!P126=0,"",RES_hhdet_tes!P126/RES_hhdet_fec!P126)</f>
        <v>0.77040812309896167</v>
      </c>
      <c r="Q126" s="111">
        <f>IF(RES_hhdet_tes!Q126=0,"",RES_hhdet_tes!Q126/RES_hhdet_fec!Q126)</f>
        <v>0.77629068688221614</v>
      </c>
      <c r="R126" s="111">
        <f>IF(RES_hhdet_tes!R126=0,"",RES_hhdet_tes!R126/RES_hhdet_fec!R126)</f>
        <v>0.78432184336090971</v>
      </c>
      <c r="S126" s="111">
        <f>IF(RES_hhdet_tes!S126=0,"",RES_hhdet_tes!S126/RES_hhdet_fec!S126)</f>
        <v>0.79302837764456691</v>
      </c>
      <c r="T126" s="111">
        <f>IF(RES_hhdet_tes!T126=0,"",RES_hhdet_tes!T126/RES_hhdet_fec!T126)</f>
        <v>0.79919349930087602</v>
      </c>
      <c r="U126" s="111">
        <f>IF(RES_hhdet_tes!U126=0,"",RES_hhdet_tes!U126/RES_hhdet_fec!U126)</f>
        <v>0.80697356686578769</v>
      </c>
      <c r="V126" s="111">
        <f>IF(RES_hhdet_tes!V126=0,"",RES_hhdet_tes!V126/RES_hhdet_fec!V126)</f>
        <v>0.81372449744767794</v>
      </c>
      <c r="W126" s="111">
        <f>IF(RES_hhdet_tes!W126=0,"",RES_hhdet_tes!W126/RES_hhdet_fec!W126)</f>
        <v>0.82379786617611783</v>
      </c>
      <c r="X126" s="111">
        <f>IF(RES_hhdet_tes!X126=0,"",RES_hhdet_tes!X126/RES_hhdet_fec!X126)</f>
        <v>0.83391140660918484</v>
      </c>
      <c r="Y126" s="111">
        <f>IF(RES_hhdet_tes!Y126=0,"",RES_hhdet_tes!Y126/RES_hhdet_fec!Y126)</f>
        <v>0.8463429458285523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1.9787424596204704</v>
      </c>
      <c r="C128" s="124">
        <f>IF(RES_hhdet_tes!C128=0,"",RES_hhdet_tes!C128/RES_hhdet_fec!C128)</f>
        <v>2.0364247647438813</v>
      </c>
      <c r="D128" s="124">
        <f>IF(RES_hhdet_tes!D128=0,"",RES_hhdet_tes!D128/RES_hhdet_fec!D128)</f>
        <v>2.1537103065399164</v>
      </c>
      <c r="E128" s="124">
        <f>IF(RES_hhdet_tes!E128=0,"",RES_hhdet_tes!E128/RES_hhdet_fec!E128)</f>
        <v>2.6721876404427944</v>
      </c>
      <c r="F128" s="124">
        <f>IF(RES_hhdet_tes!F128=0,"",RES_hhdet_tes!F128/RES_hhdet_fec!F128)</f>
        <v>2.859716106598948</v>
      </c>
      <c r="G128" s="124">
        <f>IF(RES_hhdet_tes!G128=0,"",RES_hhdet_tes!G128/RES_hhdet_fec!G128)</f>
        <v>3.0028117212986483</v>
      </c>
      <c r="H128" s="124">
        <f>IF(RES_hhdet_tes!H128=0,"",RES_hhdet_tes!H128/RES_hhdet_fec!H128)</f>
        <v>3.0969151423540127</v>
      </c>
      <c r="I128" s="124">
        <f>IF(RES_hhdet_tes!I128=0,"",RES_hhdet_tes!I128/RES_hhdet_fec!I128)</f>
        <v>3.195453356288084</v>
      </c>
      <c r="J128" s="124">
        <f>IF(RES_hhdet_tes!J128=0,"",RES_hhdet_tes!J128/RES_hhdet_fec!J128)</f>
        <v>3.30560686746766</v>
      </c>
      <c r="K128" s="124">
        <f>IF(RES_hhdet_tes!K128=0,"",RES_hhdet_tes!K128/RES_hhdet_fec!K128)</f>
        <v>3.4088966875314055</v>
      </c>
      <c r="L128" s="124">
        <f>IF(RES_hhdet_tes!L128=0,"",RES_hhdet_tes!L128/RES_hhdet_fec!L128)</f>
        <v>3.5155932176941924</v>
      </c>
      <c r="M128" s="124">
        <f>IF(RES_hhdet_tes!M128=0,"",RES_hhdet_tes!M128/RES_hhdet_fec!M128)</f>
        <v>3.613034817821251</v>
      </c>
      <c r="N128" s="124">
        <f>IF(RES_hhdet_tes!N128=0,"",RES_hhdet_tes!N128/RES_hhdet_fec!N128)</f>
        <v>3.74944078813472</v>
      </c>
      <c r="O128" s="124">
        <f>IF(RES_hhdet_tes!O128=0,"",RES_hhdet_tes!O128/RES_hhdet_fec!O128)</f>
        <v>3.9031712959509393</v>
      </c>
      <c r="P128" s="124">
        <f>IF(RES_hhdet_tes!P128=0,"",RES_hhdet_tes!P128/RES_hhdet_fec!P128)</f>
        <v>4.0781011497981563</v>
      </c>
      <c r="Q128" s="124">
        <f>IF(RES_hhdet_tes!Q128=0,"",RES_hhdet_tes!Q128/RES_hhdet_fec!Q128)</f>
        <v>4.2406822550035832</v>
      </c>
      <c r="R128" s="124">
        <f>IF(RES_hhdet_tes!R128=0,"",RES_hhdet_tes!R128/RES_hhdet_fec!R128)</f>
        <v>4.3943045432408923</v>
      </c>
      <c r="S128" s="124">
        <f>IF(RES_hhdet_tes!S128=0,"",RES_hhdet_tes!S128/RES_hhdet_fec!S128)</f>
        <v>4.5185678608253124</v>
      </c>
      <c r="T128" s="124">
        <f>IF(RES_hhdet_tes!T128=0,"",RES_hhdet_tes!T128/RES_hhdet_fec!T128)</f>
        <v>4.6129624039975399</v>
      </c>
      <c r="U128" s="124">
        <f>IF(RES_hhdet_tes!U128=0,"",RES_hhdet_tes!U128/RES_hhdet_fec!U128)</f>
        <v>4.6790764028794687</v>
      </c>
      <c r="V128" s="124">
        <f>IF(RES_hhdet_tes!V128=0,"",RES_hhdet_tes!V128/RES_hhdet_fec!V128)</f>
        <v>4.7375740144795468</v>
      </c>
      <c r="W128" s="124">
        <f>IF(RES_hhdet_tes!W128=0,"",RES_hhdet_tes!W128/RES_hhdet_fec!W128)</f>
        <v>4.7815056238914577</v>
      </c>
      <c r="X128" s="124">
        <f>IF(RES_hhdet_tes!X128=0,"",RES_hhdet_tes!X128/RES_hhdet_fec!X128)</f>
        <v>4.8097094580608948</v>
      </c>
      <c r="Y128" s="124">
        <f>IF(RES_hhdet_tes!Y128=0,"",RES_hhdet_tes!Y128/RES_hhdet_fec!Y128)</f>
        <v>4.8269212226209586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1.9787424596204704</v>
      </c>
      <c r="C129" s="111">
        <f>IF(RES_hhdet_tes!C129=0,"",RES_hhdet_tes!C129/RES_hhdet_fec!C129)</f>
        <v>2.0364247647438813</v>
      </c>
      <c r="D129" s="111">
        <f>IF(RES_hhdet_tes!D129=0,"",RES_hhdet_tes!D129/RES_hhdet_fec!D129)</f>
        <v>2.1537103065399164</v>
      </c>
      <c r="E129" s="111">
        <f>IF(RES_hhdet_tes!E129=0,"",RES_hhdet_tes!E129/RES_hhdet_fec!E129)</f>
        <v>2.6721876404427944</v>
      </c>
      <c r="F129" s="111">
        <f>IF(RES_hhdet_tes!F129=0,"",RES_hhdet_tes!F129/RES_hhdet_fec!F129)</f>
        <v>2.859716106598948</v>
      </c>
      <c r="G129" s="111">
        <f>IF(RES_hhdet_tes!G129=0,"",RES_hhdet_tes!G129/RES_hhdet_fec!G129)</f>
        <v>3.0028117212986483</v>
      </c>
      <c r="H129" s="111">
        <f>IF(RES_hhdet_tes!H129=0,"",RES_hhdet_tes!H129/RES_hhdet_fec!H129)</f>
        <v>3.0969151423540127</v>
      </c>
      <c r="I129" s="111">
        <f>IF(RES_hhdet_tes!I129=0,"",RES_hhdet_tes!I129/RES_hhdet_fec!I129)</f>
        <v>3.195453356288084</v>
      </c>
      <c r="J129" s="111">
        <f>IF(RES_hhdet_tes!J129=0,"",RES_hhdet_tes!J129/RES_hhdet_fec!J129)</f>
        <v>3.30560686746766</v>
      </c>
      <c r="K129" s="111">
        <f>IF(RES_hhdet_tes!K129=0,"",RES_hhdet_tes!K129/RES_hhdet_fec!K129)</f>
        <v>3.4088966875314055</v>
      </c>
      <c r="L129" s="111">
        <f>IF(RES_hhdet_tes!L129=0,"",RES_hhdet_tes!L129/RES_hhdet_fec!L129)</f>
        <v>3.5155932176941924</v>
      </c>
      <c r="M129" s="111">
        <f>IF(RES_hhdet_tes!M129=0,"",RES_hhdet_tes!M129/RES_hhdet_fec!M129)</f>
        <v>3.613034817821251</v>
      </c>
      <c r="N129" s="111">
        <f>IF(RES_hhdet_tes!N129=0,"",RES_hhdet_tes!N129/RES_hhdet_fec!N129)</f>
        <v>3.74944078813472</v>
      </c>
      <c r="O129" s="111">
        <f>IF(RES_hhdet_tes!O129=0,"",RES_hhdet_tes!O129/RES_hhdet_fec!O129)</f>
        <v>3.9031712959509393</v>
      </c>
      <c r="P129" s="111">
        <f>IF(RES_hhdet_tes!P129=0,"",RES_hhdet_tes!P129/RES_hhdet_fec!P129)</f>
        <v>4.0781011497981563</v>
      </c>
      <c r="Q129" s="111">
        <f>IF(RES_hhdet_tes!Q129=0,"",RES_hhdet_tes!Q129/RES_hhdet_fec!Q129)</f>
        <v>4.2406822550035832</v>
      </c>
      <c r="R129" s="111">
        <f>IF(RES_hhdet_tes!R129=0,"",RES_hhdet_tes!R129/RES_hhdet_fec!R129)</f>
        <v>4.3943045432408923</v>
      </c>
      <c r="S129" s="111">
        <f>IF(RES_hhdet_tes!S129=0,"",RES_hhdet_tes!S129/RES_hhdet_fec!S129)</f>
        <v>4.5185678608253124</v>
      </c>
      <c r="T129" s="111">
        <f>IF(RES_hhdet_tes!T129=0,"",RES_hhdet_tes!T129/RES_hhdet_fec!T129)</f>
        <v>4.6129624039975399</v>
      </c>
      <c r="U129" s="111">
        <f>IF(RES_hhdet_tes!U129=0,"",RES_hhdet_tes!U129/RES_hhdet_fec!U129)</f>
        <v>4.6790764028794687</v>
      </c>
      <c r="V129" s="111">
        <f>IF(RES_hhdet_tes!V129=0,"",RES_hhdet_tes!V129/RES_hhdet_fec!V129)</f>
        <v>4.7375740144795468</v>
      </c>
      <c r="W129" s="111">
        <f>IF(RES_hhdet_tes!W129=0,"",RES_hhdet_tes!W129/RES_hhdet_fec!W129)</f>
        <v>4.7815056238914577</v>
      </c>
      <c r="X129" s="111">
        <f>IF(RES_hhdet_tes!X129=0,"",RES_hhdet_tes!X129/RES_hhdet_fec!X129)</f>
        <v>4.8097094580608948</v>
      </c>
      <c r="Y129" s="111">
        <f>IF(RES_hhdet_tes!Y129=0,"",RES_hhdet_tes!Y129/RES_hhdet_fec!Y129)</f>
        <v>4.8269212226209586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0.74693163582279254</v>
      </c>
      <c r="C130" s="124">
        <f>IF(RES_hhdet_tes!C130=0,"",RES_hhdet_tes!C130/RES_hhdet_fec!C130)</f>
        <v>0.74881424517030393</v>
      </c>
      <c r="D130" s="124">
        <f>IF(RES_hhdet_tes!D130=0,"",RES_hhdet_tes!D130/RES_hhdet_fec!D130)</f>
        <v>0.75250061710027372</v>
      </c>
      <c r="E130" s="124">
        <f>IF(RES_hhdet_tes!E130=0,"",RES_hhdet_tes!E130/RES_hhdet_fec!E130)</f>
        <v>0.75526919472928344</v>
      </c>
      <c r="F130" s="124">
        <f>IF(RES_hhdet_tes!F130=0,"",RES_hhdet_tes!F130/RES_hhdet_fec!F130)</f>
        <v>0.75743493910530013</v>
      </c>
      <c r="G130" s="124">
        <f>IF(RES_hhdet_tes!G130=0,"",RES_hhdet_tes!G130/RES_hhdet_fec!G130)</f>
        <v>0.76030614092586746</v>
      </c>
      <c r="H130" s="124">
        <f>IF(RES_hhdet_tes!H130=0,"",RES_hhdet_tes!H130/RES_hhdet_fec!H130)</f>
        <v>0.76169162565442894</v>
      </c>
      <c r="I130" s="124">
        <f>IF(RES_hhdet_tes!I130=0,"",RES_hhdet_tes!I130/RES_hhdet_fec!I130)</f>
        <v>0.76343657569051104</v>
      </c>
      <c r="J130" s="124">
        <f>IF(RES_hhdet_tes!J130=0,"",RES_hhdet_tes!J130/RES_hhdet_fec!J130)</f>
        <v>0.77074425509180333</v>
      </c>
      <c r="K130" s="124">
        <f>IF(RES_hhdet_tes!K130=0,"",RES_hhdet_tes!K130/RES_hhdet_fec!K130)</f>
        <v>0.77769112969965115</v>
      </c>
      <c r="L130" s="124">
        <f>IF(RES_hhdet_tes!L130=0,"",RES_hhdet_tes!L130/RES_hhdet_fec!L130)</f>
        <v>0.78589483939793825</v>
      </c>
      <c r="M130" s="124">
        <f>IF(RES_hhdet_tes!M130=0,"",RES_hhdet_tes!M130/RES_hhdet_fec!M130)</f>
        <v>0.7902728466382164</v>
      </c>
      <c r="N130" s="124">
        <f>IF(RES_hhdet_tes!N130=0,"",RES_hhdet_tes!N130/RES_hhdet_fec!N130)</f>
        <v>0.79889141219434168</v>
      </c>
      <c r="O130" s="124">
        <f>IF(RES_hhdet_tes!O130=0,"",RES_hhdet_tes!O130/RES_hhdet_fec!O130)</f>
        <v>0.80988523938148627</v>
      </c>
      <c r="P130" s="124">
        <f>IF(RES_hhdet_tes!P130=0,"",RES_hhdet_tes!P130/RES_hhdet_fec!P130)</f>
        <v>0.81203529253391604</v>
      </c>
      <c r="Q130" s="124">
        <f>IF(RES_hhdet_tes!Q130=0,"",RES_hhdet_tes!Q130/RES_hhdet_fec!Q130)</f>
        <v>0.81731819528052041</v>
      </c>
      <c r="R130" s="124">
        <f>IF(RES_hhdet_tes!R130=0,"",RES_hhdet_tes!R130/RES_hhdet_fec!R130)</f>
        <v>0.82485453183954827</v>
      </c>
      <c r="S130" s="124">
        <f>IF(RES_hhdet_tes!S130=0,"",RES_hhdet_tes!S130/RES_hhdet_fec!S130)</f>
        <v>0.83308663658309945</v>
      </c>
      <c r="T130" s="124">
        <f>IF(RES_hhdet_tes!T130=0,"",RES_hhdet_tes!T130/RES_hhdet_fec!T130)</f>
        <v>0.83927134429726069</v>
      </c>
      <c r="U130" s="124">
        <f>IF(RES_hhdet_tes!U130=0,"",RES_hhdet_tes!U130/RES_hhdet_fec!U130)</f>
        <v>0.84757132108770761</v>
      </c>
      <c r="V130" s="124">
        <f>IF(RES_hhdet_tes!V130=0,"",RES_hhdet_tes!V130/RES_hhdet_fec!V130)</f>
        <v>0.85257588345968505</v>
      </c>
      <c r="W130" s="124">
        <f>IF(RES_hhdet_tes!W130=0,"",RES_hhdet_tes!W130/RES_hhdet_fec!W130)</f>
        <v>0.86483665706428847</v>
      </c>
      <c r="X130" s="124">
        <f>IF(RES_hhdet_tes!X130=0,"",RES_hhdet_tes!X130/RES_hhdet_fec!X130)</f>
        <v>0.87457533150208633</v>
      </c>
      <c r="Y130" s="124">
        <f>IF(RES_hhdet_tes!Y130=0,"",RES_hhdet_tes!Y130/RES_hhdet_fec!Y130)</f>
        <v>0.88659024270688935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0.75146369282186665</v>
      </c>
      <c r="C131" s="111">
        <f>IF(RES_hhdet_tes!C131=0,"",RES_hhdet_tes!C131/RES_hhdet_fec!C131)</f>
        <v>0.75368317794801742</v>
      </c>
      <c r="D131" s="111">
        <f>IF(RES_hhdet_tes!D131=0,"",RES_hhdet_tes!D131/RES_hhdet_fec!D131)</f>
        <v>0.75597219216356004</v>
      </c>
      <c r="E131" s="111">
        <f>IF(RES_hhdet_tes!E131=0,"",RES_hhdet_tes!E131/RES_hhdet_fec!E131)</f>
        <v>0.7583800906371515</v>
      </c>
      <c r="F131" s="111">
        <f>IF(RES_hhdet_tes!F131=0,"",RES_hhdet_tes!F131/RES_hhdet_fec!F131)</f>
        <v>0.76075359331199655</v>
      </c>
      <c r="G131" s="111">
        <f>IF(RES_hhdet_tes!G131=0,"",RES_hhdet_tes!G131/RES_hhdet_fec!G131)</f>
        <v>0.76317018224283839</v>
      </c>
      <c r="H131" s="111">
        <f>IF(RES_hhdet_tes!H131=0,"",RES_hhdet_tes!H131/RES_hhdet_fec!H131)</f>
        <v>0.76469347674612265</v>
      </c>
      <c r="I131" s="111">
        <f>IF(RES_hhdet_tes!I131=0,"",RES_hhdet_tes!I131/RES_hhdet_fec!I131)</f>
        <v>0.76753631931472577</v>
      </c>
      <c r="J131" s="111">
        <f>IF(RES_hhdet_tes!J131=0,"",RES_hhdet_tes!J131/RES_hhdet_fec!J131)</f>
        <v>0.77385530135383551</v>
      </c>
      <c r="K131" s="111">
        <f>IF(RES_hhdet_tes!K131=0,"",RES_hhdet_tes!K131/RES_hhdet_fec!K131)</f>
        <v>0.77921373205631572</v>
      </c>
      <c r="L131" s="111">
        <f>IF(RES_hhdet_tes!L131=0,"",RES_hhdet_tes!L131/RES_hhdet_fec!L131)</f>
        <v>0.78624458498672378</v>
      </c>
      <c r="M131" s="111">
        <f>IF(RES_hhdet_tes!M131=0,"",RES_hhdet_tes!M131/RES_hhdet_fec!M131)</f>
        <v>0.79319019573898519</v>
      </c>
      <c r="N131" s="111">
        <f>IF(RES_hhdet_tes!N131=0,"",RES_hhdet_tes!N131/RES_hhdet_fec!N131)</f>
        <v>0.80243174592371713</v>
      </c>
      <c r="O131" s="111">
        <f>IF(RES_hhdet_tes!O131=0,"",RES_hhdet_tes!O131/RES_hhdet_fec!O131)</f>
        <v>0.81297727307311141</v>
      </c>
      <c r="P131" s="111">
        <f>IF(RES_hhdet_tes!P131=0,"",RES_hhdet_tes!P131/RES_hhdet_fec!P131)</f>
        <v>0.81552602242225236</v>
      </c>
      <c r="Q131" s="111">
        <f>IF(RES_hhdet_tes!Q131=0,"",RES_hhdet_tes!Q131/RES_hhdet_fec!Q131)</f>
        <v>0.82084853655755208</v>
      </c>
      <c r="R131" s="111">
        <f>IF(RES_hhdet_tes!R131=0,"",RES_hhdet_tes!R131/RES_hhdet_fec!R131)</f>
        <v>0.82825500116366746</v>
      </c>
      <c r="S131" s="111">
        <f>IF(RES_hhdet_tes!S131=0,"",RES_hhdet_tes!S131/RES_hhdet_fec!S131)</f>
        <v>0.83630561825225957</v>
      </c>
      <c r="T131" s="111">
        <f>IF(RES_hhdet_tes!T131=0,"",RES_hhdet_tes!T131/RES_hhdet_fec!T131)</f>
        <v>0.84211692994788767</v>
      </c>
      <c r="U131" s="111">
        <f>IF(RES_hhdet_tes!U131=0,"",RES_hhdet_tes!U131/RES_hhdet_fec!U131)</f>
        <v>0.84951796783287203</v>
      </c>
      <c r="V131" s="111">
        <f>IF(RES_hhdet_tes!V131=0,"",RES_hhdet_tes!V131/RES_hhdet_fec!V131)</f>
        <v>0.85538683169976093</v>
      </c>
      <c r="W131" s="111">
        <f>IF(RES_hhdet_tes!W131=0,"",RES_hhdet_tes!W131/RES_hhdet_fec!W131)</f>
        <v>0.86637043434977101</v>
      </c>
      <c r="X131" s="111">
        <f>IF(RES_hhdet_tes!X131=0,"",RES_hhdet_tes!X131/RES_hhdet_fec!X131)</f>
        <v>0.87639520317958997</v>
      </c>
      <c r="Y131" s="111">
        <f>IF(RES_hhdet_tes!Y131=0,"",RES_hhdet_tes!Y131/RES_hhdet_fec!Y131)</f>
        <v>0.88849516042468701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0.58997820646750421</v>
      </c>
      <c r="C135" s="112">
        <f>IF(RES_hhdet_tes!C135=0,"",RES_hhdet_tes!C135/RES_hhdet_fec!C135)</f>
        <v>0.59273761950742987</v>
      </c>
      <c r="D135" s="112">
        <f>IF(RES_hhdet_tes!D135=0,"",RES_hhdet_tes!D135/RES_hhdet_fec!D135)</f>
        <v>0.59409550811824285</v>
      </c>
      <c r="E135" s="112">
        <f>IF(RES_hhdet_tes!E135=0,"",RES_hhdet_tes!E135/RES_hhdet_fec!E135)</f>
        <v>0.5956284416561296</v>
      </c>
      <c r="F135" s="112">
        <f>IF(RES_hhdet_tes!F135=0,"",RES_hhdet_tes!F135/RES_hhdet_fec!F135)</f>
        <v>0.59850167732377035</v>
      </c>
      <c r="G135" s="112">
        <f>IF(RES_hhdet_tes!G135=0,"",RES_hhdet_tes!G135/RES_hhdet_fec!G135)</f>
        <v>0.6034515119237488</v>
      </c>
      <c r="H135" s="112">
        <f>IF(RES_hhdet_tes!H135=0,"",RES_hhdet_tes!H135/RES_hhdet_fec!H135)</f>
        <v>0.61156889071021425</v>
      </c>
      <c r="I135" s="112">
        <f>IF(RES_hhdet_tes!I135=0,"",RES_hhdet_tes!I135/RES_hhdet_fec!I135)</f>
        <v>0.61731269867573013</v>
      </c>
      <c r="J135" s="112">
        <f>IF(RES_hhdet_tes!J135=0,"",RES_hhdet_tes!J135/RES_hhdet_fec!J135)</f>
        <v>0.61979202682646872</v>
      </c>
      <c r="K135" s="112">
        <f>IF(RES_hhdet_tes!K135=0,"",RES_hhdet_tes!K135/RES_hhdet_fec!K135)</f>
        <v>0.62052467595775807</v>
      </c>
      <c r="L135" s="112">
        <f>IF(RES_hhdet_tes!L135=0,"",RES_hhdet_tes!L135/RES_hhdet_fec!L135)</f>
        <v>0.62052467595775818</v>
      </c>
      <c r="M135" s="112">
        <f>IF(RES_hhdet_tes!M135=0,"",RES_hhdet_tes!M135/RES_hhdet_fec!M135)</f>
        <v>0.63407210069231257</v>
      </c>
      <c r="N135" s="112">
        <f>IF(RES_hhdet_tes!N135=0,"",RES_hhdet_tes!N135/RES_hhdet_fec!N135)</f>
        <v>0.63527372241900681</v>
      </c>
      <c r="O135" s="112">
        <f>IF(RES_hhdet_tes!O135=0,"",RES_hhdet_tes!O135/RES_hhdet_fec!O135)</f>
        <v>0.63724198405831156</v>
      </c>
      <c r="P135" s="112">
        <f>IF(RES_hhdet_tes!P135=0,"",RES_hhdet_tes!P135/RES_hhdet_fec!P135)</f>
        <v>0.63984385390533161</v>
      </c>
      <c r="Q135" s="112">
        <f>IF(RES_hhdet_tes!Q135=0,"",RES_hhdet_tes!Q135/RES_hhdet_fec!Q135)</f>
        <v>0.64537456314116004</v>
      </c>
      <c r="R135" s="112">
        <f>IF(RES_hhdet_tes!R135=0,"",RES_hhdet_tes!R135/RES_hhdet_fec!R135)</f>
        <v>0.65416378779370288</v>
      </c>
      <c r="S135" s="112">
        <f>IF(RES_hhdet_tes!S135=0,"",RES_hhdet_tes!S135/RES_hhdet_fec!S135)</f>
        <v>0.66764101605633575</v>
      </c>
      <c r="T135" s="112">
        <f>IF(RES_hhdet_tes!T135=0,"",RES_hhdet_tes!T135/RES_hhdet_fec!T135)</f>
        <v>0.69076607090592956</v>
      </c>
      <c r="U135" s="112">
        <f>IF(RES_hhdet_tes!U135=0,"",RES_hhdet_tes!U135/RES_hhdet_fec!U135)</f>
        <v>0.73325321456514947</v>
      </c>
      <c r="V135" s="112">
        <f>IF(RES_hhdet_tes!V135=0,"",RES_hhdet_tes!V135/RES_hhdet_fec!V135)</f>
        <v>0.7518167564578383</v>
      </c>
      <c r="W135" s="112">
        <f>IF(RES_hhdet_tes!W135=0,"",RES_hhdet_tes!W135/RES_hhdet_fec!W135)</f>
        <v>0.76812150779621269</v>
      </c>
      <c r="X135" s="112">
        <f>IF(RES_hhdet_tes!X135=0,"",RES_hhdet_tes!X135/RES_hhdet_fec!X135)</f>
        <v>0.76990016956853191</v>
      </c>
      <c r="Y135" s="112">
        <f>IF(RES_hhdet_tes!Y135=0,"",RES_hhdet_tes!Y135/RES_hhdet_fec!Y135)</f>
        <v>0.77063979818931871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0.57247926147629402</v>
      </c>
      <c r="C139" s="124">
        <f>IF(RES_hhdet_tes!C139=0,"",RES_hhdet_tes!C139/RES_hhdet_fec!C139)</f>
        <v>0.57490191111691025</v>
      </c>
      <c r="D139" s="124">
        <f>IF(RES_hhdet_tes!D139=0,"",RES_hhdet_tes!D139/RES_hhdet_fec!D139)</f>
        <v>0.57341076956117187</v>
      </c>
      <c r="E139" s="124">
        <f>IF(RES_hhdet_tes!E139=0,"",RES_hhdet_tes!E139/RES_hhdet_fec!E139)</f>
        <v>0.5813351301373213</v>
      </c>
      <c r="F139" s="124">
        <f>IF(RES_hhdet_tes!F139=0,"",RES_hhdet_tes!F139/RES_hhdet_fec!F139)</f>
        <v>0.59832871654197239</v>
      </c>
      <c r="G139" s="124">
        <f>IF(RES_hhdet_tes!G139=0,"",RES_hhdet_tes!G139/RES_hhdet_fec!G139)</f>
        <v>0.60103227418320659</v>
      </c>
      <c r="H139" s="124">
        <f>IF(RES_hhdet_tes!H139=0,"",RES_hhdet_tes!H139/RES_hhdet_fec!H139)</f>
        <v>0.62384168178275834</v>
      </c>
      <c r="I139" s="124">
        <f>IF(RES_hhdet_tes!I139=0,"",RES_hhdet_tes!I139/RES_hhdet_fec!I139)</f>
        <v>0.65240456914084122</v>
      </c>
      <c r="J139" s="124">
        <f>IF(RES_hhdet_tes!J139=0,"",RES_hhdet_tes!J139/RES_hhdet_fec!J139)</f>
        <v>0.66662803062757547</v>
      </c>
      <c r="K139" s="124">
        <f>IF(RES_hhdet_tes!K139=0,"",RES_hhdet_tes!K139/RES_hhdet_fec!K139)</f>
        <v>0.66459360631493558</v>
      </c>
      <c r="L139" s="124">
        <f>IF(RES_hhdet_tes!L139=0,"",RES_hhdet_tes!L139/RES_hhdet_fec!L139)</f>
        <v>0.64665617067859693</v>
      </c>
      <c r="M139" s="124">
        <f>IF(RES_hhdet_tes!M139=0,"",RES_hhdet_tes!M139/RES_hhdet_fec!M139)</f>
        <v>0.64470332595969426</v>
      </c>
      <c r="N139" s="124">
        <f>IF(RES_hhdet_tes!N139=0,"",RES_hhdet_tes!N139/RES_hhdet_fec!N139)</f>
        <v>0.64438356328842106</v>
      </c>
      <c r="O139" s="124">
        <f>IF(RES_hhdet_tes!O139=0,"",RES_hhdet_tes!O139/RES_hhdet_fec!O139)</f>
        <v>0.64842629659445128</v>
      </c>
      <c r="P139" s="124">
        <f>IF(RES_hhdet_tes!P139=0,"",RES_hhdet_tes!P139/RES_hhdet_fec!P139)</f>
        <v>0.65173014924450057</v>
      </c>
      <c r="Q139" s="124">
        <f>IF(RES_hhdet_tes!Q139=0,"",RES_hhdet_tes!Q139/RES_hhdet_fec!Q139)</f>
        <v>0.6413726047815056</v>
      </c>
      <c r="R139" s="124">
        <f>IF(RES_hhdet_tes!R139=0,"",RES_hhdet_tes!R139/RES_hhdet_fec!R139)</f>
        <v>0.63509750902240192</v>
      </c>
      <c r="S139" s="124">
        <f>IF(RES_hhdet_tes!S139=0,"",RES_hhdet_tes!S139/RES_hhdet_fec!S139)</f>
        <v>0.61961183733980318</v>
      </c>
      <c r="T139" s="124">
        <f>IF(RES_hhdet_tes!T139=0,"",RES_hhdet_tes!T139/RES_hhdet_fec!T139)</f>
        <v>0.65289754256470367</v>
      </c>
      <c r="U139" s="124">
        <f>IF(RES_hhdet_tes!U139=0,"",RES_hhdet_tes!U139/RES_hhdet_fec!U139)</f>
        <v>0.65359572335034433</v>
      </c>
      <c r="V139" s="124">
        <f>IF(RES_hhdet_tes!V139=0,"",RES_hhdet_tes!V139/RES_hhdet_fec!V139)</f>
        <v>0.66956694488316659</v>
      </c>
      <c r="W139" s="124">
        <f>IF(RES_hhdet_tes!W139=0,"",RES_hhdet_tes!W139/RES_hhdet_fec!W139)</f>
        <v>0.70795304616475985</v>
      </c>
      <c r="X139" s="124">
        <f>IF(RES_hhdet_tes!X139=0,"",RES_hhdet_tes!X139/RES_hhdet_fec!X139)</f>
        <v>0.69913045866850276</v>
      </c>
      <c r="Y139" s="124">
        <f>IF(RES_hhdet_tes!Y139=0,"",RES_hhdet_tes!Y139/RES_hhdet_fec!Y139)</f>
        <v>0.65688055597598471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0.56537799884051543</v>
      </c>
      <c r="C140" s="111">
        <f>IF(RES_hhdet_tes!C140=0,"",RES_hhdet_tes!C140/RES_hhdet_fec!C140)</f>
        <v>0.56638074882607925</v>
      </c>
      <c r="D140" s="111">
        <f>IF(RES_hhdet_tes!D140=0,"",RES_hhdet_tes!D140/RES_hhdet_fec!D140)</f>
        <v>0.56729941295620534</v>
      </c>
      <c r="E140" s="111">
        <f>IF(RES_hhdet_tes!E140=0,"",RES_hhdet_tes!E140/RES_hhdet_fec!E140)</f>
        <v>0.56821158203340782</v>
      </c>
      <c r="F140" s="111">
        <f>IF(RES_hhdet_tes!F140=0,"",RES_hhdet_tes!F140/RES_hhdet_fec!F140)</f>
        <v>0.56914581630034811</v>
      </c>
      <c r="G140" s="111">
        <f>IF(RES_hhdet_tes!G140=0,"",RES_hhdet_tes!G140/RES_hhdet_fec!G140)</f>
        <v>0.57034205727229015</v>
      </c>
      <c r="H140" s="111">
        <f>IF(RES_hhdet_tes!H140=0,"",RES_hhdet_tes!H140/RES_hhdet_fec!H140)</f>
        <v>0.57184012383296667</v>
      </c>
      <c r="I140" s="111">
        <f>IF(RES_hhdet_tes!I140=0,"",RES_hhdet_tes!I140/RES_hhdet_fec!I140)</f>
        <v>0.57274563121024402</v>
      </c>
      <c r="J140" s="111">
        <f>IF(RES_hhdet_tes!J140=0,"",RES_hhdet_tes!J140/RES_hhdet_fec!J140)</f>
        <v>0.57307503966495688</v>
      </c>
      <c r="K140" s="111">
        <f>IF(RES_hhdet_tes!K140=0,"",RES_hhdet_tes!K140/RES_hhdet_fec!K140)</f>
        <v>0.57409552993928192</v>
      </c>
      <c r="L140" s="111">
        <f>IF(RES_hhdet_tes!L140=0,"",RES_hhdet_tes!L140/RES_hhdet_fec!L140)</f>
        <v>0.5750673034946101</v>
      </c>
      <c r="M140" s="111">
        <f>IF(RES_hhdet_tes!M140=0,"",RES_hhdet_tes!M140/RES_hhdet_fec!M140)</f>
        <v>0.57573163313242581</v>
      </c>
      <c r="N140" s="111">
        <f>IF(RES_hhdet_tes!N140=0,"",RES_hhdet_tes!N140/RES_hhdet_fec!N140)</f>
        <v>0.57615346803224599</v>
      </c>
      <c r="O140" s="111">
        <f>IF(RES_hhdet_tes!O140=0,"",RES_hhdet_tes!O140/RES_hhdet_fec!O140)</f>
        <v>0.57644921970805829</v>
      </c>
      <c r="P140" s="111">
        <f>IF(RES_hhdet_tes!P140=0,"",RES_hhdet_tes!P140/RES_hhdet_fec!P140)</f>
        <v>0.57657347506836576</v>
      </c>
      <c r="Q140" s="111">
        <f>IF(RES_hhdet_tes!Q140=0,"",RES_hhdet_tes!Q140/RES_hhdet_fec!Q140)</f>
        <v>0.57710845352046169</v>
      </c>
      <c r="R140" s="111">
        <f>IF(RES_hhdet_tes!R140=0,"",RES_hhdet_tes!R140/RES_hhdet_fec!R140)</f>
        <v>0.57841691182672883</v>
      </c>
      <c r="S140" s="111">
        <f>IF(RES_hhdet_tes!S140=0,"",RES_hhdet_tes!S140/RES_hhdet_fec!S140)</f>
        <v>0.58070824466191595</v>
      </c>
      <c r="T140" s="111">
        <f>IF(RES_hhdet_tes!T140=0,"",RES_hhdet_tes!T140/RES_hhdet_fec!T140)</f>
        <v>0.58357771886834675</v>
      </c>
      <c r="U140" s="111">
        <f>IF(RES_hhdet_tes!U140=0,"",RES_hhdet_tes!U140/RES_hhdet_fec!U140)</f>
        <v>0.58604862759776721</v>
      </c>
      <c r="V140" s="111">
        <f>IF(RES_hhdet_tes!V140=0,"",RES_hhdet_tes!V140/RES_hhdet_fec!V140)</f>
        <v>0.587571960928297</v>
      </c>
      <c r="W140" s="111">
        <f>IF(RES_hhdet_tes!W140=0,"",RES_hhdet_tes!W140/RES_hhdet_fec!W140)</f>
        <v>0.59147196882645736</v>
      </c>
      <c r="X140" s="111">
        <f>IF(RES_hhdet_tes!X140=0,"",RES_hhdet_tes!X140/RES_hhdet_fec!X140)</f>
        <v>0.59585950347656169</v>
      </c>
      <c r="Y140" s="111">
        <f>IF(RES_hhdet_tes!Y140=0,"",RES_hhdet_tes!Y140/RES_hhdet_fec!Y140)</f>
        <v>0.60144275662532087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0.72896711077188858</v>
      </c>
      <c r="C141" s="45">
        <f>IF(RES_hhdet_tes!C141=0,"",RES_hhdet_tes!C141/RES_hhdet_fec!C141)</f>
        <v>0.73088799887761968</v>
      </c>
      <c r="D141" s="45">
        <f>IF(RES_hhdet_tes!D141=0,"",RES_hhdet_tes!D141/RES_hhdet_fec!D141)</f>
        <v>0.73550706272909527</v>
      </c>
      <c r="E141" s="45">
        <f>IF(RES_hhdet_tes!E141=0,"",RES_hhdet_tes!E141/RES_hhdet_fec!E141)</f>
        <v>0.73963201786366295</v>
      </c>
      <c r="F141" s="45">
        <f>IF(RES_hhdet_tes!F141=0,"",RES_hhdet_tes!F141/RES_hhdet_fec!F141)</f>
        <v>0.74260371721070573</v>
      </c>
      <c r="G141" s="45">
        <f>IF(RES_hhdet_tes!G141=0,"",RES_hhdet_tes!G141/RES_hhdet_fec!G141)</f>
        <v>0.74453292521535097</v>
      </c>
      <c r="H141" s="45">
        <f>IF(RES_hhdet_tes!H141=0,"",RES_hhdet_tes!H141/RES_hhdet_fec!H141)</f>
        <v>0.74624842993057561</v>
      </c>
      <c r="I141" s="45">
        <f>IF(RES_hhdet_tes!I141=0,"",RES_hhdet_tes!I141/RES_hhdet_fec!I141)</f>
        <v>0.74733141726345087</v>
      </c>
      <c r="J141" s="45">
        <f>IF(RES_hhdet_tes!J141=0,"",RES_hhdet_tes!J141/RES_hhdet_fec!J141)</f>
        <v>0.74855971538095756</v>
      </c>
      <c r="K141" s="45">
        <f>IF(RES_hhdet_tes!K141=0,"",RES_hhdet_tes!K141/RES_hhdet_fec!K141)</f>
        <v>0.74910275634269841</v>
      </c>
      <c r="L141" s="45">
        <f>IF(RES_hhdet_tes!L141=0,"",RES_hhdet_tes!L141/RES_hhdet_fec!L141)</f>
        <v>0.74990910356097384</v>
      </c>
      <c r="M141" s="45">
        <f>IF(RES_hhdet_tes!M141=0,"",RES_hhdet_tes!M141/RES_hhdet_fec!M141)</f>
        <v>0.75126570338426746</v>
      </c>
      <c r="N141" s="45">
        <f>IF(RES_hhdet_tes!N141=0,"",RES_hhdet_tes!N141/RES_hhdet_fec!N141)</f>
        <v>0.75413894362398071</v>
      </c>
      <c r="O141" s="45">
        <f>IF(RES_hhdet_tes!O141=0,"",RES_hhdet_tes!O141/RES_hhdet_fec!O141)</f>
        <v>0.75859055265906694</v>
      </c>
      <c r="P141" s="45">
        <f>IF(RES_hhdet_tes!P141=0,"",RES_hhdet_tes!P141/RES_hhdet_fec!P141)</f>
        <v>0.76155182084493722</v>
      </c>
      <c r="Q141" s="45">
        <f>IF(RES_hhdet_tes!Q141=0,"",RES_hhdet_tes!Q141/RES_hhdet_fec!Q141)</f>
        <v>0.76538333916509627</v>
      </c>
      <c r="R141" s="45">
        <f>IF(RES_hhdet_tes!R141=0,"",RES_hhdet_tes!R141/RES_hhdet_fec!R141)</f>
        <v>0.77227532750445826</v>
      </c>
      <c r="S141" s="45">
        <f>IF(RES_hhdet_tes!S141=0,"",RES_hhdet_tes!S141/RES_hhdet_fec!S141)</f>
        <v>0.77850263110120765</v>
      </c>
      <c r="T141" s="45">
        <f>IF(RES_hhdet_tes!T141=0,"",RES_hhdet_tes!T141/RES_hhdet_fec!T141)</f>
        <v>0.78582214717903209</v>
      </c>
      <c r="U141" s="45">
        <f>IF(RES_hhdet_tes!U141=0,"",RES_hhdet_tes!U141/RES_hhdet_fec!U141)</f>
        <v>0.80286236557562607</v>
      </c>
      <c r="V141" s="45">
        <f>IF(RES_hhdet_tes!V141=0,"",RES_hhdet_tes!V141/RES_hhdet_fec!V141)</f>
        <v>0.82382183390574526</v>
      </c>
      <c r="W141" s="45">
        <f>IF(RES_hhdet_tes!W141=0,"",RES_hhdet_tes!W141/RES_hhdet_fec!W141)</f>
        <v>0.84042903582435924</v>
      </c>
      <c r="X141" s="45">
        <f>IF(RES_hhdet_tes!X141=0,"",RES_hhdet_tes!X141/RES_hhdet_fec!X141)</f>
        <v>0.84906472581625603</v>
      </c>
      <c r="Y141" s="45">
        <f>IF(RES_hhdet_tes!Y141=0,"",RES_hhdet_tes!Y141/RES_hhdet_fec!Y141)</f>
        <v>0.85398789283044507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>
        <f>IF(RES_hhdet_tes!O143=0,"",RES_hhdet_tes!O143/RES_hhdet_fec!O143)</f>
        <v>1.9859527447338583</v>
      </c>
      <c r="P143" s="119">
        <f>IF(RES_hhdet_tes!P143=0,"",RES_hhdet_tes!P143/RES_hhdet_fec!P143)</f>
        <v>1.9307306240268529</v>
      </c>
      <c r="Q143" s="119">
        <f>IF(RES_hhdet_tes!Q143=0,"",RES_hhdet_tes!Q143/RES_hhdet_fec!Q143)</f>
        <v>2.0046982685432093</v>
      </c>
      <c r="R143" s="119">
        <f>IF(RES_hhdet_tes!R143=0,"",RES_hhdet_tes!R143/RES_hhdet_fec!R143)</f>
        <v>2.0795327055560091</v>
      </c>
      <c r="S143" s="119">
        <f>IF(RES_hhdet_tes!S143=0,"",RES_hhdet_tes!S143/RES_hhdet_fec!S143)</f>
        <v>2.2669235927753597</v>
      </c>
      <c r="T143" s="119">
        <f>IF(RES_hhdet_tes!T143=0,"",RES_hhdet_tes!T143/RES_hhdet_fec!T143)</f>
        <v>2.3248078307636613</v>
      </c>
      <c r="U143" s="119">
        <f>IF(RES_hhdet_tes!U143=0,"",RES_hhdet_tes!U143/RES_hhdet_fec!U143)</f>
        <v>2.247197637350514</v>
      </c>
      <c r="V143" s="119">
        <f>IF(RES_hhdet_tes!V143=0,"",RES_hhdet_tes!V143/RES_hhdet_fec!V143)</f>
        <v>2.2509898253690821</v>
      </c>
      <c r="W143" s="119">
        <f>IF(RES_hhdet_tes!W143=0,"",RES_hhdet_tes!W143/RES_hhdet_fec!W143)</f>
        <v>2.3914603667527476</v>
      </c>
      <c r="X143" s="119">
        <f>IF(RES_hhdet_tes!X143=0,"",RES_hhdet_tes!X143/RES_hhdet_fec!X143)</f>
        <v>2.4594528640571691</v>
      </c>
      <c r="Y143" s="119">
        <f>IF(RES_hhdet_tes!Y143=0,"",RES_hhdet_tes!Y143/RES_hhdet_fec!Y143)</f>
        <v>2.5891061809267768</v>
      </c>
      <c r="DA143" s="129" t="s">
        <v>2041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>
        <f>IF(RES_hhdet_tes!O144=0,"",RES_hhdet_tes!O144/RES_hhdet_fec!O144)</f>
        <v>2.7276540651574384</v>
      </c>
      <c r="P144" s="124">
        <f>IF(RES_hhdet_tes!P144=0,"",RES_hhdet_tes!P144/RES_hhdet_fec!P144)</f>
        <v>2.8184056054167121</v>
      </c>
      <c r="Q144" s="124">
        <f>IF(RES_hhdet_tes!Q144=0,"",RES_hhdet_tes!Q144/RES_hhdet_fec!Q144)</f>
        <v>2.9268772715783995</v>
      </c>
      <c r="R144" s="124">
        <f>IF(RES_hhdet_tes!R144=0,"",RES_hhdet_tes!R144/RES_hhdet_fec!R144)</f>
        <v>3.0367887049526443</v>
      </c>
      <c r="S144" s="124">
        <f>IF(RES_hhdet_tes!S144=0,"",RES_hhdet_tes!S144/RES_hhdet_fec!S144)</f>
        <v>3.1350474123482961</v>
      </c>
      <c r="T144" s="124">
        <f>IF(RES_hhdet_tes!T144=0,"",RES_hhdet_tes!T144/RES_hhdet_fec!T144)</f>
        <v>3.2059539325590531</v>
      </c>
      <c r="U144" s="124">
        <f>IF(RES_hhdet_tes!U144=0,"",RES_hhdet_tes!U144/RES_hhdet_fec!U144)</f>
        <v>3.27290466806254</v>
      </c>
      <c r="V144" s="124">
        <f>IF(RES_hhdet_tes!V144=0,"",RES_hhdet_tes!V144/RES_hhdet_fec!V144)</f>
        <v>3.3534938391416533</v>
      </c>
      <c r="W144" s="124">
        <f>IF(RES_hhdet_tes!W144=0,"",RES_hhdet_tes!W144/RES_hhdet_fec!W144)</f>
        <v>3.5271561426819633</v>
      </c>
      <c r="X144" s="124">
        <f>IF(RES_hhdet_tes!X144=0,"",RES_hhdet_tes!X144/RES_hhdet_fec!X144)</f>
        <v>3.654778185029099</v>
      </c>
      <c r="Y144" s="124">
        <f>IF(RES_hhdet_tes!Y144=0,"",RES_hhdet_tes!Y144/RES_hhdet_fec!Y144)</f>
        <v>3.7207449258660943</v>
      </c>
      <c r="DA144" s="130" t="s">
        <v>2042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>
        <f>IF(RES_hhdet_tes!O145=0,"",RES_hhdet_tes!O145/RES_hhdet_fec!O145)</f>
        <v>2.7276540651574384</v>
      </c>
      <c r="P145" s="111">
        <f>IF(RES_hhdet_tes!P145=0,"",RES_hhdet_tes!P145/RES_hhdet_fec!P145)</f>
        <v>2.8184056054167121</v>
      </c>
      <c r="Q145" s="111">
        <f>IF(RES_hhdet_tes!Q145=0,"",RES_hhdet_tes!Q145/RES_hhdet_fec!Q145)</f>
        <v>2.9268772715783995</v>
      </c>
      <c r="R145" s="111">
        <f>IF(RES_hhdet_tes!R145=0,"",RES_hhdet_tes!R145/RES_hhdet_fec!R145)</f>
        <v>3.0367887049526443</v>
      </c>
      <c r="S145" s="111">
        <f>IF(RES_hhdet_tes!S145=0,"",RES_hhdet_tes!S145/RES_hhdet_fec!S145)</f>
        <v>3.1350474123482961</v>
      </c>
      <c r="T145" s="111">
        <f>IF(RES_hhdet_tes!T145=0,"",RES_hhdet_tes!T145/RES_hhdet_fec!T145)</f>
        <v>3.2059539325590531</v>
      </c>
      <c r="U145" s="111">
        <f>IF(RES_hhdet_tes!U145=0,"",RES_hhdet_tes!U145/RES_hhdet_fec!U145)</f>
        <v>3.27290466806254</v>
      </c>
      <c r="V145" s="111">
        <f>IF(RES_hhdet_tes!V145=0,"",RES_hhdet_tes!V145/RES_hhdet_fec!V145)</f>
        <v>3.3534938391416533</v>
      </c>
      <c r="W145" s="111">
        <f>IF(RES_hhdet_tes!W145=0,"",RES_hhdet_tes!W145/RES_hhdet_fec!W145)</f>
        <v>3.5271561426819633</v>
      </c>
      <c r="X145" s="111">
        <f>IF(RES_hhdet_tes!X145=0,"",RES_hhdet_tes!X145/RES_hhdet_fec!X145)</f>
        <v>3.654778185029099</v>
      </c>
      <c r="Y145" s="111">
        <f>IF(RES_hhdet_tes!Y145=0,"",RES_hhdet_tes!Y145/RES_hhdet_fec!Y145)</f>
        <v>3.7207449258660943</v>
      </c>
      <c r="DA145" s="63" t="s">
        <v>2043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>
        <f>IF(RES_hhdet_tes!O146=0,"",RES_hhdet_tes!O146/RES_hhdet_fec!O146)</f>
        <v>4.3721132014718442</v>
      </c>
      <c r="P146" s="124">
        <f>IF(RES_hhdet_tes!P146=0,"",RES_hhdet_tes!P146/RES_hhdet_fec!P146)</f>
        <v>4.5347450778213103</v>
      </c>
      <c r="Q146" s="124">
        <f>IF(RES_hhdet_tes!Q146=0,"",RES_hhdet_tes!Q146/RES_hhdet_fec!Q146)</f>
        <v>4.6663724283725792</v>
      </c>
      <c r="R146" s="124">
        <f>IF(RES_hhdet_tes!R146=0,"",RES_hhdet_tes!R146/RES_hhdet_fec!R146)</f>
        <v>4.7264781333918711</v>
      </c>
      <c r="S146" s="124">
        <f>IF(RES_hhdet_tes!S146=0,"",RES_hhdet_tes!S146/RES_hhdet_fec!S146)</f>
        <v>4.7523156201001946</v>
      </c>
      <c r="T146" s="124">
        <f>IF(RES_hhdet_tes!T146=0,"",RES_hhdet_tes!T146/RES_hhdet_fec!T146)</f>
        <v>4.7674563464857052</v>
      </c>
      <c r="U146" s="124">
        <f>IF(RES_hhdet_tes!U146=0,"",RES_hhdet_tes!U146/RES_hhdet_fec!U146)</f>
        <v>4.7777052778672369</v>
      </c>
      <c r="V146" s="124">
        <f>IF(RES_hhdet_tes!V146=0,"",RES_hhdet_tes!V146/RES_hhdet_fec!V146)</f>
        <v>4.7895200284307968</v>
      </c>
      <c r="W146" s="124">
        <f>IF(RES_hhdet_tes!W146=0,"",RES_hhdet_tes!W146/RES_hhdet_fec!W146)</f>
        <v>4.8108229404801532</v>
      </c>
      <c r="X146" s="124">
        <f>IF(RES_hhdet_tes!X146=0,"",RES_hhdet_tes!X146/RES_hhdet_fec!X146)</f>
        <v>4.8409860961320286</v>
      </c>
      <c r="Y146" s="124">
        <f>IF(RES_hhdet_tes!Y146=0,"",RES_hhdet_tes!Y146/RES_hhdet_fec!Y146)</f>
        <v>4.8689002438721589</v>
      </c>
      <c r="DA146" s="130" t="s">
        <v>2044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>
        <f>IF(RES_hhdet_tes!O147=0,"",RES_hhdet_tes!O147/RES_hhdet_fec!O147)</f>
        <v>4.3721132014718442</v>
      </c>
      <c r="P147" s="111">
        <f>IF(RES_hhdet_tes!P147=0,"",RES_hhdet_tes!P147/RES_hhdet_fec!P147)</f>
        <v>4.5347450778213103</v>
      </c>
      <c r="Q147" s="111">
        <f>IF(RES_hhdet_tes!Q147=0,"",RES_hhdet_tes!Q147/RES_hhdet_fec!Q147)</f>
        <v>4.6663724283725792</v>
      </c>
      <c r="R147" s="111">
        <f>IF(RES_hhdet_tes!R147=0,"",RES_hhdet_tes!R147/RES_hhdet_fec!R147)</f>
        <v>4.7264781333918711</v>
      </c>
      <c r="S147" s="111">
        <f>IF(RES_hhdet_tes!S147=0,"",RES_hhdet_tes!S147/RES_hhdet_fec!S147)</f>
        <v>4.7523156201001946</v>
      </c>
      <c r="T147" s="111">
        <f>IF(RES_hhdet_tes!T147=0,"",RES_hhdet_tes!T147/RES_hhdet_fec!T147)</f>
        <v>4.7674563464857052</v>
      </c>
      <c r="U147" s="111">
        <f>IF(RES_hhdet_tes!U147=0,"",RES_hhdet_tes!U147/RES_hhdet_fec!U147)</f>
        <v>4.7777052778672369</v>
      </c>
      <c r="V147" s="111">
        <f>IF(RES_hhdet_tes!V147=0,"",RES_hhdet_tes!V147/RES_hhdet_fec!V147)</f>
        <v>4.7895200284307968</v>
      </c>
      <c r="W147" s="111">
        <f>IF(RES_hhdet_tes!W147=0,"",RES_hhdet_tes!W147/RES_hhdet_fec!W147)</f>
        <v>4.8108229404801532</v>
      </c>
      <c r="X147" s="111">
        <f>IF(RES_hhdet_tes!X147=0,"",RES_hhdet_tes!X147/RES_hhdet_fec!X147)</f>
        <v>4.8409860961320286</v>
      </c>
      <c r="Y147" s="111">
        <f>IF(RES_hhdet_tes!Y147=0,"",RES_hhdet_tes!Y147/RES_hhdet_fec!Y147)</f>
        <v>4.8689002438721589</v>
      </c>
      <c r="DA147" s="63" t="s">
        <v>2045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>
        <f>IF(RES_hhdet_tes!O148=0,"",RES_hhdet_tes!O148/RES_hhdet_fec!O148)</f>
        <v>0.66337656245366994</v>
      </c>
      <c r="P148" s="124">
        <f>IF(RES_hhdet_tes!P148=0,"",RES_hhdet_tes!P148/RES_hhdet_fec!P148)</f>
        <v>0.67347796059770582</v>
      </c>
      <c r="Q148" s="124">
        <f>IF(RES_hhdet_tes!Q148=0,"",RES_hhdet_tes!Q148/RES_hhdet_fec!Q148)</f>
        <v>0.68787489700018789</v>
      </c>
      <c r="R148" s="124">
        <f>IF(RES_hhdet_tes!R148=0,"",RES_hhdet_tes!R148/RES_hhdet_fec!R148)</f>
        <v>0.70110432756770658</v>
      </c>
      <c r="S148" s="124">
        <f>IF(RES_hhdet_tes!S148=0,"",RES_hhdet_tes!S148/RES_hhdet_fec!S148)</f>
        <v>0.713175243924562</v>
      </c>
      <c r="T148" s="124">
        <f>IF(RES_hhdet_tes!T148=0,"",RES_hhdet_tes!T148/RES_hhdet_fec!T148)</f>
        <v>0.72285017898571868</v>
      </c>
      <c r="U148" s="124">
        <f>IF(RES_hhdet_tes!U148=0,"",RES_hhdet_tes!U148/RES_hhdet_fec!U148)</f>
        <v>0.73335996560919581</v>
      </c>
      <c r="V148" s="124">
        <f>IF(RES_hhdet_tes!V148=0,"",RES_hhdet_tes!V148/RES_hhdet_fec!V148)</f>
        <v>0.74695607840000966</v>
      </c>
      <c r="W148" s="124">
        <f>IF(RES_hhdet_tes!W148=0,"",RES_hhdet_tes!W148/RES_hhdet_fec!W148)</f>
        <v>0.76314564383232764</v>
      </c>
      <c r="X148" s="124">
        <f>IF(RES_hhdet_tes!X148=0,"",RES_hhdet_tes!X148/RES_hhdet_fec!X148)</f>
        <v>0.77689006217677037</v>
      </c>
      <c r="Y148" s="124">
        <f>IF(RES_hhdet_tes!Y148=0,"",RES_hhdet_tes!Y148/RES_hhdet_fec!Y148)</f>
        <v>0.78991940325060028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>
        <f>IF(RES_hhdet_tes!O149=0,"",RES_hhdet_tes!O149/RES_hhdet_fec!O149)</f>
        <v>0.67923604002764448</v>
      </c>
      <c r="P149" s="111">
        <f>IF(RES_hhdet_tes!P149=0,"",RES_hhdet_tes!P149/RES_hhdet_fec!P149)</f>
        <v>0.69914298950477627</v>
      </c>
      <c r="Q149" s="111">
        <f>IF(RES_hhdet_tes!Q149=0,"",RES_hhdet_tes!Q149/RES_hhdet_fec!Q149)</f>
        <v>0.74267336620833202</v>
      </c>
      <c r="R149" s="111">
        <f>IF(RES_hhdet_tes!R149=0,"",RES_hhdet_tes!R149/RES_hhdet_fec!R149)</f>
        <v>0.78243981415928454</v>
      </c>
      <c r="S149" s="111">
        <f>IF(RES_hhdet_tes!S149=0,"",RES_hhdet_tes!S149/RES_hhdet_fec!S149)</f>
        <v>0.81014382067954438</v>
      </c>
      <c r="T149" s="111">
        <f>IF(RES_hhdet_tes!T149=0,"",RES_hhdet_tes!T149/RES_hhdet_fec!T149)</f>
        <v>0.82379993700762766</v>
      </c>
      <c r="U149" s="111">
        <f>IF(RES_hhdet_tes!U149=0,"",RES_hhdet_tes!U149/RES_hhdet_fec!U149)</f>
        <v>0.83811492279646582</v>
      </c>
      <c r="V149" s="111">
        <f>IF(RES_hhdet_tes!V149=0,"",RES_hhdet_tes!V149/RES_hhdet_fec!V149)</f>
        <v>0.86136008395406327</v>
      </c>
      <c r="W149" s="111">
        <f>IF(RES_hhdet_tes!W149=0,"",RES_hhdet_tes!W149/RES_hhdet_fec!W149)</f>
        <v>0.8857718692774631</v>
      </c>
      <c r="X149" s="111">
        <f>IF(RES_hhdet_tes!X149=0,"",RES_hhdet_tes!X149/RES_hhdet_fec!X149)</f>
        <v>0.89717260201823035</v>
      </c>
      <c r="Y149" s="111">
        <f>IF(RES_hhdet_tes!Y149=0,"",RES_hhdet_tes!Y149/RES_hhdet_fec!Y149)</f>
        <v>0.90263288150302279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>
        <f>IF(RES_hhdet_tes!O153=0,"",RES_hhdet_tes!O153/RES_hhdet_fec!O153)</f>
        <v>0.66331373382271208</v>
      </c>
      <c r="P153" s="112">
        <f>IF(RES_hhdet_tes!P153=0,"",RES_hhdet_tes!P153/RES_hhdet_fec!P153)</f>
        <v>0.67339953806247377</v>
      </c>
      <c r="Q153" s="112">
        <f>IF(RES_hhdet_tes!Q153=0,"",RES_hhdet_tes!Q153/RES_hhdet_fec!Q153)</f>
        <v>0.68766225837086781</v>
      </c>
      <c r="R153" s="112">
        <f>IF(RES_hhdet_tes!R153=0,"",RES_hhdet_tes!R153/RES_hhdet_fec!R153)</f>
        <v>0.70055096405806816</v>
      </c>
      <c r="S153" s="112">
        <f>IF(RES_hhdet_tes!S153=0,"",RES_hhdet_tes!S153/RES_hhdet_fec!S153)</f>
        <v>0.71218061759720597</v>
      </c>
      <c r="T153" s="112">
        <f>IF(RES_hhdet_tes!T153=0,"",RES_hhdet_tes!T153/RES_hhdet_fec!T153)</f>
        <v>0.72178980827123573</v>
      </c>
      <c r="U153" s="112">
        <f>IF(RES_hhdet_tes!U153=0,"",RES_hhdet_tes!U153/RES_hhdet_fec!U153)</f>
        <v>0.73221751927029932</v>
      </c>
      <c r="V153" s="112">
        <f>IF(RES_hhdet_tes!V153=0,"",RES_hhdet_tes!V153/RES_hhdet_fec!V153)</f>
        <v>0.7456652209345892</v>
      </c>
      <c r="W153" s="112">
        <f>IF(RES_hhdet_tes!W153=0,"",RES_hhdet_tes!W153/RES_hhdet_fec!W153)</f>
        <v>0.76151207193114634</v>
      </c>
      <c r="X153" s="112">
        <f>IF(RES_hhdet_tes!X153=0,"",RES_hhdet_tes!X153/RES_hhdet_fec!X153)</f>
        <v>0.77430713084604819</v>
      </c>
      <c r="Y153" s="112">
        <f>IF(RES_hhdet_tes!Y153=0,"",RES_hhdet_tes!Y153/RES_hhdet_fec!Y153)</f>
        <v>0.78337221096642229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X154" s="113" t="str">
        <f>IF(RES_hhdet_tes!X154=0,"",RES_hhdet_tes!X154/RES_hhdet_fec!X154)</f>
        <v/>
      </c>
      <c r="Y154" s="113" t="str">
        <f>IF(RES_hhdet_tes!Y154=0,"",RES_hhdet_tes!Y154/RES_hhdet_fec!Y154)</f>
        <v/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X155" s="111" t="str">
        <f>IF(RES_hhdet_tes!X155=0,"",RES_hhdet_tes!X155/RES_hhdet_fec!X155)</f>
        <v/>
      </c>
      <c r="Y155" s="111" t="str">
        <f>IF(RES_hhdet_tes!Y155=0,"",RES_hhdet_tes!Y155/RES_hhdet_fec!Y155)</f>
        <v/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X156" s="111" t="str">
        <f>IF(RES_hhdet_tes!X156=0,"",RES_hhdet_tes!X156/RES_hhdet_fec!X156)</f>
        <v/>
      </c>
      <c r="Y156" s="111" t="str">
        <f>IF(RES_hhdet_tes!Y156=0,"",RES_hhdet_tes!Y156/RES_hhdet_fec!Y156)</f>
        <v/>
      </c>
      <c r="DA156" s="63" t="s">
        <v>2054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>
        <f>IF(RES_hhdet_tes!O157=0,"",RES_hhdet_tes!O157/RES_hhdet_fec!O157)</f>
        <v>0.67951590916336291</v>
      </c>
      <c r="P157" s="124">
        <f>IF(RES_hhdet_tes!P157=0,"",RES_hhdet_tes!P157/RES_hhdet_fec!P157)</f>
        <v>0.68194729043362479</v>
      </c>
      <c r="Q157" s="124">
        <f>IF(RES_hhdet_tes!Q157=0,"",RES_hhdet_tes!Q157/RES_hhdet_fec!Q157)</f>
        <v>0.64922755554111256</v>
      </c>
      <c r="R157" s="124">
        <f>IF(RES_hhdet_tes!R157=0,"",RES_hhdet_tes!R157/RES_hhdet_fec!R157)</f>
        <v>0.6392807135647619</v>
      </c>
      <c r="S157" s="124">
        <f>IF(RES_hhdet_tes!S157=0,"",RES_hhdet_tes!S157/RES_hhdet_fec!S157)</f>
        <v>0.61938155569248654</v>
      </c>
      <c r="T157" s="124">
        <f>IF(RES_hhdet_tes!T157=0,"",RES_hhdet_tes!T157/RES_hhdet_fec!T157)</f>
        <v>0.64949597698811445</v>
      </c>
      <c r="U157" s="124">
        <f>IF(RES_hhdet_tes!U157=0,"",RES_hhdet_tes!U157/RES_hhdet_fec!U157)</f>
        <v>0.65920905285863263</v>
      </c>
      <c r="V157" s="124">
        <f>IF(RES_hhdet_tes!V157=0,"",RES_hhdet_tes!V157/RES_hhdet_fec!V157)</f>
        <v>0.69866948425536535</v>
      </c>
      <c r="W157" s="124">
        <f>IF(RES_hhdet_tes!W157=0,"",RES_hhdet_tes!W157/RES_hhdet_fec!W157)</f>
        <v>0.73793537299611078</v>
      </c>
      <c r="X157" s="124">
        <f>IF(RES_hhdet_tes!X157=0,"",RES_hhdet_tes!X157/RES_hhdet_fec!X157)</f>
        <v>0.71181816875391557</v>
      </c>
      <c r="Y157" s="124">
        <f>IF(RES_hhdet_tes!Y157=0,"",RES_hhdet_tes!Y157/RES_hhdet_fec!Y157)</f>
        <v>0.65782155642869555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>
        <f>IF(RES_hhdet_tes!O158=0,"",RES_hhdet_tes!O158/RES_hhdet_fec!O158)</f>
        <v>0.57713681584802901</v>
      </c>
      <c r="P158" s="111">
        <f>IF(RES_hhdet_tes!P158=0,"",RES_hhdet_tes!P158/RES_hhdet_fec!P158)</f>
        <v>0.57732476406668265</v>
      </c>
      <c r="Q158" s="111">
        <f>IF(RES_hhdet_tes!Q158=0,"",RES_hhdet_tes!Q158/RES_hhdet_fec!Q158)</f>
        <v>0.57836753812790198</v>
      </c>
      <c r="R158" s="111">
        <f>IF(RES_hhdet_tes!R158=0,"",RES_hhdet_tes!R158/RES_hhdet_fec!R158)</f>
        <v>0.58050257483530943</v>
      </c>
      <c r="S158" s="111">
        <f>IF(RES_hhdet_tes!S158=0,"",RES_hhdet_tes!S158/RES_hhdet_fec!S158)</f>
        <v>0.58373536053879715</v>
      </c>
      <c r="T158" s="111">
        <f>IF(RES_hhdet_tes!T158=0,"",RES_hhdet_tes!T158/RES_hhdet_fec!T158)</f>
        <v>0.58702635507522427</v>
      </c>
      <c r="U158" s="111">
        <f>IF(RES_hhdet_tes!U158=0,"",RES_hhdet_tes!U158/RES_hhdet_fec!U158)</f>
        <v>0.58935817584353212</v>
      </c>
      <c r="V158" s="111">
        <f>IF(RES_hhdet_tes!V158=0,"",RES_hhdet_tes!V158/RES_hhdet_fec!V158)</f>
        <v>0.59089397454977499</v>
      </c>
      <c r="W158" s="111">
        <f>IF(RES_hhdet_tes!W158=0,"",RES_hhdet_tes!W158/RES_hhdet_fec!W158)</f>
        <v>0.59719612449190906</v>
      </c>
      <c r="X158" s="111">
        <f>IF(RES_hhdet_tes!X158=0,"",RES_hhdet_tes!X158/RES_hhdet_fec!X158)</f>
        <v>0.60209024738899419</v>
      </c>
      <c r="Y158" s="111">
        <f>IF(RES_hhdet_tes!Y158=0,"",RES_hhdet_tes!Y158/RES_hhdet_fec!Y158)</f>
        <v>0.60471666963085169</v>
      </c>
      <c r="DA158" s="63" t="s">
        <v>2056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>
        <f>IF(RES_hhdet_tes!O159=0,"",RES_hhdet_tes!O159/RES_hhdet_fec!O159)</f>
        <v>0.76830481934433392</v>
      </c>
      <c r="P159" s="45">
        <f>IF(RES_hhdet_tes!P159=0,"",RES_hhdet_tes!P159/RES_hhdet_fec!P159)</f>
        <v>0.77174564290002101</v>
      </c>
      <c r="Q159" s="45">
        <f>IF(RES_hhdet_tes!Q159=0,"",RES_hhdet_tes!Q159/RES_hhdet_fec!Q159)</f>
        <v>0.77515173430523876</v>
      </c>
      <c r="R159" s="45">
        <f>IF(RES_hhdet_tes!R159=0,"",RES_hhdet_tes!R159/RES_hhdet_fec!R159)</f>
        <v>0.78308238889880533</v>
      </c>
      <c r="S159" s="45">
        <f>IF(RES_hhdet_tes!S159=0,"",RES_hhdet_tes!S159/RES_hhdet_fec!S159)</f>
        <v>0.79236170576016707</v>
      </c>
      <c r="T159" s="45">
        <f>IF(RES_hhdet_tes!T159=0,"",RES_hhdet_tes!T159/RES_hhdet_fec!T159)</f>
        <v>0.80192000086403037</v>
      </c>
      <c r="U159" s="45">
        <f>IF(RES_hhdet_tes!U159=0,"",RES_hhdet_tes!U159/RES_hhdet_fec!U159)</f>
        <v>0.82085148752698767</v>
      </c>
      <c r="V159" s="45">
        <f>IF(RES_hhdet_tes!V159=0,"",RES_hhdet_tes!V159/RES_hhdet_fec!V159)</f>
        <v>0.84206746666522081</v>
      </c>
      <c r="W159" s="45">
        <f>IF(RES_hhdet_tes!W159=0,"",RES_hhdet_tes!W159/RES_hhdet_fec!W159)</f>
        <v>0.85468850781703465</v>
      </c>
      <c r="X159" s="45">
        <f>IF(RES_hhdet_tes!X159=0,"",RES_hhdet_tes!X159/RES_hhdet_fec!X159)</f>
        <v>0.86122584261996782</v>
      </c>
      <c r="Y159" s="45">
        <f>IF(RES_hhdet_tes!Y159=0,"",RES_hhdet_tes!Y159/RES_hhdet_fec!Y159)</f>
        <v>0.86325851503952933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0.6213005493627124</v>
      </c>
      <c r="C161" s="119">
        <f>IF(RES_hhdet_tes!C161=0,"",RES_hhdet_tes!C161/RES_hhdet_fec!C161)</f>
        <v>0.62487357634803187</v>
      </c>
      <c r="D161" s="119">
        <f>IF(RES_hhdet_tes!D161=0,"",RES_hhdet_tes!D161/RES_hhdet_fec!D161)</f>
        <v>0.6302353287099165</v>
      </c>
      <c r="E161" s="119">
        <f>IF(RES_hhdet_tes!E161=0,"",RES_hhdet_tes!E161/RES_hhdet_fec!E161)</f>
        <v>0.63798683513338172</v>
      </c>
      <c r="F161" s="119">
        <f>IF(RES_hhdet_tes!F161=0,"",RES_hhdet_tes!F161/RES_hhdet_fec!F161)</f>
        <v>0.6494389701597103</v>
      </c>
      <c r="G161" s="119">
        <f>IF(RES_hhdet_tes!G161=0,"",RES_hhdet_tes!G161/RES_hhdet_fec!G161)</f>
        <v>0.66237257937514349</v>
      </c>
      <c r="H161" s="119">
        <f>IF(RES_hhdet_tes!H161=0,"",RES_hhdet_tes!H161/RES_hhdet_fec!H161)</f>
        <v>0.67396435864859172</v>
      </c>
      <c r="I161" s="119">
        <f>IF(RES_hhdet_tes!I161=0,"",RES_hhdet_tes!I161/RES_hhdet_fec!I161)</f>
        <v>0.68250926185408423</v>
      </c>
      <c r="J161" s="119">
        <f>IF(RES_hhdet_tes!J161=0,"",RES_hhdet_tes!J161/RES_hhdet_fec!J161)</f>
        <v>0.68644803354254769</v>
      </c>
      <c r="K161" s="119">
        <f>IF(RES_hhdet_tes!K161=0,"",RES_hhdet_tes!K161/RES_hhdet_fec!K161)</f>
        <v>0.68773563801239579</v>
      </c>
      <c r="L161" s="119">
        <f>IF(RES_hhdet_tes!L161=0,"",RES_hhdet_tes!L161/RES_hhdet_fec!L161)</f>
        <v>0.6905126578335874</v>
      </c>
      <c r="M161" s="119">
        <f>IF(RES_hhdet_tes!M161=0,"",RES_hhdet_tes!M161/RES_hhdet_fec!M161)</f>
        <v>0.69055879967127576</v>
      </c>
      <c r="N161" s="119">
        <f>IF(RES_hhdet_tes!N161=0,"",RES_hhdet_tes!N161/RES_hhdet_fec!N161)</f>
        <v>0.69419227814933848</v>
      </c>
      <c r="O161" s="119">
        <f>IF(RES_hhdet_tes!O161=0,"",RES_hhdet_tes!O161/RES_hhdet_fec!O161)</f>
        <v>0.69647567966791024</v>
      </c>
      <c r="P161" s="119">
        <f>IF(RES_hhdet_tes!P161=0,"",RES_hhdet_tes!P161/RES_hhdet_fec!P161)</f>
        <v>0.70212011657602347</v>
      </c>
      <c r="Q161" s="119">
        <f>IF(RES_hhdet_tes!Q161=0,"",RES_hhdet_tes!Q161/RES_hhdet_fec!Q161)</f>
        <v>0.70629807440273884</v>
      </c>
      <c r="R161" s="119">
        <f>IF(RES_hhdet_tes!R161=0,"",RES_hhdet_tes!R161/RES_hhdet_fec!R161)</f>
        <v>0.70858327964241108</v>
      </c>
      <c r="S161" s="119">
        <f>IF(RES_hhdet_tes!S161=0,"",RES_hhdet_tes!S161/RES_hhdet_fec!S161)</f>
        <v>0.71261538829189919</v>
      </c>
      <c r="T161" s="119">
        <f>IF(RES_hhdet_tes!T161=0,"",RES_hhdet_tes!T161/RES_hhdet_fec!T161)</f>
        <v>0.7160483156342845</v>
      </c>
      <c r="U161" s="119">
        <f>IF(RES_hhdet_tes!U161=0,"",RES_hhdet_tes!U161/RES_hhdet_fec!U161)</f>
        <v>0.72603281460170854</v>
      </c>
      <c r="V161" s="119">
        <f>IF(RES_hhdet_tes!V161=0,"",RES_hhdet_tes!V161/RES_hhdet_fec!V161)</f>
        <v>0.73509094037904898</v>
      </c>
      <c r="W161" s="119">
        <f>IF(RES_hhdet_tes!W161=0,"",RES_hhdet_tes!W161/RES_hhdet_fec!W161)</f>
        <v>0.74335561104969949</v>
      </c>
      <c r="X161" s="119">
        <f>IF(RES_hhdet_tes!X161=0,"",RES_hhdet_tes!X161/RES_hhdet_fec!X161)</f>
        <v>0.74841156590889146</v>
      </c>
      <c r="Y161" s="119">
        <f>IF(RES_hhdet_tes!Y161=0,"",RES_hhdet_tes!Y161/RES_hhdet_fec!Y161)</f>
        <v>0.74852753844565945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0.62809654969575557</v>
      </c>
      <c r="C162" s="124">
        <f>IF(RES_hhdet_tes!C162=0,"",RES_hhdet_tes!C162/RES_hhdet_fec!C162)</f>
        <v>0.63168839420320699</v>
      </c>
      <c r="D162" s="124">
        <f>IF(RES_hhdet_tes!D162=0,"",RES_hhdet_tes!D162/RES_hhdet_fec!D162)</f>
        <v>0.63680636374138788</v>
      </c>
      <c r="E162" s="124">
        <f>IF(RES_hhdet_tes!E162=0,"",RES_hhdet_tes!E162/RES_hhdet_fec!E162)</f>
        <v>0.64498571017606043</v>
      </c>
      <c r="F162" s="124">
        <f>IF(RES_hhdet_tes!F162=0,"",RES_hhdet_tes!F162/RES_hhdet_fec!F162)</f>
        <v>0.65724302366517473</v>
      </c>
      <c r="G162" s="124">
        <f>IF(RES_hhdet_tes!G162=0,"",RES_hhdet_tes!G162/RES_hhdet_fec!G162)</f>
        <v>0.67032794544053198</v>
      </c>
      <c r="H162" s="124">
        <f>IF(RES_hhdet_tes!H162=0,"",RES_hhdet_tes!H162/RES_hhdet_fec!H162)</f>
        <v>0.67997927164566763</v>
      </c>
      <c r="I162" s="124">
        <f>IF(RES_hhdet_tes!I162=0,"",RES_hhdet_tes!I162/RES_hhdet_fec!I162)</f>
        <v>0.68611507753275791</v>
      </c>
      <c r="J162" s="124">
        <f>IF(RES_hhdet_tes!J162=0,"",RES_hhdet_tes!J162/RES_hhdet_fec!J162)</f>
        <v>0.69054939102873802</v>
      </c>
      <c r="K162" s="124">
        <f>IF(RES_hhdet_tes!K162=0,"",RES_hhdet_tes!K162/RES_hhdet_fec!K162)</f>
        <v>0.69339494669246293</v>
      </c>
      <c r="L162" s="124">
        <f>IF(RES_hhdet_tes!L162=0,"",RES_hhdet_tes!L162/RES_hhdet_fec!L162)</f>
        <v>0.69579406846739256</v>
      </c>
      <c r="M162" s="124">
        <f>IF(RES_hhdet_tes!M162=0,"",RES_hhdet_tes!M162/RES_hhdet_fec!M162)</f>
        <v>0.69818550615894315</v>
      </c>
      <c r="N162" s="124">
        <f>IF(RES_hhdet_tes!N162=0,"",RES_hhdet_tes!N162/RES_hhdet_fec!N162)</f>
        <v>0.7011990739664592</v>
      </c>
      <c r="O162" s="124">
        <f>IF(RES_hhdet_tes!O162=0,"",RES_hhdet_tes!O162/RES_hhdet_fec!O162)</f>
        <v>0.70507643886018778</v>
      </c>
      <c r="P162" s="124">
        <f>IF(RES_hhdet_tes!P162=0,"",RES_hhdet_tes!P162/RES_hhdet_fec!P162)</f>
        <v>0.70854174219437227</v>
      </c>
      <c r="Q162" s="124">
        <f>IF(RES_hhdet_tes!Q162=0,"",RES_hhdet_tes!Q162/RES_hhdet_fec!Q162)</f>
        <v>0.71116151116919413</v>
      </c>
      <c r="R162" s="124">
        <f>IF(RES_hhdet_tes!R162=0,"",RES_hhdet_tes!R162/RES_hhdet_fec!R162)</f>
        <v>0.71306996577336523</v>
      </c>
      <c r="S162" s="124">
        <f>IF(RES_hhdet_tes!S162=0,"",RES_hhdet_tes!S162/RES_hhdet_fec!S162)</f>
        <v>0.71704957229931909</v>
      </c>
      <c r="T162" s="124">
        <f>IF(RES_hhdet_tes!T162=0,"",RES_hhdet_tes!T162/RES_hhdet_fec!T162)</f>
        <v>0.72059887863487737</v>
      </c>
      <c r="U162" s="124">
        <f>IF(RES_hhdet_tes!U162=0,"",RES_hhdet_tes!U162/RES_hhdet_fec!U162)</f>
        <v>0.73132516886570909</v>
      </c>
      <c r="V162" s="124">
        <f>IF(RES_hhdet_tes!V162=0,"",RES_hhdet_tes!V162/RES_hhdet_fec!V162)</f>
        <v>0.73800214054610203</v>
      </c>
      <c r="W162" s="124">
        <f>IF(RES_hhdet_tes!W162=0,"",RES_hhdet_tes!W162/RES_hhdet_fec!W162)</f>
        <v>0.74360771442985718</v>
      </c>
      <c r="X162" s="124">
        <f>IF(RES_hhdet_tes!X162=0,"",RES_hhdet_tes!X162/RES_hhdet_fec!X162)</f>
        <v>0.74855213578390711</v>
      </c>
      <c r="Y162" s="124">
        <f>IF(RES_hhdet_tes!Y162=0,"",RES_hhdet_tes!Y162/RES_hhdet_fec!Y162)</f>
        <v>0.75085088689566459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0.62809654969575557</v>
      </c>
      <c r="C163" s="45">
        <f>IF(RES_hhdet_tes!C163=0,"",RES_hhdet_tes!C163/RES_hhdet_fec!C163)</f>
        <v>0.63168839420320699</v>
      </c>
      <c r="D163" s="45">
        <f>IF(RES_hhdet_tes!D163=0,"",RES_hhdet_tes!D163/RES_hhdet_fec!D163)</f>
        <v>0.63680636374138788</v>
      </c>
      <c r="E163" s="45">
        <f>IF(RES_hhdet_tes!E163=0,"",RES_hhdet_tes!E163/RES_hhdet_fec!E163)</f>
        <v>0.64498571017606043</v>
      </c>
      <c r="F163" s="45">
        <f>IF(RES_hhdet_tes!F163=0,"",RES_hhdet_tes!F163/RES_hhdet_fec!F163)</f>
        <v>0.65724302366517473</v>
      </c>
      <c r="G163" s="45">
        <f>IF(RES_hhdet_tes!G163=0,"",RES_hhdet_tes!G163/RES_hhdet_fec!G163)</f>
        <v>0.67032794544053198</v>
      </c>
      <c r="H163" s="45">
        <f>IF(RES_hhdet_tes!H163=0,"",RES_hhdet_tes!H163/RES_hhdet_fec!H163)</f>
        <v>0.67997927164566763</v>
      </c>
      <c r="I163" s="45">
        <f>IF(RES_hhdet_tes!I163=0,"",RES_hhdet_tes!I163/RES_hhdet_fec!I163)</f>
        <v>0.68611507753275791</v>
      </c>
      <c r="J163" s="45">
        <f>IF(RES_hhdet_tes!J163=0,"",RES_hhdet_tes!J163/RES_hhdet_fec!J163)</f>
        <v>0.69054939102873802</v>
      </c>
      <c r="K163" s="45">
        <f>IF(RES_hhdet_tes!K163=0,"",RES_hhdet_tes!K163/RES_hhdet_fec!K163)</f>
        <v>0.69339494669246293</v>
      </c>
      <c r="L163" s="45">
        <f>IF(RES_hhdet_tes!L163=0,"",RES_hhdet_tes!L163/RES_hhdet_fec!L163)</f>
        <v>0.69579406846739256</v>
      </c>
      <c r="M163" s="45">
        <f>IF(RES_hhdet_tes!M163=0,"",RES_hhdet_tes!M163/RES_hhdet_fec!M163)</f>
        <v>0.69818550615894315</v>
      </c>
      <c r="N163" s="45">
        <f>IF(RES_hhdet_tes!N163=0,"",RES_hhdet_tes!N163/RES_hhdet_fec!N163)</f>
        <v>0.7011990739664592</v>
      </c>
      <c r="O163" s="45">
        <f>IF(RES_hhdet_tes!O163=0,"",RES_hhdet_tes!O163/RES_hhdet_fec!O163)</f>
        <v>0.70507643886018778</v>
      </c>
      <c r="P163" s="45">
        <f>IF(RES_hhdet_tes!P163=0,"",RES_hhdet_tes!P163/RES_hhdet_fec!P163)</f>
        <v>0.70854174219437227</v>
      </c>
      <c r="Q163" s="45">
        <f>IF(RES_hhdet_tes!Q163=0,"",RES_hhdet_tes!Q163/RES_hhdet_fec!Q163)</f>
        <v>0.71116151116919413</v>
      </c>
      <c r="R163" s="45">
        <f>IF(RES_hhdet_tes!R163=0,"",RES_hhdet_tes!R163/RES_hhdet_fec!R163)</f>
        <v>0.71306996577336523</v>
      </c>
      <c r="S163" s="45">
        <f>IF(RES_hhdet_tes!S163=0,"",RES_hhdet_tes!S163/RES_hhdet_fec!S163)</f>
        <v>0.71704957229931909</v>
      </c>
      <c r="T163" s="45">
        <f>IF(RES_hhdet_tes!T163=0,"",RES_hhdet_tes!T163/RES_hhdet_fec!T163)</f>
        <v>0.72059887863487737</v>
      </c>
      <c r="U163" s="45">
        <f>IF(RES_hhdet_tes!U163=0,"",RES_hhdet_tes!U163/RES_hhdet_fec!U163)</f>
        <v>0.73132516886570909</v>
      </c>
      <c r="V163" s="45">
        <f>IF(RES_hhdet_tes!V163=0,"",RES_hhdet_tes!V163/RES_hhdet_fec!V163)</f>
        <v>0.73800214054610203</v>
      </c>
      <c r="W163" s="45">
        <f>IF(RES_hhdet_tes!W163=0,"",RES_hhdet_tes!W163/RES_hhdet_fec!W163)</f>
        <v>0.74360771442985718</v>
      </c>
      <c r="X163" s="45">
        <f>IF(RES_hhdet_tes!X163=0,"",RES_hhdet_tes!X163/RES_hhdet_fec!X163)</f>
        <v>0.74855213578390711</v>
      </c>
      <c r="Y163" s="45">
        <f>IF(RES_hhdet_tes!Y163=0,"",RES_hhdet_tes!Y163/RES_hhdet_fec!Y163)</f>
        <v>0.75085088689566459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1.9787424596204706</v>
      </c>
      <c r="C164" s="124">
        <f>IF(RES_hhdet_tes!C164=0,"",RES_hhdet_tes!C164/RES_hhdet_fec!C164)</f>
        <v>1.9787424596204704</v>
      </c>
      <c r="D164" s="124">
        <f>IF(RES_hhdet_tes!D164=0,"",RES_hhdet_tes!D164/RES_hhdet_fec!D164)</f>
        <v>1.9787424596204704</v>
      </c>
      <c r="E164" s="124">
        <f>IF(RES_hhdet_tes!E164=0,"",RES_hhdet_tes!E164/RES_hhdet_fec!E164)</f>
        <v>2.350739311844817</v>
      </c>
      <c r="F164" s="124">
        <f>IF(RES_hhdet_tes!F164=0,"",RES_hhdet_tes!F164/RES_hhdet_fec!F164)</f>
        <v>2.9889611125081101</v>
      </c>
      <c r="G164" s="124">
        <f>IF(RES_hhdet_tes!G164=0,"",RES_hhdet_tes!G164/RES_hhdet_fec!G164)</f>
        <v>3.1039535400237774</v>
      </c>
      <c r="H164" s="124">
        <f>IF(RES_hhdet_tes!H164=0,"",RES_hhdet_tes!H164/RES_hhdet_fec!H164)</f>
        <v>3.2183382242786678</v>
      </c>
      <c r="I164" s="124">
        <f>IF(RES_hhdet_tes!I164=0,"",RES_hhdet_tes!I164/RES_hhdet_fec!I164)</f>
        <v>3.3256613476532975</v>
      </c>
      <c r="J164" s="124">
        <f>IF(RES_hhdet_tes!J164=0,"",RES_hhdet_tes!J164/RES_hhdet_fec!J164)</f>
        <v>3.4243223193300301</v>
      </c>
      <c r="K164" s="124">
        <f>IF(RES_hhdet_tes!K164=0,"",RES_hhdet_tes!K164/RES_hhdet_fec!K164)</f>
        <v>3.502617269253498</v>
      </c>
      <c r="L164" s="124">
        <f>IF(RES_hhdet_tes!L164=0,"",RES_hhdet_tes!L164/RES_hhdet_fec!L164)</f>
        <v>3.5752681279285006</v>
      </c>
      <c r="M164" s="124">
        <f>IF(RES_hhdet_tes!M164=0,"",RES_hhdet_tes!M164/RES_hhdet_fec!M164)</f>
        <v>3.6358209268788073</v>
      </c>
      <c r="N164" s="124">
        <f>IF(RES_hhdet_tes!N164=0,"",RES_hhdet_tes!N164/RES_hhdet_fec!N164)</f>
        <v>3.7124546158380607</v>
      </c>
      <c r="O164" s="124">
        <f>IF(RES_hhdet_tes!O164=0,"",RES_hhdet_tes!O164/RES_hhdet_fec!O164)</f>
        <v>3.8494825498839584</v>
      </c>
      <c r="P164" s="124">
        <f>IF(RES_hhdet_tes!P164=0,"",RES_hhdet_tes!P164/RES_hhdet_fec!P164)</f>
        <v>4.1282495653917675</v>
      </c>
      <c r="Q164" s="124">
        <f>IF(RES_hhdet_tes!Q164=0,"",RES_hhdet_tes!Q164/RES_hhdet_fec!Q164)</f>
        <v>4.3783348428441888</v>
      </c>
      <c r="R164" s="124">
        <f>IF(RES_hhdet_tes!R164=0,"",RES_hhdet_tes!R164/RES_hhdet_fec!R164)</f>
        <v>4.5438070829616395</v>
      </c>
      <c r="S164" s="124">
        <f>IF(RES_hhdet_tes!S164=0,"",RES_hhdet_tes!S164/RES_hhdet_fec!S164)</f>
        <v>4.6289296669779372</v>
      </c>
      <c r="T164" s="124">
        <f>IF(RES_hhdet_tes!T164=0,"",RES_hhdet_tes!T164/RES_hhdet_fec!T164)</f>
        <v>4.6817693121019905</v>
      </c>
      <c r="U164" s="124">
        <f>IF(RES_hhdet_tes!U164=0,"",RES_hhdet_tes!U164/RES_hhdet_fec!U164)</f>
        <v>4.7159492925449156</v>
      </c>
      <c r="V164" s="124">
        <f>IF(RES_hhdet_tes!V164=0,"",RES_hhdet_tes!V164/RES_hhdet_fec!V164)</f>
        <v>4.7464768530134203</v>
      </c>
      <c r="W164" s="124">
        <f>IF(RES_hhdet_tes!W164=0,"",RES_hhdet_tes!W164/RES_hhdet_fec!W164)</f>
        <v>4.7779127042616079</v>
      </c>
      <c r="X164" s="124">
        <f>IF(RES_hhdet_tes!X164=0,"",RES_hhdet_tes!X164/RES_hhdet_fec!X164)</f>
        <v>4.800404105697023</v>
      </c>
      <c r="Y164" s="124">
        <f>IF(RES_hhdet_tes!Y164=0,"",RES_hhdet_tes!Y164/RES_hhdet_fec!Y164)</f>
        <v>4.8118165442302825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1.9787424596204706</v>
      </c>
      <c r="C165" s="111">
        <f>IF(RES_hhdet_tes!C165=0,"",RES_hhdet_tes!C165/RES_hhdet_fec!C165)</f>
        <v>1.9787424596204704</v>
      </c>
      <c r="D165" s="111">
        <f>IF(RES_hhdet_tes!D165=0,"",RES_hhdet_tes!D165/RES_hhdet_fec!D165)</f>
        <v>1.9787424596204704</v>
      </c>
      <c r="E165" s="111">
        <f>IF(RES_hhdet_tes!E165=0,"",RES_hhdet_tes!E165/RES_hhdet_fec!E165)</f>
        <v>2.350739311844817</v>
      </c>
      <c r="F165" s="111">
        <f>IF(RES_hhdet_tes!F165=0,"",RES_hhdet_tes!F165/RES_hhdet_fec!F165)</f>
        <v>2.9889611125081101</v>
      </c>
      <c r="G165" s="111">
        <f>IF(RES_hhdet_tes!G165=0,"",RES_hhdet_tes!G165/RES_hhdet_fec!G165)</f>
        <v>3.1039535400237774</v>
      </c>
      <c r="H165" s="111">
        <f>IF(RES_hhdet_tes!H165=0,"",RES_hhdet_tes!H165/RES_hhdet_fec!H165)</f>
        <v>3.2183382242786678</v>
      </c>
      <c r="I165" s="111">
        <f>IF(RES_hhdet_tes!I165=0,"",RES_hhdet_tes!I165/RES_hhdet_fec!I165)</f>
        <v>3.3256613476532975</v>
      </c>
      <c r="J165" s="111">
        <f>IF(RES_hhdet_tes!J165=0,"",RES_hhdet_tes!J165/RES_hhdet_fec!J165)</f>
        <v>3.4243223193300301</v>
      </c>
      <c r="K165" s="111">
        <f>IF(RES_hhdet_tes!K165=0,"",RES_hhdet_tes!K165/RES_hhdet_fec!K165)</f>
        <v>3.502617269253498</v>
      </c>
      <c r="L165" s="111">
        <f>IF(RES_hhdet_tes!L165=0,"",RES_hhdet_tes!L165/RES_hhdet_fec!L165)</f>
        <v>3.5752681279285006</v>
      </c>
      <c r="M165" s="111">
        <f>IF(RES_hhdet_tes!M165=0,"",RES_hhdet_tes!M165/RES_hhdet_fec!M165)</f>
        <v>3.6358209268788073</v>
      </c>
      <c r="N165" s="111">
        <f>IF(RES_hhdet_tes!N165=0,"",RES_hhdet_tes!N165/RES_hhdet_fec!N165)</f>
        <v>3.7124546158380607</v>
      </c>
      <c r="O165" s="111">
        <f>IF(RES_hhdet_tes!O165=0,"",RES_hhdet_tes!O165/RES_hhdet_fec!O165)</f>
        <v>3.8494825498839584</v>
      </c>
      <c r="P165" s="111">
        <f>IF(RES_hhdet_tes!P165=0,"",RES_hhdet_tes!P165/RES_hhdet_fec!P165)</f>
        <v>4.1282495653917675</v>
      </c>
      <c r="Q165" s="111">
        <f>IF(RES_hhdet_tes!Q165=0,"",RES_hhdet_tes!Q165/RES_hhdet_fec!Q165)</f>
        <v>4.3783348428441888</v>
      </c>
      <c r="R165" s="111">
        <f>IF(RES_hhdet_tes!R165=0,"",RES_hhdet_tes!R165/RES_hhdet_fec!R165)</f>
        <v>4.5438070829616395</v>
      </c>
      <c r="S165" s="111">
        <f>IF(RES_hhdet_tes!S165=0,"",RES_hhdet_tes!S165/RES_hhdet_fec!S165)</f>
        <v>4.6289296669779372</v>
      </c>
      <c r="T165" s="111">
        <f>IF(RES_hhdet_tes!T165=0,"",RES_hhdet_tes!T165/RES_hhdet_fec!T165)</f>
        <v>4.6817693121019905</v>
      </c>
      <c r="U165" s="111">
        <f>IF(RES_hhdet_tes!U165=0,"",RES_hhdet_tes!U165/RES_hhdet_fec!U165)</f>
        <v>4.7159492925449156</v>
      </c>
      <c r="V165" s="111">
        <f>IF(RES_hhdet_tes!V165=0,"",RES_hhdet_tes!V165/RES_hhdet_fec!V165)</f>
        <v>4.7464768530134203</v>
      </c>
      <c r="W165" s="111">
        <f>IF(RES_hhdet_tes!W165=0,"",RES_hhdet_tes!W165/RES_hhdet_fec!W165)</f>
        <v>4.7779127042616079</v>
      </c>
      <c r="X165" s="111">
        <f>IF(RES_hhdet_tes!X165=0,"",RES_hhdet_tes!X165/RES_hhdet_fec!X165)</f>
        <v>4.800404105697023</v>
      </c>
      <c r="Y165" s="111">
        <f>IF(RES_hhdet_tes!Y165=0,"",RES_hhdet_tes!Y165/RES_hhdet_fec!Y165)</f>
        <v>4.8118165442302825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0.58744646504746711</v>
      </c>
      <c r="C166" s="124">
        <f>IF(RES_hhdet_tes!C166=0,"",RES_hhdet_tes!C166/RES_hhdet_fec!C166)</f>
        <v>0.59092751729839132</v>
      </c>
      <c r="D166" s="124">
        <f>IF(RES_hhdet_tes!D166=0,"",RES_hhdet_tes!D166/RES_hhdet_fec!D166)</f>
        <v>0.59413811151147355</v>
      </c>
      <c r="E166" s="124">
        <f>IF(RES_hhdet_tes!E166=0,"",RES_hhdet_tes!E166/RES_hhdet_fec!E166)</f>
        <v>0.5994418543962472</v>
      </c>
      <c r="F166" s="124">
        <f>IF(RES_hhdet_tes!F166=0,"",RES_hhdet_tes!F166/RES_hhdet_fec!F166)</f>
        <v>0.60610184064147887</v>
      </c>
      <c r="G166" s="124">
        <f>IF(RES_hhdet_tes!G166=0,"",RES_hhdet_tes!G166/RES_hhdet_fec!G166)</f>
        <v>0.61117504679853796</v>
      </c>
      <c r="H166" s="124">
        <f>IF(RES_hhdet_tes!H166=0,"",RES_hhdet_tes!H166/RES_hhdet_fec!H166)</f>
        <v>0.61493864310210367</v>
      </c>
      <c r="I166" s="124">
        <f>IF(RES_hhdet_tes!I166=0,"",RES_hhdet_tes!I166/RES_hhdet_fec!I166)</f>
        <v>0.61695767719570116</v>
      </c>
      <c r="J166" s="124">
        <f>IF(RES_hhdet_tes!J166=0,"",RES_hhdet_tes!J166/RES_hhdet_fec!J166)</f>
        <v>0.61858702342725602</v>
      </c>
      <c r="K166" s="124">
        <f>IF(RES_hhdet_tes!K166=0,"",RES_hhdet_tes!K166/RES_hhdet_fec!K166)</f>
        <v>0.6198354201559062</v>
      </c>
      <c r="L166" s="124">
        <f>IF(RES_hhdet_tes!L166=0,"",RES_hhdet_tes!L166/RES_hhdet_fec!L166)</f>
        <v>0.62132452404986904</v>
      </c>
      <c r="M166" s="124">
        <f>IF(RES_hhdet_tes!M166=0,"",RES_hhdet_tes!M166/RES_hhdet_fec!M166)</f>
        <v>0.62397546586638164</v>
      </c>
      <c r="N166" s="124">
        <f>IF(RES_hhdet_tes!N166=0,"",RES_hhdet_tes!N166/RES_hhdet_fec!N166)</f>
        <v>0.62909273586213732</v>
      </c>
      <c r="O166" s="124">
        <f>IF(RES_hhdet_tes!O166=0,"",RES_hhdet_tes!O166/RES_hhdet_fec!O166)</f>
        <v>0.6386378025116296</v>
      </c>
      <c r="P166" s="124">
        <f>IF(RES_hhdet_tes!P166=0,"",RES_hhdet_tes!P166/RES_hhdet_fec!P166)</f>
        <v>0.65155277055388561</v>
      </c>
      <c r="Q166" s="124">
        <f>IF(RES_hhdet_tes!Q166=0,"",RES_hhdet_tes!Q166/RES_hhdet_fec!Q166)</f>
        <v>0.66337707004057722</v>
      </c>
      <c r="R166" s="124">
        <f>IF(RES_hhdet_tes!R166=0,"",RES_hhdet_tes!R166/RES_hhdet_fec!R166)</f>
        <v>0.6728513325204093</v>
      </c>
      <c r="S166" s="124">
        <f>IF(RES_hhdet_tes!S166=0,"",RES_hhdet_tes!S166/RES_hhdet_fec!S166)</f>
        <v>0.68322059339271624</v>
      </c>
      <c r="T166" s="124">
        <f>IF(RES_hhdet_tes!T166=0,"",RES_hhdet_tes!T166/RES_hhdet_fec!T166)</f>
        <v>0.69373723029044909</v>
      </c>
      <c r="U166" s="124">
        <f>IF(RES_hhdet_tes!U166=0,"",RES_hhdet_tes!U166/RES_hhdet_fec!U166)</f>
        <v>0.70972164257412451</v>
      </c>
      <c r="V166" s="124">
        <f>IF(RES_hhdet_tes!V166=0,"",RES_hhdet_tes!V166/RES_hhdet_fec!V166)</f>
        <v>0.72545822754706024</v>
      </c>
      <c r="W166" s="124">
        <f>IF(RES_hhdet_tes!W166=0,"",RES_hhdet_tes!W166/RES_hhdet_fec!W166)</f>
        <v>0.74229287224074902</v>
      </c>
      <c r="X166" s="124">
        <f>IF(RES_hhdet_tes!X166=0,"",RES_hhdet_tes!X166/RES_hhdet_fec!X166)</f>
        <v>0.75348415936524238</v>
      </c>
      <c r="Y166" s="124">
        <f>IF(RES_hhdet_tes!Y166=0,"",RES_hhdet_tes!Y166/RES_hhdet_fec!Y166)</f>
        <v>0.76374727140797283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0.5229681577077705</v>
      </c>
      <c r="C167" s="111">
        <f>IF(RES_hhdet_tes!C167=0,"",RES_hhdet_tes!C167/RES_hhdet_fec!C167)</f>
        <v>0.52694995363268904</v>
      </c>
      <c r="D167" s="111">
        <f>IF(RES_hhdet_tes!D167=0,"",RES_hhdet_tes!D167/RES_hhdet_fec!D167)</f>
        <v>0.53097197414991948</v>
      </c>
      <c r="E167" s="111">
        <f>IF(RES_hhdet_tes!E167=0,"",RES_hhdet_tes!E167/RES_hhdet_fec!E167)</f>
        <v>0.53424944711436784</v>
      </c>
      <c r="F167" s="111">
        <f>IF(RES_hhdet_tes!F167=0,"",RES_hhdet_tes!F167/RES_hhdet_fec!F167)</f>
        <v>0.53763103493332709</v>
      </c>
      <c r="G167" s="111">
        <f>IF(RES_hhdet_tes!G167=0,"",RES_hhdet_tes!G167/RES_hhdet_fec!G167)</f>
        <v>0.54475321120757525</v>
      </c>
      <c r="H167" s="111">
        <f>IF(RES_hhdet_tes!H167=0,"",RES_hhdet_tes!H167/RES_hhdet_fec!H167)</f>
        <v>0.55423549609144496</v>
      </c>
      <c r="I167" s="111">
        <f>IF(RES_hhdet_tes!I167=0,"",RES_hhdet_tes!I167/RES_hhdet_fec!I167)</f>
        <v>0.56047568361327238</v>
      </c>
      <c r="J167" s="111">
        <f>IF(RES_hhdet_tes!J167=0,"",RES_hhdet_tes!J167/RES_hhdet_fec!J167)</f>
        <v>0.56295178129985834</v>
      </c>
      <c r="K167" s="111">
        <f>IF(RES_hhdet_tes!K167=0,"",RES_hhdet_tes!K167/RES_hhdet_fec!K167)</f>
        <v>0.57373752719543469</v>
      </c>
      <c r="L167" s="111">
        <f>IF(RES_hhdet_tes!L167=0,"",RES_hhdet_tes!L167/RES_hhdet_fec!L167)</f>
        <v>0.57895827504700426</v>
      </c>
      <c r="M167" s="111">
        <f>IF(RES_hhdet_tes!M167=0,"",RES_hhdet_tes!M167/RES_hhdet_fec!M167)</f>
        <v>0.5848529713113404</v>
      </c>
      <c r="N167" s="111">
        <f>IF(RES_hhdet_tes!N167=0,"",RES_hhdet_tes!N167/RES_hhdet_fec!N167)</f>
        <v>0.59071245863736122</v>
      </c>
      <c r="O167" s="111">
        <f>IF(RES_hhdet_tes!O167=0,"",RES_hhdet_tes!O167/RES_hhdet_fec!O167)</f>
        <v>0.60131861648731721</v>
      </c>
      <c r="P167" s="111">
        <f>IF(RES_hhdet_tes!P167=0,"",RES_hhdet_tes!P167/RES_hhdet_fec!P167)</f>
        <v>0.61362838161390798</v>
      </c>
      <c r="Q167" s="111">
        <f>IF(RES_hhdet_tes!Q167=0,"",RES_hhdet_tes!Q167/RES_hhdet_fec!Q167)</f>
        <v>0.63454569743868294</v>
      </c>
      <c r="R167" s="111">
        <f>IF(RES_hhdet_tes!R167=0,"",RES_hhdet_tes!R167/RES_hhdet_fec!R167)</f>
        <v>0.66938127332622555</v>
      </c>
      <c r="S167" s="111">
        <f>IF(RES_hhdet_tes!S167=0,"",RES_hhdet_tes!S167/RES_hhdet_fec!S167)</f>
        <v>0.72940748153863777</v>
      </c>
      <c r="T167" s="111">
        <f>IF(RES_hhdet_tes!T167=0,"",RES_hhdet_tes!T167/RES_hhdet_fec!T167)</f>
        <v>0.76602579468480481</v>
      </c>
      <c r="U167" s="111">
        <f>IF(RES_hhdet_tes!U167=0,"",RES_hhdet_tes!U167/RES_hhdet_fec!U167)</f>
        <v>0.80716419917898663</v>
      </c>
      <c r="V167" s="111">
        <f>IF(RES_hhdet_tes!V167=0,"",RES_hhdet_tes!V167/RES_hhdet_fec!V167)</f>
        <v>0.83853539756992013</v>
      </c>
      <c r="W167" s="111">
        <f>IF(RES_hhdet_tes!W167=0,"",RES_hhdet_tes!W167/RES_hhdet_fec!W167)</f>
        <v>0.86522319040762141</v>
      </c>
      <c r="X167" s="111">
        <f>IF(RES_hhdet_tes!X167=0,"",RES_hhdet_tes!X167/RES_hhdet_fec!X167)</f>
        <v>0.87058873642561363</v>
      </c>
      <c r="Y167" s="111">
        <f>IF(RES_hhdet_tes!Y167=0,"",RES_hhdet_tes!Y167/RES_hhdet_fec!Y167)</f>
        <v>0.88468801186679669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0.58997820646750421</v>
      </c>
      <c r="C171" s="112">
        <f>IF(RES_hhdet_tes!C171=0,"",RES_hhdet_tes!C171/RES_hhdet_fec!C171)</f>
        <v>0.59313686423846324</v>
      </c>
      <c r="D171" s="112">
        <f>IF(RES_hhdet_tes!D171=0,"",RES_hhdet_tes!D171/RES_hhdet_fec!D171)</f>
        <v>0.59698174772683632</v>
      </c>
      <c r="E171" s="112">
        <f>IF(RES_hhdet_tes!E171=0,"",RES_hhdet_tes!E171/RES_hhdet_fec!E171)</f>
        <v>0.60179483691817226</v>
      </c>
      <c r="F171" s="112">
        <f>IF(RES_hhdet_tes!F171=0,"",RES_hhdet_tes!F171/RES_hhdet_fec!F171)</f>
        <v>0.60729989382789962</v>
      </c>
      <c r="G171" s="112">
        <f>IF(RES_hhdet_tes!G171=0,"",RES_hhdet_tes!G171/RES_hhdet_fec!G171)</f>
        <v>0.61207683260809165</v>
      </c>
      <c r="H171" s="112">
        <f>IF(RES_hhdet_tes!H171=0,"",RES_hhdet_tes!H171/RES_hhdet_fec!H171)</f>
        <v>0.61547448396780635</v>
      </c>
      <c r="I171" s="112">
        <f>IF(RES_hhdet_tes!I171=0,"",RES_hhdet_tes!I171/RES_hhdet_fec!I171)</f>
        <v>0.61740635616294182</v>
      </c>
      <c r="J171" s="112">
        <f>IF(RES_hhdet_tes!J171=0,"",RES_hhdet_tes!J171/RES_hhdet_fec!J171)</f>
        <v>0.61889274427063268</v>
      </c>
      <c r="K171" s="112">
        <f>IF(RES_hhdet_tes!K171=0,"",RES_hhdet_tes!K171/RES_hhdet_fec!K171)</f>
        <v>0.62023923681993298</v>
      </c>
      <c r="L171" s="112">
        <f>IF(RES_hhdet_tes!L171=0,"",RES_hhdet_tes!L171/RES_hhdet_fec!L171)</f>
        <v>0.62184814650706488</v>
      </c>
      <c r="M171" s="112">
        <f>IF(RES_hhdet_tes!M171=0,"",RES_hhdet_tes!M171/RES_hhdet_fec!M171)</f>
        <v>0.62446395978862901</v>
      </c>
      <c r="N171" s="112">
        <f>IF(RES_hhdet_tes!N171=0,"",RES_hhdet_tes!N171/RES_hhdet_fec!N171)</f>
        <v>0.62952373612141255</v>
      </c>
      <c r="O171" s="112">
        <f>IF(RES_hhdet_tes!O171=0,"",RES_hhdet_tes!O171/RES_hhdet_fec!O171)</f>
        <v>0.63902206016094398</v>
      </c>
      <c r="P171" s="112">
        <f>IF(RES_hhdet_tes!P171=0,"",RES_hhdet_tes!P171/RES_hhdet_fec!P171)</f>
        <v>0.65185848394266233</v>
      </c>
      <c r="Q171" s="112">
        <f>IF(RES_hhdet_tes!Q171=0,"",RES_hhdet_tes!Q171/RES_hhdet_fec!Q171)</f>
        <v>0.66358408293596371</v>
      </c>
      <c r="R171" s="112">
        <f>IF(RES_hhdet_tes!R171=0,"",RES_hhdet_tes!R171/RES_hhdet_fec!R171)</f>
        <v>0.67287506433251532</v>
      </c>
      <c r="S171" s="112">
        <f>IF(RES_hhdet_tes!S171=0,"",RES_hhdet_tes!S171/RES_hhdet_fec!S171)</f>
        <v>0.68290176135568448</v>
      </c>
      <c r="T171" s="112">
        <f>IF(RES_hhdet_tes!T171=0,"",RES_hhdet_tes!T171/RES_hhdet_fec!T171)</f>
        <v>0.69326224856696461</v>
      </c>
      <c r="U171" s="112">
        <f>IF(RES_hhdet_tes!U171=0,"",RES_hhdet_tes!U171/RES_hhdet_fec!U171)</f>
        <v>0.70900394546028656</v>
      </c>
      <c r="V171" s="112">
        <f>IF(RES_hhdet_tes!V171=0,"",RES_hhdet_tes!V171/RES_hhdet_fec!V171)</f>
        <v>0.72457631869696582</v>
      </c>
      <c r="W171" s="112">
        <f>IF(RES_hhdet_tes!W171=0,"",RES_hhdet_tes!W171/RES_hhdet_fec!W171)</f>
        <v>0.74124118078277701</v>
      </c>
      <c r="X171" s="112">
        <f>IF(RES_hhdet_tes!X171=0,"",RES_hhdet_tes!X171/RES_hhdet_fec!X171)</f>
        <v>0.75209895752114297</v>
      </c>
      <c r="Y171" s="112">
        <f>IF(RES_hhdet_tes!Y171=0,"",RES_hhdet_tes!Y171/RES_hhdet_fec!Y171)</f>
        <v>0.76039170487927021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X172" s="113" t="str">
        <f>IF(RES_hhdet_tes!X172=0,"",RES_hhdet_tes!X172/RES_hhdet_fec!X172)</f>
        <v/>
      </c>
      <c r="Y172" s="113" t="str">
        <f>IF(RES_hhdet_tes!Y172=0,"",RES_hhdet_tes!Y172/RES_hhdet_fec!Y172)</f>
        <v/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X173" s="111" t="str">
        <f>IF(RES_hhdet_tes!X173=0,"",RES_hhdet_tes!X173/RES_hhdet_fec!X173)</f>
        <v/>
      </c>
      <c r="Y173" s="111" t="str">
        <f>IF(RES_hhdet_tes!Y173=0,"",RES_hhdet_tes!Y173/RES_hhdet_fec!Y173)</f>
        <v/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X174" s="45" t="str">
        <f>IF(RES_hhdet_tes!X174=0,"",RES_hhdet_tes!X174/RES_hhdet_fec!X174)</f>
        <v/>
      </c>
      <c r="Y174" s="45" t="str">
        <f>IF(RES_hhdet_tes!Y174=0,"",RES_hhdet_tes!Y174/RES_hhdet_fec!Y174)</f>
        <v/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0.57249148644754577</v>
      </c>
      <c r="C175" s="124">
        <f>IF(RES_hhdet_tes!C175=0,"",RES_hhdet_tes!C175/RES_hhdet_fec!C175)</f>
        <v>0.57498314360473934</v>
      </c>
      <c r="D175" s="124">
        <f>IF(RES_hhdet_tes!D175=0,"",RES_hhdet_tes!D175/RES_hhdet_fec!D175)</f>
        <v>0.57430159698751537</v>
      </c>
      <c r="E175" s="124">
        <f>IF(RES_hhdet_tes!E175=0,"",RES_hhdet_tes!E175/RES_hhdet_fec!E175)</f>
        <v>0.58599332200634657</v>
      </c>
      <c r="F175" s="124">
        <f>IF(RES_hhdet_tes!F175=0,"",RES_hhdet_tes!F175/RES_hhdet_fec!F175)</f>
        <v>0.61668154324668567</v>
      </c>
      <c r="G175" s="124">
        <f>IF(RES_hhdet_tes!G175=0,"",RES_hhdet_tes!G175/RES_hhdet_fec!G175)</f>
        <v>0.62275557079807109</v>
      </c>
      <c r="H175" s="124">
        <f>IF(RES_hhdet_tes!H175=0,"",RES_hhdet_tes!H175/RES_hhdet_fec!H175)</f>
        <v>0.65609315821213898</v>
      </c>
      <c r="I175" s="124">
        <f>IF(RES_hhdet_tes!I175=0,"",RES_hhdet_tes!I175/RES_hhdet_fec!I175)</f>
        <v>0.69071591082392259</v>
      </c>
      <c r="J175" s="124">
        <f>IF(RES_hhdet_tes!J175=0,"",RES_hhdet_tes!J175/RES_hhdet_fec!J175)</f>
        <v>0.69716407169139738</v>
      </c>
      <c r="K175" s="124">
        <f>IF(RES_hhdet_tes!K175=0,"",RES_hhdet_tes!K175/RES_hhdet_fec!K175)</f>
        <v>0.68298237525911865</v>
      </c>
      <c r="L175" s="124">
        <f>IF(RES_hhdet_tes!L175=0,"",RES_hhdet_tes!L175/RES_hhdet_fec!L175)</f>
        <v>0.66016986819996815</v>
      </c>
      <c r="M175" s="124">
        <f>IF(RES_hhdet_tes!M175=0,"",RES_hhdet_tes!M175/RES_hhdet_fec!M175)</f>
        <v>0.65509449697245081</v>
      </c>
      <c r="N175" s="124">
        <f>IF(RES_hhdet_tes!N175=0,"",RES_hhdet_tes!N175/RES_hhdet_fec!N175)</f>
        <v>0.65476245754363538</v>
      </c>
      <c r="O175" s="124">
        <f>IF(RES_hhdet_tes!O175=0,"",RES_hhdet_tes!O175/RES_hhdet_fec!O175)</f>
        <v>0.66056220451035819</v>
      </c>
      <c r="P175" s="124">
        <f>IF(RES_hhdet_tes!P175=0,"",RES_hhdet_tes!P175/RES_hhdet_fec!P175)</f>
        <v>0.66471297441061095</v>
      </c>
      <c r="Q175" s="124">
        <f>IF(RES_hhdet_tes!Q175=0,"",RES_hhdet_tes!Q175/RES_hhdet_fec!Q175)</f>
        <v>0.65119563840845895</v>
      </c>
      <c r="R175" s="124">
        <f>IF(RES_hhdet_tes!R175=0,"",RES_hhdet_tes!R175/RES_hhdet_fec!R175)</f>
        <v>0.64417740291263237</v>
      </c>
      <c r="S175" s="124">
        <f>IF(RES_hhdet_tes!S175=0,"",RES_hhdet_tes!S175/RES_hhdet_fec!S175)</f>
        <v>0.6251736420468873</v>
      </c>
      <c r="T175" s="124">
        <f>IF(RES_hhdet_tes!T175=0,"",RES_hhdet_tes!T175/RES_hhdet_fec!T175)</f>
        <v>0.65884353722799061</v>
      </c>
      <c r="U175" s="124">
        <f>IF(RES_hhdet_tes!U175=0,"",RES_hhdet_tes!U175/RES_hhdet_fec!U175)</f>
        <v>0.65940041344775435</v>
      </c>
      <c r="V175" s="124">
        <f>IF(RES_hhdet_tes!V175=0,"",RES_hhdet_tes!V175/RES_hhdet_fec!V175)</f>
        <v>0.67520711216354923</v>
      </c>
      <c r="W175" s="124">
        <f>IF(RES_hhdet_tes!W175=0,"",RES_hhdet_tes!W175/RES_hhdet_fec!W175)</f>
        <v>0.71250219891532096</v>
      </c>
      <c r="X175" s="124">
        <f>IF(RES_hhdet_tes!X175=0,"",RES_hhdet_tes!X175/RES_hhdet_fec!X175)</f>
        <v>0.71121025261721593</v>
      </c>
      <c r="Y175" s="124">
        <f>IF(RES_hhdet_tes!Y175=0,"",RES_hhdet_tes!Y175/RES_hhdet_fec!Y175)</f>
        <v>0.67941521975963826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0.56537799884051543</v>
      </c>
      <c r="C176" s="111">
        <f>IF(RES_hhdet_tes!C176=0,"",RES_hhdet_tes!C176/RES_hhdet_fec!C176)</f>
        <v>0.56644852971181869</v>
      </c>
      <c r="D176" s="111">
        <f>IF(RES_hhdet_tes!D176=0,"",RES_hhdet_tes!D176/RES_hhdet_fec!D176)</f>
        <v>0.5676018149517672</v>
      </c>
      <c r="E176" s="111">
        <f>IF(RES_hhdet_tes!E176=0,"",RES_hhdet_tes!E176/RES_hhdet_fec!E176)</f>
        <v>0.56893234199298937</v>
      </c>
      <c r="F176" s="111">
        <f>IF(RES_hhdet_tes!F176=0,"",RES_hhdet_tes!F176/RES_hhdet_fec!F176)</f>
        <v>0.57040648973553343</v>
      </c>
      <c r="G176" s="111">
        <f>IF(RES_hhdet_tes!G176=0,"",RES_hhdet_tes!G176/RES_hhdet_fec!G176)</f>
        <v>0.57200454423716185</v>
      </c>
      <c r="H176" s="111">
        <f>IF(RES_hhdet_tes!H176=0,"",RES_hhdet_tes!H176/RES_hhdet_fec!H176)</f>
        <v>0.57308822646120228</v>
      </c>
      <c r="I176" s="111">
        <f>IF(RES_hhdet_tes!I176=0,"",RES_hhdet_tes!I176/RES_hhdet_fec!I176)</f>
        <v>0.5735287956194719</v>
      </c>
      <c r="J176" s="111">
        <f>IF(RES_hhdet_tes!J176=0,"",RES_hhdet_tes!J176/RES_hhdet_fec!J176)</f>
        <v>0.57392058426243164</v>
      </c>
      <c r="K176" s="111">
        <f>IF(RES_hhdet_tes!K176=0,"",RES_hhdet_tes!K176/RES_hhdet_fec!K176)</f>
        <v>0.57470647852105861</v>
      </c>
      <c r="L176" s="111">
        <f>IF(RES_hhdet_tes!L176=0,"",RES_hhdet_tes!L176/RES_hhdet_fec!L176)</f>
        <v>0.5752877065438754</v>
      </c>
      <c r="M176" s="111">
        <f>IF(RES_hhdet_tes!M176=0,"",RES_hhdet_tes!M176/RES_hhdet_fec!M176)</f>
        <v>0.57577035188778902</v>
      </c>
      <c r="N176" s="111">
        <f>IF(RES_hhdet_tes!N176=0,"",RES_hhdet_tes!N176/RES_hhdet_fec!N176)</f>
        <v>0.57614690948882996</v>
      </c>
      <c r="O176" s="111">
        <f>IF(RES_hhdet_tes!O176=0,"",RES_hhdet_tes!O176/RES_hhdet_fec!O176)</f>
        <v>0.57649016159045774</v>
      </c>
      <c r="P176" s="111">
        <f>IF(RES_hhdet_tes!P176=0,"",RES_hhdet_tes!P176/RES_hhdet_fec!P176)</f>
        <v>0.57679531071816326</v>
      </c>
      <c r="Q176" s="111">
        <f>IF(RES_hhdet_tes!Q176=0,"",RES_hhdet_tes!Q176/RES_hhdet_fec!Q176)</f>
        <v>0.57738288360214807</v>
      </c>
      <c r="R176" s="111">
        <f>IF(RES_hhdet_tes!R176=0,"",RES_hhdet_tes!R176/RES_hhdet_fec!R176)</f>
        <v>0.57821848283141875</v>
      </c>
      <c r="S176" s="111">
        <f>IF(RES_hhdet_tes!S176=0,"",RES_hhdet_tes!S176/RES_hhdet_fec!S176)</f>
        <v>0.57990320177871835</v>
      </c>
      <c r="T176" s="111">
        <f>IF(RES_hhdet_tes!T176=0,"",RES_hhdet_tes!T176/RES_hhdet_fec!T176)</f>
        <v>0.58212086884374148</v>
      </c>
      <c r="U176" s="111">
        <f>IF(RES_hhdet_tes!U176=0,"",RES_hhdet_tes!U176/RES_hhdet_fec!U176)</f>
        <v>0.58482315358573156</v>
      </c>
      <c r="V176" s="111">
        <f>IF(RES_hhdet_tes!V176=0,"",RES_hhdet_tes!V176/RES_hhdet_fec!V176)</f>
        <v>0.5865264921802027</v>
      </c>
      <c r="W176" s="111">
        <f>IF(RES_hhdet_tes!W176=0,"",RES_hhdet_tes!W176/RES_hhdet_fec!W176)</f>
        <v>0.59039082432201562</v>
      </c>
      <c r="X176" s="111">
        <f>IF(RES_hhdet_tes!X176=0,"",RES_hhdet_tes!X176/RES_hhdet_fec!X176)</f>
        <v>0.5933207540160812</v>
      </c>
      <c r="Y176" s="111">
        <f>IF(RES_hhdet_tes!Y176=0,"",RES_hhdet_tes!Y176/RES_hhdet_fec!Y176)</f>
        <v>0.59763352614857834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0.72896711077188858</v>
      </c>
      <c r="C177" s="45">
        <f>IF(RES_hhdet_tes!C177=0,"",RES_hhdet_tes!C177/RES_hhdet_fec!C177)</f>
        <v>0.73108346881389619</v>
      </c>
      <c r="D177" s="45">
        <f>IF(RES_hhdet_tes!D177=0,"",RES_hhdet_tes!D177/RES_hhdet_fec!D177)</f>
        <v>0.73655080957164198</v>
      </c>
      <c r="E177" s="45">
        <f>IF(RES_hhdet_tes!E177=0,"",RES_hhdet_tes!E177/RES_hhdet_fec!E177)</f>
        <v>0.7412941645116522</v>
      </c>
      <c r="F177" s="45">
        <f>IF(RES_hhdet_tes!F177=0,"",RES_hhdet_tes!F177/RES_hhdet_fec!F177)</f>
        <v>0.74432341058516749</v>
      </c>
      <c r="G177" s="45">
        <f>IF(RES_hhdet_tes!G177=0,"",RES_hhdet_tes!G177/RES_hhdet_fec!G177)</f>
        <v>0.7460553056107031</v>
      </c>
      <c r="H177" s="45">
        <f>IF(RES_hhdet_tes!H177=0,"",RES_hhdet_tes!H177/RES_hhdet_fec!H177)</f>
        <v>0.74759408931338045</v>
      </c>
      <c r="I177" s="45">
        <f>IF(RES_hhdet_tes!I177=0,"",RES_hhdet_tes!I177/RES_hhdet_fec!I177)</f>
        <v>0.7487707764116559</v>
      </c>
      <c r="J177" s="45">
        <f>IF(RES_hhdet_tes!J177=0,"",RES_hhdet_tes!J177/RES_hhdet_fec!J177)</f>
        <v>0.74965505352272399</v>
      </c>
      <c r="K177" s="45">
        <f>IF(RES_hhdet_tes!K177=0,"",RES_hhdet_tes!K177/RES_hhdet_fec!K177)</f>
        <v>0.74993285048726743</v>
      </c>
      <c r="L177" s="45">
        <f>IF(RES_hhdet_tes!L177=0,"",RES_hhdet_tes!L177/RES_hhdet_fec!L177)</f>
        <v>0.75032356596246319</v>
      </c>
      <c r="M177" s="45">
        <f>IF(RES_hhdet_tes!M177=0,"",RES_hhdet_tes!M177/RES_hhdet_fec!M177)</f>
        <v>0.75123156130493152</v>
      </c>
      <c r="N177" s="45">
        <f>IF(RES_hhdet_tes!N177=0,"",RES_hhdet_tes!N177/RES_hhdet_fec!N177)</f>
        <v>0.75389945001277925</v>
      </c>
      <c r="O177" s="45">
        <f>IF(RES_hhdet_tes!O177=0,"",RES_hhdet_tes!O177/RES_hhdet_fec!O177)</f>
        <v>0.7587249248731629</v>
      </c>
      <c r="P177" s="45">
        <f>IF(RES_hhdet_tes!P177=0,"",RES_hhdet_tes!P177/RES_hhdet_fec!P177)</f>
        <v>0.76470821210508055</v>
      </c>
      <c r="Q177" s="45">
        <f>IF(RES_hhdet_tes!Q177=0,"",RES_hhdet_tes!Q177/RES_hhdet_fec!Q177)</f>
        <v>0.76859568111134313</v>
      </c>
      <c r="R177" s="45">
        <f>IF(RES_hhdet_tes!R177=0,"",RES_hhdet_tes!R177/RES_hhdet_fec!R177)</f>
        <v>0.77247461244605675</v>
      </c>
      <c r="S177" s="45">
        <f>IF(RES_hhdet_tes!S177=0,"",RES_hhdet_tes!S177/RES_hhdet_fec!S177)</f>
        <v>0.77628768538794291</v>
      </c>
      <c r="T177" s="45">
        <f>IF(RES_hhdet_tes!T177=0,"",RES_hhdet_tes!T177/RES_hhdet_fec!T177)</f>
        <v>0.78111617601882477</v>
      </c>
      <c r="U177" s="45">
        <f>IF(RES_hhdet_tes!U177=0,"",RES_hhdet_tes!U177/RES_hhdet_fec!U177)</f>
        <v>0.79820683220254607</v>
      </c>
      <c r="V177" s="45">
        <f>IF(RES_hhdet_tes!V177=0,"",RES_hhdet_tes!V177/RES_hhdet_fec!V177)</f>
        <v>0.81877067549625882</v>
      </c>
      <c r="W177" s="45">
        <f>IF(RES_hhdet_tes!W177=0,"",RES_hhdet_tes!W177/RES_hhdet_fec!W177)</f>
        <v>0.83595402724816392</v>
      </c>
      <c r="X177" s="45">
        <f>IF(RES_hhdet_tes!X177=0,"",RES_hhdet_tes!X177/RES_hhdet_fec!X177)</f>
        <v>0.84691451990962041</v>
      </c>
      <c r="Y177" s="45">
        <f>IF(RES_hhdet_tes!Y177=0,"",RES_hhdet_tes!Y177/RES_hhdet_fec!Y177)</f>
        <v>0.85070794619086187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94.551360160834179</v>
      </c>
      <c r="C3" s="117">
        <f t="shared" si="0"/>
        <v>94.214825378123351</v>
      </c>
      <c r="D3" s="117">
        <f t="shared" si="0"/>
        <v>121.90223141871795</v>
      </c>
      <c r="E3" s="117">
        <f t="shared" si="0"/>
        <v>143.12981761590098</v>
      </c>
      <c r="F3" s="117">
        <f t="shared" si="0"/>
        <v>132.98380134634689</v>
      </c>
      <c r="G3" s="117">
        <f t="shared" si="0"/>
        <v>153.08625533574818</v>
      </c>
      <c r="H3" s="117">
        <f t="shared" si="0"/>
        <v>196.38432563979197</v>
      </c>
      <c r="I3" s="117">
        <f t="shared" si="0"/>
        <v>207.10321753751373</v>
      </c>
      <c r="J3" s="117">
        <f t="shared" si="0"/>
        <v>215.85248410206006</v>
      </c>
      <c r="K3" s="117">
        <f t="shared" si="0"/>
        <v>201.70778259132359</v>
      </c>
      <c r="L3" s="117">
        <f t="shared" si="0"/>
        <v>266.03659992198783</v>
      </c>
      <c r="M3" s="117">
        <f t="shared" si="0"/>
        <v>275.16939058546978</v>
      </c>
      <c r="N3" s="117">
        <f t="shared" si="0"/>
        <v>273.04039449911016</v>
      </c>
      <c r="O3" s="117">
        <f t="shared" si="0"/>
        <v>281.83136243845865</v>
      </c>
      <c r="P3" s="117">
        <f t="shared" si="0"/>
        <v>238.82819147962337</v>
      </c>
      <c r="Q3" s="117">
        <f t="shared" si="0"/>
        <v>193.07763869657464</v>
      </c>
      <c r="R3" s="117">
        <f t="shared" ref="R3:V3" si="1">R4+R7+R9+R19</f>
        <v>211.17720799049891</v>
      </c>
      <c r="S3" s="117">
        <f t="shared" si="1"/>
        <v>238.58350086493883</v>
      </c>
      <c r="T3" s="117">
        <f t="shared" si="1"/>
        <v>246.03868756600596</v>
      </c>
      <c r="U3" s="117">
        <f t="shared" si="1"/>
        <v>192.7543892825496</v>
      </c>
      <c r="V3" s="117">
        <f t="shared" si="1"/>
        <v>146.08475858011511</v>
      </c>
      <c r="W3" s="117">
        <f t="shared" ref="W3:Y3" si="2">W4+W7+W9+W19</f>
        <v>176.31535083175976</v>
      </c>
      <c r="X3" s="117">
        <f t="shared" si="2"/>
        <v>166.19787061446505</v>
      </c>
      <c r="Y3" s="117">
        <f t="shared" si="2"/>
        <v>90.705224634865417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85.27340138925085</v>
      </c>
      <c r="C4" s="122">
        <f t="shared" si="3"/>
        <v>85.001743484825028</v>
      </c>
      <c r="D4" s="122">
        <f t="shared" si="3"/>
        <v>110.99895780857467</v>
      </c>
      <c r="E4" s="122">
        <f t="shared" si="3"/>
        <v>130.57460630838037</v>
      </c>
      <c r="F4" s="122">
        <f t="shared" si="3"/>
        <v>121.22842264147684</v>
      </c>
      <c r="G4" s="122">
        <f t="shared" si="3"/>
        <v>139.98651999979973</v>
      </c>
      <c r="H4" s="122">
        <f t="shared" si="3"/>
        <v>181.26652810550215</v>
      </c>
      <c r="I4" s="122">
        <f t="shared" si="3"/>
        <v>192.13844737013866</v>
      </c>
      <c r="J4" s="122">
        <f t="shared" si="3"/>
        <v>200.25952004628769</v>
      </c>
      <c r="K4" s="122">
        <f t="shared" si="3"/>
        <v>186.4178688838293</v>
      </c>
      <c r="L4" s="122">
        <f t="shared" si="3"/>
        <v>246.17683958808126</v>
      </c>
      <c r="M4" s="122">
        <f t="shared" si="3"/>
        <v>252.37280396281221</v>
      </c>
      <c r="N4" s="122">
        <f t="shared" si="3"/>
        <v>249.92695690379236</v>
      </c>
      <c r="O4" s="122">
        <f t="shared" si="3"/>
        <v>258.83580608695507</v>
      </c>
      <c r="P4" s="122">
        <f t="shared" si="3"/>
        <v>218.20207048032003</v>
      </c>
      <c r="Q4" s="122">
        <f t="shared" si="3"/>
        <v>176.03714333726546</v>
      </c>
      <c r="R4" s="122">
        <f t="shared" ref="R4:V4" si="4">SUM(R5:R6)</f>
        <v>192.71979602119123</v>
      </c>
      <c r="S4" s="122">
        <f t="shared" si="4"/>
        <v>217.91292698648749</v>
      </c>
      <c r="T4" s="122">
        <f t="shared" si="4"/>
        <v>226.44936385972679</v>
      </c>
      <c r="U4" s="122">
        <f t="shared" si="4"/>
        <v>176.25360532127374</v>
      </c>
      <c r="V4" s="122">
        <f t="shared" si="4"/>
        <v>133.72800364117265</v>
      </c>
      <c r="W4" s="122">
        <f t="shared" ref="W4:Y4" si="5">SUM(W5:W6)</f>
        <v>160.16213813622238</v>
      </c>
      <c r="X4" s="122">
        <f t="shared" si="5"/>
        <v>151.15900557642044</v>
      </c>
      <c r="Y4" s="122">
        <f t="shared" si="5"/>
        <v>82.389402042516835</v>
      </c>
      <c r="DA4" s="130" t="s">
        <v>2077</v>
      </c>
    </row>
    <row r="5" spans="1:105" ht="12" customHeight="1" x14ac:dyDescent="0.25">
      <c r="A5" s="97" t="s">
        <v>51</v>
      </c>
      <c r="B5" s="98">
        <v>85.27340138925085</v>
      </c>
      <c r="C5" s="98">
        <v>85.001743484825028</v>
      </c>
      <c r="D5" s="98">
        <v>110.99895780857467</v>
      </c>
      <c r="E5" s="98">
        <v>130.57460630838037</v>
      </c>
      <c r="F5" s="98">
        <v>121.22842264147684</v>
      </c>
      <c r="G5" s="98">
        <v>139.98651999979973</v>
      </c>
      <c r="H5" s="98">
        <v>181.26652810550215</v>
      </c>
      <c r="I5" s="98">
        <v>192.13844737013866</v>
      </c>
      <c r="J5" s="98">
        <v>200.25952004628769</v>
      </c>
      <c r="K5" s="98">
        <v>186.4178688838293</v>
      </c>
      <c r="L5" s="98">
        <v>246.17683958808126</v>
      </c>
      <c r="M5" s="98">
        <v>252.37280396281221</v>
      </c>
      <c r="N5" s="98">
        <v>249.92695690379236</v>
      </c>
      <c r="O5" s="98">
        <v>258.83580608695507</v>
      </c>
      <c r="P5" s="98">
        <v>218.20207048032003</v>
      </c>
      <c r="Q5" s="98">
        <v>176.03714333726546</v>
      </c>
      <c r="R5" s="98">
        <v>192.71979602119123</v>
      </c>
      <c r="S5" s="98">
        <v>217.91292698648749</v>
      </c>
      <c r="T5" s="98">
        <v>226.44936385972679</v>
      </c>
      <c r="U5" s="98">
        <v>176.25360532127374</v>
      </c>
      <c r="V5" s="98">
        <v>133.72800364117265</v>
      </c>
      <c r="W5" s="98">
        <v>160.16213813622238</v>
      </c>
      <c r="X5" s="98">
        <v>151.15900557642044</v>
      </c>
      <c r="Y5" s="98">
        <v>82.389402042516835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4.3767137268149554</v>
      </c>
      <c r="C9" s="122">
        <v>4.2549070284994919</v>
      </c>
      <c r="D9" s="122">
        <v>5.3291454027737171</v>
      </c>
      <c r="E9" s="122">
        <v>6.5327831155479048</v>
      </c>
      <c r="F9" s="122">
        <v>6.1280638979208417</v>
      </c>
      <c r="G9" s="122">
        <v>6.9556070117572197</v>
      </c>
      <c r="H9" s="122">
        <v>8.6661788150496193</v>
      </c>
      <c r="I9" s="122">
        <v>9.6573723279348762</v>
      </c>
      <c r="J9" s="122">
        <v>10.183730046314693</v>
      </c>
      <c r="K9" s="122">
        <v>9.6998291172945219</v>
      </c>
      <c r="L9" s="122">
        <v>12.872410859957652</v>
      </c>
      <c r="M9" s="122">
        <v>14.292858903689563</v>
      </c>
      <c r="N9" s="122">
        <v>14.307791492108832</v>
      </c>
      <c r="O9" s="122">
        <v>15.122758613981736</v>
      </c>
      <c r="P9" s="122">
        <v>13.607983490116329</v>
      </c>
      <c r="Q9" s="122">
        <v>11.381858324700268</v>
      </c>
      <c r="R9" s="122">
        <v>12.377281127821307</v>
      </c>
      <c r="S9" s="122">
        <v>13.977413315230535</v>
      </c>
      <c r="T9" s="122">
        <v>13.132788176949218</v>
      </c>
      <c r="U9" s="122">
        <v>10.619573633784478</v>
      </c>
      <c r="V9" s="122">
        <v>7.7819430754076411</v>
      </c>
      <c r="W9" s="122">
        <v>11.938694224276679</v>
      </c>
      <c r="X9" s="122">
        <v>10.630876484707551</v>
      </c>
      <c r="Y9" s="122">
        <v>4.3766845464030713</v>
      </c>
      <c r="DA9" s="130" t="s">
        <v>2082</v>
      </c>
    </row>
    <row r="10" spans="1:105" ht="12" customHeight="1" x14ac:dyDescent="0.25">
      <c r="A10" s="97" t="s">
        <v>143</v>
      </c>
      <c r="B10" s="98">
        <v>4.3677184764109889</v>
      </c>
      <c r="C10" s="98">
        <v>4.2455677517416666</v>
      </c>
      <c r="D10" s="98">
        <v>5.3186495514704495</v>
      </c>
      <c r="E10" s="98">
        <v>6.5207311578216984</v>
      </c>
      <c r="F10" s="98">
        <v>6.1158746874149017</v>
      </c>
      <c r="G10" s="98">
        <v>6.9407033247899159</v>
      </c>
      <c r="H10" s="98">
        <v>8.649307038633447</v>
      </c>
      <c r="I10" s="98">
        <v>9.6425414439482413</v>
      </c>
      <c r="J10" s="98">
        <v>10.169219795713678</v>
      </c>
      <c r="K10" s="98">
        <v>9.683847036344071</v>
      </c>
      <c r="L10" s="98">
        <v>12.848130664481547</v>
      </c>
      <c r="M10" s="98">
        <v>14.256893463452188</v>
      </c>
      <c r="N10" s="98">
        <v>14.271258890496515</v>
      </c>
      <c r="O10" s="98">
        <v>15.090861100033408</v>
      </c>
      <c r="P10" s="98">
        <v>13.581051659589283</v>
      </c>
      <c r="Q10" s="98">
        <v>11.365633449671192</v>
      </c>
      <c r="R10" s="98">
        <v>12.360658943379601</v>
      </c>
      <c r="S10" s="98">
        <v>13.959630854836336</v>
      </c>
      <c r="T10" s="98">
        <v>13.1176957022036</v>
      </c>
      <c r="U10" s="98">
        <v>10.608131687517066</v>
      </c>
      <c r="V10" s="98">
        <v>7.772148468524656</v>
      </c>
      <c r="W10" s="98">
        <v>11.924499908832486</v>
      </c>
      <c r="X10" s="98">
        <v>10.61410452668477</v>
      </c>
      <c r="Y10" s="98">
        <v>4.3606994798439773</v>
      </c>
      <c r="DA10" s="63" t="s">
        <v>2083</v>
      </c>
    </row>
    <row r="11" spans="1:105" ht="12" customHeight="1" x14ac:dyDescent="0.25">
      <c r="A11" s="97" t="s">
        <v>124</v>
      </c>
      <c r="B11" s="98">
        <v>8.9952504039667019E-3</v>
      </c>
      <c r="C11" s="98">
        <v>9.3392767578249977E-3</v>
      </c>
      <c r="D11" s="98">
        <v>1.0495851303267502E-2</v>
      </c>
      <c r="E11" s="98">
        <v>1.2051957726206649E-2</v>
      </c>
      <c r="F11" s="98">
        <v>1.2189210505939702E-2</v>
      </c>
      <c r="G11" s="98">
        <v>1.4903686967303584E-2</v>
      </c>
      <c r="H11" s="98">
        <v>1.68717764161724E-2</v>
      </c>
      <c r="I11" s="98">
        <v>1.4830883986635313E-2</v>
      </c>
      <c r="J11" s="98">
        <v>1.4510250601015363E-2</v>
      </c>
      <c r="K11" s="98">
        <v>1.5982080950450162E-2</v>
      </c>
      <c r="L11" s="98">
        <v>2.4280195476106166E-2</v>
      </c>
      <c r="M11" s="98">
        <v>3.5965440237375051E-2</v>
      </c>
      <c r="N11" s="98">
        <v>3.6532601612316973E-2</v>
      </c>
      <c r="O11" s="98">
        <v>3.1897513948328272E-2</v>
      </c>
      <c r="P11" s="98">
        <v>2.6931830527046251E-2</v>
      </c>
      <c r="Q11" s="98">
        <v>1.6224875029076668E-2</v>
      </c>
      <c r="R11" s="98">
        <v>1.6622184441705837E-2</v>
      </c>
      <c r="S11" s="98">
        <v>1.7782460394198955E-2</v>
      </c>
      <c r="T11" s="98">
        <v>1.5092474745617448E-2</v>
      </c>
      <c r="U11" s="98">
        <v>1.144194626741331E-2</v>
      </c>
      <c r="V11" s="98">
        <v>9.7946068829846758E-3</v>
      </c>
      <c r="W11" s="98">
        <v>1.419431544419239E-2</v>
      </c>
      <c r="X11" s="98">
        <v>1.6771958022781752E-2</v>
      </c>
      <c r="Y11" s="98">
        <v>1.598506655909384E-2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4.9012450447683698</v>
      </c>
      <c r="C19" s="122">
        <v>4.9581748647988375</v>
      </c>
      <c r="D19" s="122">
        <v>5.5741282073695491</v>
      </c>
      <c r="E19" s="122">
        <v>6.0224281919726899</v>
      </c>
      <c r="F19" s="122">
        <v>5.6273148069492125</v>
      </c>
      <c r="G19" s="122">
        <v>6.1441283241912306</v>
      </c>
      <c r="H19" s="122">
        <v>6.4516187192401908</v>
      </c>
      <c r="I19" s="122">
        <v>5.3073978394402097</v>
      </c>
      <c r="J19" s="122">
        <v>5.4092340094576645</v>
      </c>
      <c r="K19" s="122">
        <v>5.5900845901997869</v>
      </c>
      <c r="L19" s="122">
        <v>6.9873494739489521</v>
      </c>
      <c r="M19" s="122">
        <v>8.5037277189680207</v>
      </c>
      <c r="N19" s="122">
        <v>8.8056461032089572</v>
      </c>
      <c r="O19" s="122">
        <v>7.8727977375218376</v>
      </c>
      <c r="P19" s="122">
        <v>7.018137509187012</v>
      </c>
      <c r="Q19" s="122">
        <v>5.6586370346089261</v>
      </c>
      <c r="R19" s="122">
        <v>6.0801308414863691</v>
      </c>
      <c r="S19" s="122">
        <v>6.6931605632208058</v>
      </c>
      <c r="T19" s="122">
        <v>6.4565355293299538</v>
      </c>
      <c r="U19" s="122">
        <v>5.8812103274913827</v>
      </c>
      <c r="V19" s="122">
        <v>4.5748118635348076</v>
      </c>
      <c r="W19" s="122">
        <v>4.2145184712607033</v>
      </c>
      <c r="X19" s="122">
        <v>4.4079885533370424</v>
      </c>
      <c r="Y19" s="122">
        <v>3.9391380459455152</v>
      </c>
      <c r="DA19" s="130" t="s">
        <v>2092</v>
      </c>
    </row>
    <row r="20" spans="1:105" ht="12" customHeight="1" x14ac:dyDescent="0.25">
      <c r="A20" s="97" t="s">
        <v>51</v>
      </c>
      <c r="B20" s="98">
        <v>0.89798985433815171</v>
      </c>
      <c r="C20" s="98">
        <v>0.86128650743327939</v>
      </c>
      <c r="D20" s="98">
        <v>1.0751446479548599</v>
      </c>
      <c r="E20" s="98">
        <v>1.2704581257978818</v>
      </c>
      <c r="F20" s="98">
        <v>1.175253967108211</v>
      </c>
      <c r="G20" s="98">
        <v>1.3165623714103674</v>
      </c>
      <c r="H20" s="98">
        <v>1.6561165278643708</v>
      </c>
      <c r="I20" s="98">
        <v>1.7107160019131005</v>
      </c>
      <c r="J20" s="98">
        <v>1.8698015739987179</v>
      </c>
      <c r="K20" s="98">
        <v>1.7166241918265643</v>
      </c>
      <c r="L20" s="98">
        <v>2.2074436594372333</v>
      </c>
      <c r="M20" s="98">
        <v>2.4996496297355919</v>
      </c>
      <c r="N20" s="98">
        <v>2.5324330457112199</v>
      </c>
      <c r="O20" s="98">
        <v>2.6263912850117563</v>
      </c>
      <c r="P20" s="98">
        <v>2.3954012120906758</v>
      </c>
      <c r="Q20" s="98">
        <v>2.0053070450631503</v>
      </c>
      <c r="R20" s="98">
        <v>2.2242431314292053</v>
      </c>
      <c r="S20" s="98">
        <v>2.5560038706761081</v>
      </c>
      <c r="T20" s="98">
        <v>2.6615515180696359</v>
      </c>
      <c r="U20" s="98">
        <v>2.1215871432092448</v>
      </c>
      <c r="V20" s="98">
        <v>1.5544101303026261</v>
      </c>
      <c r="W20" s="98">
        <v>1.954831242945041</v>
      </c>
      <c r="X20" s="98">
        <v>2.0849625048947202</v>
      </c>
      <c r="Y20" s="98">
        <v>1.4961634456391621</v>
      </c>
      <c r="DA20" s="63" t="s">
        <v>2093</v>
      </c>
    </row>
    <row r="21" spans="1:105" ht="12" customHeight="1" x14ac:dyDescent="0.25">
      <c r="A21" s="97" t="s">
        <v>50</v>
      </c>
      <c r="B21" s="98">
        <v>4.0032551904302185</v>
      </c>
      <c r="C21" s="98">
        <v>4.0968883573655583</v>
      </c>
      <c r="D21" s="98">
        <v>4.4989835594146887</v>
      </c>
      <c r="E21" s="98">
        <v>4.7519700661748079</v>
      </c>
      <c r="F21" s="98">
        <v>4.4520608398410015</v>
      </c>
      <c r="G21" s="98">
        <v>4.827565952780863</v>
      </c>
      <c r="H21" s="98">
        <v>4.79550219137582</v>
      </c>
      <c r="I21" s="98">
        <v>3.5966818375271088</v>
      </c>
      <c r="J21" s="98">
        <v>3.5394324354589468</v>
      </c>
      <c r="K21" s="98">
        <v>3.8734603983732225</v>
      </c>
      <c r="L21" s="98">
        <v>4.7799058145117188</v>
      </c>
      <c r="M21" s="98">
        <v>6.0040780892324284</v>
      </c>
      <c r="N21" s="98">
        <v>6.2732130574977365</v>
      </c>
      <c r="O21" s="98">
        <v>5.2464064525100813</v>
      </c>
      <c r="P21" s="98">
        <v>4.6227362970963357</v>
      </c>
      <c r="Q21" s="98">
        <v>3.6533299895457763</v>
      </c>
      <c r="R21" s="98">
        <v>3.8558877100571642</v>
      </c>
      <c r="S21" s="98">
        <v>4.1371566925446972</v>
      </c>
      <c r="T21" s="98">
        <v>3.7949840112603179</v>
      </c>
      <c r="U21" s="98">
        <v>3.7596231842821379</v>
      </c>
      <c r="V21" s="98">
        <v>3.0204017332321818</v>
      </c>
      <c r="W21" s="98">
        <v>2.2596872283156624</v>
      </c>
      <c r="X21" s="98">
        <v>2.3230260484423222</v>
      </c>
      <c r="Y21" s="98">
        <v>2.4429746003063531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16.58820313887032</v>
      </c>
      <c r="C24" s="117">
        <f t="shared" si="7"/>
        <v>16.884141304330075</v>
      </c>
      <c r="D24" s="117">
        <f t="shared" si="7"/>
        <v>17.003868285687172</v>
      </c>
      <c r="E24" s="117">
        <f t="shared" si="7"/>
        <v>16.404120213334277</v>
      </c>
      <c r="F24" s="117">
        <f t="shared" si="7"/>
        <v>14.413144472083269</v>
      </c>
      <c r="G24" s="117">
        <f t="shared" si="7"/>
        <v>14.482675292555848</v>
      </c>
      <c r="H24" s="117">
        <f t="shared" si="7"/>
        <v>12.9703183517619</v>
      </c>
      <c r="I24" s="117">
        <f t="shared" si="7"/>
        <v>9.2453173362055256</v>
      </c>
      <c r="J24" s="117">
        <f t="shared" si="7"/>
        <v>8.3462428487614098</v>
      </c>
      <c r="K24" s="117">
        <f t="shared" si="7"/>
        <v>8.4401241451104063</v>
      </c>
      <c r="L24" s="117">
        <f t="shared" si="7"/>
        <v>9.4001372165348851</v>
      </c>
      <c r="M24" s="117">
        <f t="shared" si="7"/>
        <v>9.802556982090433</v>
      </c>
      <c r="N24" s="117">
        <f t="shared" si="7"/>
        <v>9.8446032092612459</v>
      </c>
      <c r="O24" s="117">
        <f t="shared" si="7"/>
        <v>8.4136223940344461</v>
      </c>
      <c r="P24" s="117">
        <f t="shared" si="7"/>
        <v>7.1724724836906253</v>
      </c>
      <c r="Q24" s="117">
        <f t="shared" si="7"/>
        <v>5.9847297009278204</v>
      </c>
      <c r="R24" s="117">
        <f t="shared" ref="R24:V24" si="8">R25+R28+R30+R39</f>
        <v>6.510746988499962</v>
      </c>
      <c r="S24" s="117">
        <f t="shared" si="8"/>
        <v>6.8666529103307417</v>
      </c>
      <c r="T24" s="117">
        <f t="shared" si="8"/>
        <v>5.0950660743844587</v>
      </c>
      <c r="U24" s="117">
        <f t="shared" si="8"/>
        <v>5.3881862474872415</v>
      </c>
      <c r="V24" s="117">
        <f t="shared" si="8"/>
        <v>5.0659415016533709</v>
      </c>
      <c r="W24" s="117">
        <f t="shared" ref="W24:Y24" si="9">W25+W28+W30+W39</f>
        <v>5.0403941971072914</v>
      </c>
      <c r="X24" s="117">
        <f t="shared" si="9"/>
        <v>4.2005718921226771</v>
      </c>
      <c r="Y24" s="117">
        <f t="shared" si="9"/>
        <v>8.1516931834469819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15.433249289079036</v>
      </c>
      <c r="C25" s="122">
        <f t="shared" si="10"/>
        <v>15.767266758444146</v>
      </c>
      <c r="D25" s="122">
        <f t="shared" si="10"/>
        <v>15.957929309672407</v>
      </c>
      <c r="E25" s="122">
        <f t="shared" si="10"/>
        <v>15.43102637282704</v>
      </c>
      <c r="F25" s="122">
        <f t="shared" si="10"/>
        <v>13.605385827592512</v>
      </c>
      <c r="G25" s="122">
        <f t="shared" si="10"/>
        <v>13.748198706562134</v>
      </c>
      <c r="H25" s="122">
        <f t="shared" si="10"/>
        <v>12.3846860696082</v>
      </c>
      <c r="I25" s="122">
        <f t="shared" si="10"/>
        <v>8.8667729591740017</v>
      </c>
      <c r="J25" s="122">
        <f t="shared" si="10"/>
        <v>8.0050774918123668</v>
      </c>
      <c r="K25" s="122">
        <f t="shared" si="10"/>
        <v>8.1064890717846119</v>
      </c>
      <c r="L25" s="122">
        <f t="shared" si="10"/>
        <v>9.0603601487738139</v>
      </c>
      <c r="M25" s="122">
        <f t="shared" si="10"/>
        <v>9.4190357872848836</v>
      </c>
      <c r="N25" s="122">
        <f t="shared" si="10"/>
        <v>9.4485930726579497</v>
      </c>
      <c r="O25" s="122">
        <f t="shared" si="10"/>
        <v>8.0878181953601835</v>
      </c>
      <c r="P25" s="122">
        <f t="shared" si="10"/>
        <v>6.8929344386254847</v>
      </c>
      <c r="Q25" s="122">
        <f t="shared" si="10"/>
        <v>5.7682503634740874</v>
      </c>
      <c r="R25" s="122">
        <f t="shared" ref="R25:V25" si="11">SUM(R26:R27)</f>
        <v>6.2882550747687818</v>
      </c>
      <c r="S25" s="122">
        <f t="shared" si="11"/>
        <v>6.6455153200000021</v>
      </c>
      <c r="T25" s="122">
        <f t="shared" si="11"/>
        <v>4.9076782199999389</v>
      </c>
      <c r="U25" s="122">
        <f t="shared" si="11"/>
        <v>5.1963228599999987</v>
      </c>
      <c r="V25" s="122">
        <f t="shared" si="11"/>
        <v>4.9120321199999832</v>
      </c>
      <c r="W25" s="122">
        <f t="shared" ref="W25:Y25" si="12">SUM(W26:W27)</f>
        <v>4.9118932999999796</v>
      </c>
      <c r="X25" s="122">
        <f t="shared" si="12"/>
        <v>4.0493541600000089</v>
      </c>
      <c r="Y25" s="122">
        <f t="shared" si="12"/>
        <v>7.7911210599999849</v>
      </c>
      <c r="DA25" s="130" t="s">
        <v>2097</v>
      </c>
    </row>
    <row r="26" spans="1:105" ht="12" customHeight="1" x14ac:dyDescent="0.25">
      <c r="A26" s="97" t="s">
        <v>74</v>
      </c>
      <c r="B26" s="98">
        <v>15.433249289079036</v>
      </c>
      <c r="C26" s="98">
        <v>15.767266758444146</v>
      </c>
      <c r="D26" s="98">
        <v>15.957929309672407</v>
      </c>
      <c r="E26" s="98">
        <v>15.43102637282704</v>
      </c>
      <c r="F26" s="98">
        <v>13.605385827592512</v>
      </c>
      <c r="G26" s="98">
        <v>13.748198706562134</v>
      </c>
      <c r="H26" s="98">
        <v>12.3846860696082</v>
      </c>
      <c r="I26" s="98">
        <v>8.8667729591740017</v>
      </c>
      <c r="J26" s="98">
        <v>8.0050774918123668</v>
      </c>
      <c r="K26" s="98">
        <v>8.1064890717846119</v>
      </c>
      <c r="L26" s="98">
        <v>9.0603601487738139</v>
      </c>
      <c r="M26" s="98">
        <v>9.4190357872848836</v>
      </c>
      <c r="N26" s="98">
        <v>9.4485930726579497</v>
      </c>
      <c r="O26" s="98">
        <v>8.0878181953601835</v>
      </c>
      <c r="P26" s="98">
        <v>6.8929344386254847</v>
      </c>
      <c r="Q26" s="98">
        <v>5.7682503634740874</v>
      </c>
      <c r="R26" s="98">
        <v>6.2882550747687818</v>
      </c>
      <c r="S26" s="98">
        <v>6.6455153200000021</v>
      </c>
      <c r="T26" s="98">
        <v>4.9076782199999389</v>
      </c>
      <c r="U26" s="98">
        <v>5.1963228599999987</v>
      </c>
      <c r="V26" s="98">
        <v>4.9120321199999832</v>
      </c>
      <c r="W26" s="98">
        <v>4.9118932999999796</v>
      </c>
      <c r="X26" s="98">
        <v>4.0493541600000089</v>
      </c>
      <c r="Y26" s="98">
        <v>7.7911210599999849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2.6123192953985491E-2</v>
      </c>
      <c r="C30" s="122">
        <v>2.6419604751396437E-2</v>
      </c>
      <c r="D30" s="122">
        <v>2.5329713327465184E-2</v>
      </c>
      <c r="E30" s="122">
        <v>2.384001802682293E-2</v>
      </c>
      <c r="F30" s="122">
        <v>2.0021840250197889E-2</v>
      </c>
      <c r="G30" s="122">
        <v>1.7881558862616692E-2</v>
      </c>
      <c r="H30" s="122">
        <v>1.2778670541398177E-2</v>
      </c>
      <c r="I30" s="122">
        <v>8.0243633153369333E-3</v>
      </c>
      <c r="J30" s="122">
        <v>6.0444058571937197E-3</v>
      </c>
      <c r="K30" s="122">
        <v>6.944258933816793E-3</v>
      </c>
      <c r="L30" s="122">
        <v>6.5373524622464856E-3</v>
      </c>
      <c r="M30" s="122">
        <v>7.3979604291883249E-3</v>
      </c>
      <c r="N30" s="122">
        <v>7.367205660688431E-3</v>
      </c>
      <c r="O30" s="122">
        <v>6.517827095934999E-3</v>
      </c>
      <c r="P30" s="122">
        <v>6.1891789552531813E-3</v>
      </c>
      <c r="Q30" s="122">
        <v>5.016419511893618E-3</v>
      </c>
      <c r="R30" s="122">
        <v>4.0780304833841772E-3</v>
      </c>
      <c r="S30" s="122">
        <v>3.3179417606404547E-3</v>
      </c>
      <c r="T30" s="122">
        <v>3.0613011375399558E-3</v>
      </c>
      <c r="U30" s="122">
        <v>2.7284544396137251E-3</v>
      </c>
      <c r="V30" s="122">
        <v>2.5969182699741799E-3</v>
      </c>
      <c r="W30" s="122">
        <v>4.1474755358156508E-3</v>
      </c>
      <c r="X30" s="122">
        <v>5.6633497673971127E-3</v>
      </c>
      <c r="Y30" s="122">
        <v>2.0392737309952905E-2</v>
      </c>
      <c r="DA30" s="130" t="s">
        <v>2102</v>
      </c>
    </row>
    <row r="31" spans="1:105" ht="12" customHeight="1" x14ac:dyDescent="0.25">
      <c r="A31" s="97" t="s">
        <v>141</v>
      </c>
      <c r="B31" s="98">
        <v>2.6123192953985491E-2</v>
      </c>
      <c r="C31" s="98">
        <v>2.6419604751396437E-2</v>
      </c>
      <c r="D31" s="98">
        <v>2.5329713327465184E-2</v>
      </c>
      <c r="E31" s="98">
        <v>2.384001802682293E-2</v>
      </c>
      <c r="F31" s="98">
        <v>2.0021840250197889E-2</v>
      </c>
      <c r="G31" s="98">
        <v>1.7881558862616692E-2</v>
      </c>
      <c r="H31" s="98">
        <v>1.2778670541398177E-2</v>
      </c>
      <c r="I31" s="98">
        <v>8.0243633153369333E-3</v>
      </c>
      <c r="J31" s="98">
        <v>6.0444058571937197E-3</v>
      </c>
      <c r="K31" s="98">
        <v>6.944258933816793E-3</v>
      </c>
      <c r="L31" s="98">
        <v>6.5373524622464856E-3</v>
      </c>
      <c r="M31" s="98">
        <v>7.3979604291883249E-3</v>
      </c>
      <c r="N31" s="98">
        <v>7.367205660688431E-3</v>
      </c>
      <c r="O31" s="98">
        <v>6.517827095934999E-3</v>
      </c>
      <c r="P31" s="98">
        <v>6.1891789552531813E-3</v>
      </c>
      <c r="Q31" s="98">
        <v>5.016419511893618E-3</v>
      </c>
      <c r="R31" s="98">
        <v>4.0780304833841772E-3</v>
      </c>
      <c r="S31" s="98">
        <v>3.3179417606404547E-3</v>
      </c>
      <c r="T31" s="98">
        <v>3.0613011375399558E-3</v>
      </c>
      <c r="U31" s="98">
        <v>2.7284544396137251E-3</v>
      </c>
      <c r="V31" s="98">
        <v>2.5969182699741799E-3</v>
      </c>
      <c r="W31" s="98">
        <v>4.1474755358156508E-3</v>
      </c>
      <c r="X31" s="98">
        <v>5.6633497673971127E-3</v>
      </c>
      <c r="Y31" s="98">
        <v>2.0392737309952905E-2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1.1288306568372979</v>
      </c>
      <c r="C39" s="122">
        <v>1.0904549411345319</v>
      </c>
      <c r="D39" s="122">
        <v>1.0206092626873009</v>
      </c>
      <c r="E39" s="122">
        <v>0.94925382248041346</v>
      </c>
      <c r="F39" s="122">
        <v>0.78773680424055981</v>
      </c>
      <c r="G39" s="122">
        <v>0.71659502713109646</v>
      </c>
      <c r="H39" s="122">
        <v>0.5728536116123033</v>
      </c>
      <c r="I39" s="122">
        <v>0.37052001371618676</v>
      </c>
      <c r="J39" s="122">
        <v>0.33512095109184925</v>
      </c>
      <c r="K39" s="122">
        <v>0.3266908143919775</v>
      </c>
      <c r="L39" s="122">
        <v>0.33323971529882535</v>
      </c>
      <c r="M39" s="122">
        <v>0.37612323437636236</v>
      </c>
      <c r="N39" s="122">
        <v>0.38864293094260771</v>
      </c>
      <c r="O39" s="122">
        <v>0.31928637157832668</v>
      </c>
      <c r="P39" s="122">
        <v>0.2733488661098874</v>
      </c>
      <c r="Q39" s="122">
        <v>0.21146291794183947</v>
      </c>
      <c r="R39" s="122">
        <v>0.21841388324779545</v>
      </c>
      <c r="S39" s="122">
        <v>0.21781964857009933</v>
      </c>
      <c r="T39" s="122">
        <v>0.18432655324697989</v>
      </c>
      <c r="U39" s="122">
        <v>0.18913493304762968</v>
      </c>
      <c r="V39" s="122">
        <v>0.15131246338341359</v>
      </c>
      <c r="W39" s="122">
        <v>0.12435342157149647</v>
      </c>
      <c r="X39" s="122">
        <v>0.14555438235527032</v>
      </c>
      <c r="Y39" s="122">
        <v>0.34017938613704429</v>
      </c>
      <c r="DA39" s="130" t="s">
        <v>2111</v>
      </c>
    </row>
    <row r="40" spans="1:105" ht="12" customHeight="1" x14ac:dyDescent="0.25">
      <c r="A40" s="97" t="s">
        <v>50</v>
      </c>
      <c r="B40" s="98">
        <v>1.1288306568372979</v>
      </c>
      <c r="C40" s="98">
        <v>1.0904549411345319</v>
      </c>
      <c r="D40" s="98">
        <v>1.0206092626873009</v>
      </c>
      <c r="E40" s="98">
        <v>0.94925382248041346</v>
      </c>
      <c r="F40" s="98">
        <v>0.78773680424055981</v>
      </c>
      <c r="G40" s="98">
        <v>0.71659502713109646</v>
      </c>
      <c r="H40" s="98">
        <v>0.5728536116123033</v>
      </c>
      <c r="I40" s="98">
        <v>0.37052001371618676</v>
      </c>
      <c r="J40" s="98">
        <v>0.33512095109184925</v>
      </c>
      <c r="K40" s="98">
        <v>0.3266908143919775</v>
      </c>
      <c r="L40" s="98">
        <v>0.33323971529882535</v>
      </c>
      <c r="M40" s="98">
        <v>0.37612323437636236</v>
      </c>
      <c r="N40" s="98">
        <v>0.38864293094260771</v>
      </c>
      <c r="O40" s="98">
        <v>0.31928637157832668</v>
      </c>
      <c r="P40" s="98">
        <v>0.2733488661098874</v>
      </c>
      <c r="Q40" s="98">
        <v>0.21146291794183947</v>
      </c>
      <c r="R40" s="98">
        <v>0.21841388324779545</v>
      </c>
      <c r="S40" s="98">
        <v>0.21781964857009933</v>
      </c>
      <c r="T40" s="98">
        <v>0.18432655324697989</v>
      </c>
      <c r="U40" s="98">
        <v>0.18913493304762968</v>
      </c>
      <c r="V40" s="98">
        <v>0.15131246338341359</v>
      </c>
      <c r="W40" s="98">
        <v>0.12435342157149647</v>
      </c>
      <c r="X40" s="98">
        <v>0.14555438235527032</v>
      </c>
      <c r="Y40" s="98">
        <v>0.34017938613704429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3.2331112777964428</v>
      </c>
      <c r="H43" s="117">
        <f t="shared" si="14"/>
        <v>3.2530561261577522</v>
      </c>
      <c r="I43" s="117">
        <f t="shared" si="14"/>
        <v>3.2673698256565702</v>
      </c>
      <c r="J43" s="117">
        <f t="shared" si="14"/>
        <v>6.5003687771635414</v>
      </c>
      <c r="K43" s="117">
        <f t="shared" si="14"/>
        <v>9.9079343446404025</v>
      </c>
      <c r="L43" s="117">
        <f t="shared" si="14"/>
        <v>23.029957338648661</v>
      </c>
      <c r="M43" s="117">
        <f t="shared" si="14"/>
        <v>26.55592957778536</v>
      </c>
      <c r="N43" s="117">
        <f t="shared" si="14"/>
        <v>39.461673059240447</v>
      </c>
      <c r="O43" s="117">
        <f t="shared" si="14"/>
        <v>32.945110570855725</v>
      </c>
      <c r="P43" s="117">
        <f t="shared" si="14"/>
        <v>36.104856448151544</v>
      </c>
      <c r="Q43" s="117">
        <f t="shared" si="14"/>
        <v>29.514794855728098</v>
      </c>
      <c r="R43" s="117">
        <f t="shared" ref="R43:V43" si="15">R44+R47+R49+R58</f>
        <v>45.743486886936047</v>
      </c>
      <c r="S43" s="117">
        <f t="shared" si="15"/>
        <v>60.786253551033823</v>
      </c>
      <c r="T43" s="117">
        <f t="shared" si="15"/>
        <v>70.831244528547572</v>
      </c>
      <c r="U43" s="117">
        <f t="shared" si="15"/>
        <v>68.26673353222175</v>
      </c>
      <c r="V43" s="117">
        <f t="shared" si="15"/>
        <v>70.32636929639061</v>
      </c>
      <c r="W43" s="117">
        <f t="shared" ref="W43:Y43" si="16">W44+W47+W49+W58</f>
        <v>80.841497456049566</v>
      </c>
      <c r="X43" s="117">
        <f t="shared" si="16"/>
        <v>95.963273931628308</v>
      </c>
      <c r="Y43" s="117">
        <f t="shared" si="16"/>
        <v>94.92571466515389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3.0004582358237326</v>
      </c>
      <c r="H44" s="122">
        <f t="shared" si="17"/>
        <v>2.9915023397767979</v>
      </c>
      <c r="I44" s="122">
        <f t="shared" si="17"/>
        <v>3.0175774602589045</v>
      </c>
      <c r="J44" s="122">
        <f t="shared" si="17"/>
        <v>6.0046651853912287</v>
      </c>
      <c r="K44" s="122">
        <f t="shared" si="17"/>
        <v>9.0061912247566891</v>
      </c>
      <c r="L44" s="122">
        <f t="shared" si="17"/>
        <v>21.115844612071754</v>
      </c>
      <c r="M44" s="122">
        <f t="shared" si="17"/>
        <v>23.991834920153895</v>
      </c>
      <c r="N44" s="122">
        <f t="shared" si="17"/>
        <v>35.942202588206207</v>
      </c>
      <c r="O44" s="122">
        <f t="shared" si="17"/>
        <v>29.980601979764977</v>
      </c>
      <c r="P44" s="122">
        <f t="shared" si="17"/>
        <v>32.777096247876642</v>
      </c>
      <c r="Q44" s="122">
        <f t="shared" si="17"/>
        <v>26.662152263357161</v>
      </c>
      <c r="R44" s="122">
        <f t="shared" ref="R44:V44" si="18">SUM(R45:R46)</f>
        <v>41.479693107818512</v>
      </c>
      <c r="S44" s="122">
        <f t="shared" si="18"/>
        <v>55.219404861251718</v>
      </c>
      <c r="T44" s="122">
        <f t="shared" si="18"/>
        <v>64.634772510056223</v>
      </c>
      <c r="U44" s="122">
        <f t="shared" si="18"/>
        <v>62.025514830531826</v>
      </c>
      <c r="V44" s="122">
        <f t="shared" si="18"/>
        <v>64.345253878220205</v>
      </c>
      <c r="W44" s="122">
        <f t="shared" ref="W44:Y44" si="19">SUM(W45:W46)</f>
        <v>72.863698406595645</v>
      </c>
      <c r="X44" s="122">
        <f t="shared" si="19"/>
        <v>86.747934788643093</v>
      </c>
      <c r="Y44" s="122">
        <f t="shared" si="19"/>
        <v>86.212914751333997</v>
      </c>
      <c r="DA44" s="130" t="s">
        <v>2115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3.0004582358237326</v>
      </c>
      <c r="H45" s="98">
        <v>2.9915023397767979</v>
      </c>
      <c r="I45" s="98">
        <v>3.0175774602589045</v>
      </c>
      <c r="J45" s="98">
        <v>6.0046651853912287</v>
      </c>
      <c r="K45" s="98">
        <v>9.0061912247566891</v>
      </c>
      <c r="L45" s="98">
        <v>21.115844612071754</v>
      </c>
      <c r="M45" s="98">
        <v>23.991834920153895</v>
      </c>
      <c r="N45" s="98">
        <v>35.942202588206207</v>
      </c>
      <c r="O45" s="98">
        <v>29.980601979764977</v>
      </c>
      <c r="P45" s="98">
        <v>32.777096247876642</v>
      </c>
      <c r="Q45" s="98">
        <v>26.662152263357161</v>
      </c>
      <c r="R45" s="98">
        <v>41.479693107818512</v>
      </c>
      <c r="S45" s="98">
        <v>55.219404861251718</v>
      </c>
      <c r="T45" s="98">
        <v>64.634772510056223</v>
      </c>
      <c r="U45" s="98">
        <v>62.025514830531826</v>
      </c>
      <c r="V45" s="98">
        <v>64.345253878220205</v>
      </c>
      <c r="W45" s="98">
        <v>72.863698406595645</v>
      </c>
      <c r="X45" s="98">
        <v>86.747934788643093</v>
      </c>
      <c r="Y45" s="98">
        <v>86.212914751333997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0.16945084417626341</v>
      </c>
      <c r="H49" s="122">
        <v>0.17840674022319858</v>
      </c>
      <c r="I49" s="122">
        <v>0.17393917974109815</v>
      </c>
      <c r="J49" s="122">
        <v>0.37836809460877718</v>
      </c>
      <c r="K49" s="122">
        <v>0.56835869524332105</v>
      </c>
      <c r="L49" s="122">
        <v>1.2245051079282525</v>
      </c>
      <c r="M49" s="122">
        <v>1.5400314398460926</v>
      </c>
      <c r="N49" s="122">
        <v>2.355730331793787</v>
      </c>
      <c r="O49" s="122">
        <v>1.9342976602349877</v>
      </c>
      <c r="P49" s="122">
        <v>2.3293200321233511</v>
      </c>
      <c r="Q49" s="122">
        <v>1.9211817366428641</v>
      </c>
      <c r="R49" s="122">
        <v>2.9833301721815011</v>
      </c>
      <c r="S49" s="122">
        <v>3.852729818748283</v>
      </c>
      <c r="T49" s="122">
        <v>4.2829402499437803</v>
      </c>
      <c r="U49" s="122">
        <v>4.0338645294681594</v>
      </c>
      <c r="V49" s="122">
        <v>4.0167978017797941</v>
      </c>
      <c r="W49" s="122">
        <v>6.3090690334043344</v>
      </c>
      <c r="X49" s="122">
        <v>7.051283451356932</v>
      </c>
      <c r="Y49" s="122">
        <v>5.0424801286660133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0.16945084417626341</v>
      </c>
      <c r="H50" s="98">
        <v>0.17840674022319858</v>
      </c>
      <c r="I50" s="98">
        <v>0.17393917974109815</v>
      </c>
      <c r="J50" s="98">
        <v>0.37836809460877718</v>
      </c>
      <c r="K50" s="98">
        <v>0.56835869524332105</v>
      </c>
      <c r="L50" s="98">
        <v>1.2245051079282525</v>
      </c>
      <c r="M50" s="98">
        <v>1.5400314398460926</v>
      </c>
      <c r="N50" s="98">
        <v>2.355730331793787</v>
      </c>
      <c r="O50" s="98">
        <v>1.9342976602349877</v>
      </c>
      <c r="P50" s="98">
        <v>2.3293200321233511</v>
      </c>
      <c r="Q50" s="98">
        <v>1.9211817366428641</v>
      </c>
      <c r="R50" s="98">
        <v>2.9833301721815011</v>
      </c>
      <c r="S50" s="98">
        <v>3.852729818748283</v>
      </c>
      <c r="T50" s="98">
        <v>4.2829402499437803</v>
      </c>
      <c r="U50" s="98">
        <v>4.0338645294681594</v>
      </c>
      <c r="V50" s="98">
        <v>4.0167978017797941</v>
      </c>
      <c r="W50" s="98">
        <v>6.3090690334043344</v>
      </c>
      <c r="X50" s="98">
        <v>7.051283451356932</v>
      </c>
      <c r="Y50" s="98">
        <v>5.0424801286660133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6.3202197796446855E-2</v>
      </c>
      <c r="H58" s="122">
        <v>8.3147046157755838E-2</v>
      </c>
      <c r="I58" s="122">
        <v>7.5853185656567471E-2</v>
      </c>
      <c r="J58" s="122">
        <v>0.11733549716353574</v>
      </c>
      <c r="K58" s="122">
        <v>0.33338442464039192</v>
      </c>
      <c r="L58" s="122">
        <v>0.68960761864865461</v>
      </c>
      <c r="M58" s="122">
        <v>1.0240632177853721</v>
      </c>
      <c r="N58" s="122">
        <v>1.1637401392404512</v>
      </c>
      <c r="O58" s="122">
        <v>1.0302109308557579</v>
      </c>
      <c r="P58" s="122">
        <v>0.9984401681515549</v>
      </c>
      <c r="Q58" s="122">
        <v>0.93146085572807324</v>
      </c>
      <c r="R58" s="122">
        <v>1.2804636069360307</v>
      </c>
      <c r="S58" s="122">
        <v>1.7141188710338247</v>
      </c>
      <c r="T58" s="122">
        <v>1.9135317685475735</v>
      </c>
      <c r="U58" s="122">
        <v>2.207354172221764</v>
      </c>
      <c r="V58" s="122">
        <v>1.9643176163906109</v>
      </c>
      <c r="W58" s="122">
        <v>1.668730016049587</v>
      </c>
      <c r="X58" s="122">
        <v>2.1640556916282834</v>
      </c>
      <c r="Y58" s="122">
        <v>3.6703197851538718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6.3202197796446855E-2</v>
      </c>
      <c r="H59" s="98">
        <v>8.3147046157755838E-2</v>
      </c>
      <c r="I59" s="98">
        <v>7.5853185656567471E-2</v>
      </c>
      <c r="J59" s="98">
        <v>0.11733549716353574</v>
      </c>
      <c r="K59" s="98">
        <v>0.33338442464039192</v>
      </c>
      <c r="L59" s="98">
        <v>0.68960761864865461</v>
      </c>
      <c r="M59" s="98">
        <v>1.0240632177853721</v>
      </c>
      <c r="N59" s="98">
        <v>1.1637401392404512</v>
      </c>
      <c r="O59" s="98">
        <v>1.0302109308557579</v>
      </c>
      <c r="P59" s="98">
        <v>0.9984401681515549</v>
      </c>
      <c r="Q59" s="98">
        <v>0.93146085572807324</v>
      </c>
      <c r="R59" s="98">
        <v>1.2804636069360307</v>
      </c>
      <c r="S59" s="98">
        <v>1.7141188710338247</v>
      </c>
      <c r="T59" s="98">
        <v>1.9135317685475735</v>
      </c>
      <c r="U59" s="98">
        <v>2.207354172221764</v>
      </c>
      <c r="V59" s="98">
        <v>1.9643176163906109</v>
      </c>
      <c r="W59" s="98">
        <v>1.668730016049587</v>
      </c>
      <c r="X59" s="98">
        <v>2.1640556916282834</v>
      </c>
      <c r="Y59" s="98">
        <v>3.6703197851538718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244.37159999999994</v>
      </c>
      <c r="C62" s="117">
        <f t="shared" si="21"/>
        <v>252.45000000000013</v>
      </c>
      <c r="D62" s="117">
        <f t="shared" si="21"/>
        <v>258.71076000000011</v>
      </c>
      <c r="E62" s="117">
        <f t="shared" si="21"/>
        <v>275.97833999999995</v>
      </c>
      <c r="F62" s="117">
        <f t="shared" si="21"/>
        <v>298.34541000000002</v>
      </c>
      <c r="G62" s="117">
        <f t="shared" si="21"/>
        <v>315.8149499999999</v>
      </c>
      <c r="H62" s="117">
        <f t="shared" si="21"/>
        <v>328.94234999999992</v>
      </c>
      <c r="I62" s="117">
        <f t="shared" si="21"/>
        <v>345.75552000000005</v>
      </c>
      <c r="J62" s="117">
        <f t="shared" si="21"/>
        <v>342.4736699999998</v>
      </c>
      <c r="K62" s="117">
        <f t="shared" si="21"/>
        <v>340.8075</v>
      </c>
      <c r="L62" s="117">
        <f t="shared" si="21"/>
        <v>372.01032000000009</v>
      </c>
      <c r="M62" s="117">
        <f t="shared" si="21"/>
        <v>340.05015000000003</v>
      </c>
      <c r="N62" s="117">
        <f t="shared" si="21"/>
        <v>318.08699999999999</v>
      </c>
      <c r="O62" s="117">
        <f t="shared" si="21"/>
        <v>289.30770000000007</v>
      </c>
      <c r="P62" s="117">
        <f t="shared" si="21"/>
        <v>281.83517999999998</v>
      </c>
      <c r="Q62" s="117">
        <f t="shared" si="21"/>
        <v>288.14642999999978</v>
      </c>
      <c r="R62" s="117">
        <f t="shared" ref="R62:V62" si="22">R63+R66+R68+R77</f>
        <v>341.66582999999997</v>
      </c>
      <c r="S62" s="117">
        <f t="shared" si="22"/>
        <v>361.2101050800004</v>
      </c>
      <c r="T62" s="117">
        <f t="shared" si="22"/>
        <v>386.90224452000007</v>
      </c>
      <c r="U62" s="117">
        <f t="shared" si="22"/>
        <v>377.82414252000001</v>
      </c>
      <c r="V62" s="117">
        <f t="shared" si="22"/>
        <v>409.5702349200003</v>
      </c>
      <c r="W62" s="117">
        <f t="shared" ref="W62:Y62" si="23">W63+W66+W68+W77</f>
        <v>516.51229607999971</v>
      </c>
      <c r="X62" s="117">
        <f t="shared" si="23"/>
        <v>463.95664919999996</v>
      </c>
      <c r="Y62" s="117">
        <f t="shared" si="23"/>
        <v>424.90978583772579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217.70595864179691</v>
      </c>
      <c r="C63" s="122">
        <f t="shared" si="24"/>
        <v>225.58663259803919</v>
      </c>
      <c r="D63" s="122">
        <f t="shared" si="24"/>
        <v>233.4154095941696</v>
      </c>
      <c r="E63" s="122">
        <f t="shared" si="24"/>
        <v>247.97638830632701</v>
      </c>
      <c r="F63" s="122">
        <f t="shared" si="24"/>
        <v>265.70507877075005</v>
      </c>
      <c r="G63" s="122">
        <f t="shared" si="24"/>
        <v>281.4222788465737</v>
      </c>
      <c r="H63" s="122">
        <f t="shared" si="24"/>
        <v>291.77170675393796</v>
      </c>
      <c r="I63" s="122">
        <f t="shared" si="24"/>
        <v>307.01546243435058</v>
      </c>
      <c r="J63" s="122">
        <f t="shared" si="24"/>
        <v>301.29976868076579</v>
      </c>
      <c r="K63" s="122">
        <f t="shared" si="24"/>
        <v>301.24248648514413</v>
      </c>
      <c r="L63" s="122">
        <f t="shared" si="24"/>
        <v>333.64649490120314</v>
      </c>
      <c r="M63" s="122">
        <f t="shared" si="24"/>
        <v>301.01282105249419</v>
      </c>
      <c r="N63" s="122">
        <f t="shared" si="24"/>
        <v>281.3776881740057</v>
      </c>
      <c r="O63" s="122">
        <f t="shared" si="24"/>
        <v>257.29821812688687</v>
      </c>
      <c r="P63" s="122">
        <f t="shared" si="24"/>
        <v>248.9861655956058</v>
      </c>
      <c r="Q63" s="122">
        <f t="shared" si="24"/>
        <v>256.44623234316811</v>
      </c>
      <c r="R63" s="122">
        <f t="shared" ref="R63:V63" si="25">SUM(R64:R65)</f>
        <v>304.18848105725738</v>
      </c>
      <c r="S63" s="122">
        <f t="shared" si="25"/>
        <v>323.16857364823039</v>
      </c>
      <c r="T63" s="122">
        <f t="shared" si="25"/>
        <v>344.15358466303047</v>
      </c>
      <c r="U63" s="122">
        <f t="shared" si="25"/>
        <v>334.47925822454835</v>
      </c>
      <c r="V63" s="122">
        <f t="shared" si="25"/>
        <v>364.33088341471267</v>
      </c>
      <c r="W63" s="122">
        <f t="shared" ref="W63:Y63" si="26">SUM(W64:W65)</f>
        <v>450.37837560702246</v>
      </c>
      <c r="X63" s="122">
        <f t="shared" si="26"/>
        <v>404.91009650083117</v>
      </c>
      <c r="Y63" s="122">
        <f t="shared" si="26"/>
        <v>375.79155311087692</v>
      </c>
      <c r="DA63" s="130" t="s">
        <v>2133</v>
      </c>
    </row>
    <row r="64" spans="1:105" ht="12" customHeight="1" x14ac:dyDescent="0.25">
      <c r="A64" s="97" t="s">
        <v>212</v>
      </c>
      <c r="B64" s="98">
        <v>217.70595864179691</v>
      </c>
      <c r="C64" s="98">
        <v>225.58663259803919</v>
      </c>
      <c r="D64" s="98">
        <v>233.4154095941696</v>
      </c>
      <c r="E64" s="98">
        <v>247.97638830632701</v>
      </c>
      <c r="F64" s="98">
        <v>265.70507877075005</v>
      </c>
      <c r="G64" s="98">
        <v>281.4222788465737</v>
      </c>
      <c r="H64" s="98">
        <v>291.77170675393796</v>
      </c>
      <c r="I64" s="98">
        <v>307.01546243435058</v>
      </c>
      <c r="J64" s="98">
        <v>301.29976868076579</v>
      </c>
      <c r="K64" s="98">
        <v>301.24248648514413</v>
      </c>
      <c r="L64" s="98">
        <v>333.64649490120314</v>
      </c>
      <c r="M64" s="98">
        <v>301.01282105249419</v>
      </c>
      <c r="N64" s="98">
        <v>281.3776881740057</v>
      </c>
      <c r="O64" s="98">
        <v>257.29821812688687</v>
      </c>
      <c r="P64" s="98">
        <v>248.9861655956058</v>
      </c>
      <c r="Q64" s="98">
        <v>256.44623234316811</v>
      </c>
      <c r="R64" s="98">
        <v>304.18848105725738</v>
      </c>
      <c r="S64" s="98">
        <v>323.16857364823039</v>
      </c>
      <c r="T64" s="98">
        <v>344.15358466303047</v>
      </c>
      <c r="U64" s="98">
        <v>334.47925822454835</v>
      </c>
      <c r="V64" s="98">
        <v>364.33088341471267</v>
      </c>
      <c r="W64" s="98">
        <v>450.37837560702246</v>
      </c>
      <c r="X64" s="98">
        <v>404.91009650083117</v>
      </c>
      <c r="Y64" s="98">
        <v>375.79155311087692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11.122292640849153</v>
      </c>
      <c r="C68" s="122">
        <v>11.622778271472569</v>
      </c>
      <c r="D68" s="122">
        <v>10.826854249402047</v>
      </c>
      <c r="E68" s="122">
        <v>12.281764369852647</v>
      </c>
      <c r="F68" s="122">
        <v>15.387885419304794</v>
      </c>
      <c r="G68" s="122">
        <v>16.419506516522798</v>
      </c>
      <c r="H68" s="122">
        <v>17.919965750250238</v>
      </c>
      <c r="I68" s="122">
        <v>18.13701935249275</v>
      </c>
      <c r="J68" s="122">
        <v>19.321086122001976</v>
      </c>
      <c r="K68" s="122">
        <v>19.223690822527015</v>
      </c>
      <c r="L68" s="122">
        <v>19.424629497159177</v>
      </c>
      <c r="M68" s="122">
        <v>19.27544572889397</v>
      </c>
      <c r="N68" s="122">
        <v>18.292916466218259</v>
      </c>
      <c r="O68" s="122">
        <v>16.426139317229708</v>
      </c>
      <c r="P68" s="122">
        <v>17.483090709000873</v>
      </c>
      <c r="Q68" s="122">
        <v>18.270696411425334</v>
      </c>
      <c r="R68" s="122">
        <v>21.660561551887529</v>
      </c>
      <c r="S68" s="122">
        <v>22.420517361366713</v>
      </c>
      <c r="T68" s="122">
        <v>22.809571114735178</v>
      </c>
      <c r="U68" s="122">
        <v>21.867261610545729</v>
      </c>
      <c r="V68" s="122">
        <v>23.014069735418651</v>
      </c>
      <c r="W68" s="122">
        <v>39.767963418400271</v>
      </c>
      <c r="X68" s="122">
        <v>33.909666221787816</v>
      </c>
      <c r="Y68" s="122">
        <v>22.803366838972671</v>
      </c>
      <c r="DA68" s="130" t="s">
        <v>2138</v>
      </c>
    </row>
    <row r="69" spans="1:105" ht="12" customHeight="1" x14ac:dyDescent="0.25">
      <c r="A69" s="97" t="s">
        <v>134</v>
      </c>
      <c r="B69" s="98">
        <v>11.122292640849153</v>
      </c>
      <c r="C69" s="98">
        <v>11.622778271472569</v>
      </c>
      <c r="D69" s="98">
        <v>10.826854249402047</v>
      </c>
      <c r="E69" s="98">
        <v>12.281764369852647</v>
      </c>
      <c r="F69" s="98">
        <v>15.387885419304794</v>
      </c>
      <c r="G69" s="98">
        <v>16.419506516522798</v>
      </c>
      <c r="H69" s="98">
        <v>17.919965750250238</v>
      </c>
      <c r="I69" s="98">
        <v>18.13701935249275</v>
      </c>
      <c r="J69" s="98">
        <v>19.321086122001976</v>
      </c>
      <c r="K69" s="98">
        <v>19.223690822527015</v>
      </c>
      <c r="L69" s="98">
        <v>19.424629497159177</v>
      </c>
      <c r="M69" s="98">
        <v>19.27544572889397</v>
      </c>
      <c r="N69" s="98">
        <v>18.292916466218259</v>
      </c>
      <c r="O69" s="98">
        <v>16.426139317229708</v>
      </c>
      <c r="P69" s="98">
        <v>17.483090709000873</v>
      </c>
      <c r="Q69" s="98">
        <v>18.270696411425334</v>
      </c>
      <c r="R69" s="98">
        <v>21.660561551887529</v>
      </c>
      <c r="S69" s="98">
        <v>22.420517361366713</v>
      </c>
      <c r="T69" s="98">
        <v>22.809571114735178</v>
      </c>
      <c r="U69" s="98">
        <v>21.867261610545729</v>
      </c>
      <c r="V69" s="98">
        <v>23.014069735418651</v>
      </c>
      <c r="W69" s="98">
        <v>39.767963418400271</v>
      </c>
      <c r="X69" s="98">
        <v>33.909666221787816</v>
      </c>
      <c r="Y69" s="98">
        <v>22.803366838972671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15.543348717353856</v>
      </c>
      <c r="C77" s="122">
        <v>15.240589130488347</v>
      </c>
      <c r="D77" s="122">
        <v>14.468496156428428</v>
      </c>
      <c r="E77" s="122">
        <v>15.720187323820316</v>
      </c>
      <c r="F77" s="122">
        <v>17.2524458099452</v>
      </c>
      <c r="G77" s="122">
        <v>17.973164636903405</v>
      </c>
      <c r="H77" s="122">
        <v>19.250677495811722</v>
      </c>
      <c r="I77" s="122">
        <v>20.603038213156729</v>
      </c>
      <c r="J77" s="122">
        <v>21.852815197232001</v>
      </c>
      <c r="K77" s="122">
        <v>20.341322692328841</v>
      </c>
      <c r="L77" s="122">
        <v>18.939195601637763</v>
      </c>
      <c r="M77" s="122">
        <v>19.761883218611821</v>
      </c>
      <c r="N77" s="122">
        <v>18.416395359776068</v>
      </c>
      <c r="O77" s="122">
        <v>15.583342555883512</v>
      </c>
      <c r="P77" s="122">
        <v>15.365923695393299</v>
      </c>
      <c r="Q77" s="122">
        <v>13.429501245406385</v>
      </c>
      <c r="R77" s="122">
        <v>15.816787390855021</v>
      </c>
      <c r="S77" s="122">
        <v>15.621014070403309</v>
      </c>
      <c r="T77" s="122">
        <v>19.939088742234397</v>
      </c>
      <c r="U77" s="122">
        <v>21.477622684905956</v>
      </c>
      <c r="V77" s="122">
        <v>22.225281769868932</v>
      </c>
      <c r="W77" s="122">
        <v>26.365957054576992</v>
      </c>
      <c r="X77" s="122">
        <v>25.136886477380965</v>
      </c>
      <c r="Y77" s="122">
        <v>26.314865887876202</v>
      </c>
      <c r="DA77" s="130" t="s">
        <v>2147</v>
      </c>
    </row>
    <row r="78" spans="1:105" ht="12" customHeight="1" x14ac:dyDescent="0.25">
      <c r="A78" s="97" t="s">
        <v>189</v>
      </c>
      <c r="B78" s="98">
        <v>15.543348717353856</v>
      </c>
      <c r="C78" s="98">
        <v>15.240589130488347</v>
      </c>
      <c r="D78" s="98">
        <v>14.468496156428428</v>
      </c>
      <c r="E78" s="98">
        <v>15.720187323820316</v>
      </c>
      <c r="F78" s="98">
        <v>17.2524458099452</v>
      </c>
      <c r="G78" s="98">
        <v>17.973164636903405</v>
      </c>
      <c r="H78" s="98">
        <v>19.250677495811722</v>
      </c>
      <c r="I78" s="98">
        <v>20.603038213156729</v>
      </c>
      <c r="J78" s="98">
        <v>21.852815197232001</v>
      </c>
      <c r="K78" s="98">
        <v>20.341322692328841</v>
      </c>
      <c r="L78" s="98">
        <v>18.939195601637763</v>
      </c>
      <c r="M78" s="98">
        <v>19.761883218611821</v>
      </c>
      <c r="N78" s="98">
        <v>18.416395359776068</v>
      </c>
      <c r="O78" s="98">
        <v>15.583342555883512</v>
      </c>
      <c r="P78" s="98">
        <v>15.365923695393299</v>
      </c>
      <c r="Q78" s="98">
        <v>13.429501245406385</v>
      </c>
      <c r="R78" s="98">
        <v>15.816787390855021</v>
      </c>
      <c r="S78" s="98">
        <v>15.621014070403309</v>
      </c>
      <c r="T78" s="98">
        <v>19.939088742234397</v>
      </c>
      <c r="U78" s="98">
        <v>21.477622684905956</v>
      </c>
      <c r="V78" s="98">
        <v>22.225281769868932</v>
      </c>
      <c r="W78" s="98">
        <v>26.365957054576992</v>
      </c>
      <c r="X78" s="98">
        <v>25.136886477380965</v>
      </c>
      <c r="Y78" s="98">
        <v>26.314865887876202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57.912594359417412</v>
      </c>
      <c r="C81" s="117">
        <f t="shared" si="28"/>
        <v>55.597920173949731</v>
      </c>
      <c r="D81" s="117">
        <f t="shared" si="28"/>
        <v>53.034350177628426</v>
      </c>
      <c r="E81" s="117">
        <f t="shared" si="28"/>
        <v>51.717584975476584</v>
      </c>
      <c r="F81" s="117">
        <f t="shared" si="28"/>
        <v>46.138842205868102</v>
      </c>
      <c r="G81" s="117">
        <f t="shared" si="28"/>
        <v>46.314723328550137</v>
      </c>
      <c r="H81" s="117">
        <f t="shared" si="28"/>
        <v>41.779265580859324</v>
      </c>
      <c r="I81" s="117">
        <f t="shared" si="28"/>
        <v>29.809975153791449</v>
      </c>
      <c r="J81" s="117">
        <f t="shared" si="28"/>
        <v>29.242960601805439</v>
      </c>
      <c r="K81" s="117">
        <f t="shared" si="28"/>
        <v>30.172623100318567</v>
      </c>
      <c r="L81" s="117">
        <f t="shared" si="28"/>
        <v>33.603169613064594</v>
      </c>
      <c r="M81" s="117">
        <f t="shared" si="28"/>
        <v>38.853928372289381</v>
      </c>
      <c r="N81" s="117">
        <f t="shared" si="28"/>
        <v>40.517438815328319</v>
      </c>
      <c r="O81" s="117">
        <f t="shared" si="28"/>
        <v>34.306193165925364</v>
      </c>
      <c r="P81" s="117">
        <f t="shared" si="28"/>
        <v>31.371442781179674</v>
      </c>
      <c r="Q81" s="117">
        <f t="shared" si="28"/>
        <v>25.443281731494263</v>
      </c>
      <c r="R81" s="117">
        <f t="shared" ref="R81:V81" si="29">R82+R85+R87+R100</f>
        <v>26.010307751069782</v>
      </c>
      <c r="S81" s="117">
        <f t="shared" si="29"/>
        <v>26.250191235747838</v>
      </c>
      <c r="T81" s="117">
        <f t="shared" si="29"/>
        <v>26.078130468033908</v>
      </c>
      <c r="U81" s="117">
        <f t="shared" si="29"/>
        <v>28.390604533022735</v>
      </c>
      <c r="V81" s="117">
        <f t="shared" si="29"/>
        <v>23.336212575448226</v>
      </c>
      <c r="W81" s="117">
        <f t="shared" ref="W81:Y81" si="30">W82+W85+W87+W100</f>
        <v>18.547621619285181</v>
      </c>
      <c r="X81" s="117">
        <f t="shared" si="30"/>
        <v>18.7276499659061</v>
      </c>
      <c r="Y81" s="117">
        <f t="shared" si="30"/>
        <v>30.303442969225578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0.4951084400429891</v>
      </c>
      <c r="C87" s="122">
        <v>0.49214161600788103</v>
      </c>
      <c r="D87" s="122">
        <v>0.48228248036491633</v>
      </c>
      <c r="E87" s="122">
        <v>0.48009933903820046</v>
      </c>
      <c r="F87" s="122">
        <v>0.42707356664057106</v>
      </c>
      <c r="G87" s="122">
        <v>0.42195841799045797</v>
      </c>
      <c r="H87" s="122">
        <v>0.36186788289656457</v>
      </c>
      <c r="I87" s="122">
        <v>0.26927535821810467</v>
      </c>
      <c r="J87" s="122">
        <v>0.24486458968724006</v>
      </c>
      <c r="K87" s="122">
        <v>0.24317339762220236</v>
      </c>
      <c r="L87" s="122">
        <v>0.26640364339102279</v>
      </c>
      <c r="M87" s="122">
        <v>0.288563743451902</v>
      </c>
      <c r="N87" s="122">
        <v>0.29194263106247087</v>
      </c>
      <c r="O87" s="122">
        <v>0.2514628614282502</v>
      </c>
      <c r="P87" s="122">
        <v>0.22658313417185647</v>
      </c>
      <c r="Q87" s="122">
        <v>0.19788584950945873</v>
      </c>
      <c r="R87" s="122">
        <v>0.20228209235437544</v>
      </c>
      <c r="S87" s="122">
        <v>0.18292472024581677</v>
      </c>
      <c r="T87" s="122">
        <v>0.16528151542791641</v>
      </c>
      <c r="U87" s="122">
        <v>0.15039886487013027</v>
      </c>
      <c r="V87" s="122">
        <v>0.11553434655779601</v>
      </c>
      <c r="W87" s="122">
        <v>0.16492107044198201</v>
      </c>
      <c r="X87" s="122">
        <v>0.10970372120520362</v>
      </c>
      <c r="Y87" s="122">
        <v>7.2875740112722964E-2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0.4951084400429891</v>
      </c>
      <c r="C92" s="101">
        <v>0.49214161600788103</v>
      </c>
      <c r="D92" s="101">
        <v>0.48228248036491633</v>
      </c>
      <c r="E92" s="101">
        <v>0.48009933903820046</v>
      </c>
      <c r="F92" s="101">
        <v>0.42707356664057106</v>
      </c>
      <c r="G92" s="101">
        <v>0.42195841799045797</v>
      </c>
      <c r="H92" s="101">
        <v>0.36186788289656457</v>
      </c>
      <c r="I92" s="101">
        <v>0.26927535821810467</v>
      </c>
      <c r="J92" s="101">
        <v>0.24486458968724006</v>
      </c>
      <c r="K92" s="101">
        <v>0.24317339762220236</v>
      </c>
      <c r="L92" s="101">
        <v>0.26640364339102279</v>
      </c>
      <c r="M92" s="101">
        <v>0.288563743451902</v>
      </c>
      <c r="N92" s="101">
        <v>0.29194263106247087</v>
      </c>
      <c r="O92" s="101">
        <v>0.2514628614282502</v>
      </c>
      <c r="P92" s="101">
        <v>0.22658313417185647</v>
      </c>
      <c r="Q92" s="101">
        <v>0.19788584950945873</v>
      </c>
      <c r="R92" s="101">
        <v>0.20228209235437544</v>
      </c>
      <c r="S92" s="101">
        <v>0.18292472024581677</v>
      </c>
      <c r="T92" s="101">
        <v>0.16528151542791641</v>
      </c>
      <c r="U92" s="101">
        <v>0.15039886487013027</v>
      </c>
      <c r="V92" s="101">
        <v>0.11553434655779601</v>
      </c>
      <c r="W92" s="101">
        <v>0.16492107044198201</v>
      </c>
      <c r="X92" s="101">
        <v>0.10970372120520362</v>
      </c>
      <c r="Y92" s="101">
        <v>7.2875740112722964E-2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57.417485919374421</v>
      </c>
      <c r="C100" s="122">
        <v>55.105778557941854</v>
      </c>
      <c r="D100" s="122">
        <v>52.55206769726351</v>
      </c>
      <c r="E100" s="122">
        <v>51.237485636438386</v>
      </c>
      <c r="F100" s="122">
        <v>45.711768639227529</v>
      </c>
      <c r="G100" s="122">
        <v>45.892764910559677</v>
      </c>
      <c r="H100" s="122">
        <v>41.417397697962762</v>
      </c>
      <c r="I100" s="122">
        <v>29.540699795573342</v>
      </c>
      <c r="J100" s="122">
        <v>28.9980960121182</v>
      </c>
      <c r="K100" s="122">
        <v>29.929449702696363</v>
      </c>
      <c r="L100" s="122">
        <v>33.336765969673571</v>
      </c>
      <c r="M100" s="122">
        <v>38.565364628837479</v>
      </c>
      <c r="N100" s="122">
        <v>40.22549618426585</v>
      </c>
      <c r="O100" s="122">
        <v>34.054730304497113</v>
      </c>
      <c r="P100" s="122">
        <v>31.144859647007817</v>
      </c>
      <c r="Q100" s="122">
        <v>25.245395881984805</v>
      </c>
      <c r="R100" s="122">
        <v>25.808025658715405</v>
      </c>
      <c r="S100" s="122">
        <v>26.06726651550202</v>
      </c>
      <c r="T100" s="122">
        <v>25.912848952605991</v>
      </c>
      <c r="U100" s="122">
        <v>28.240205668152605</v>
      </c>
      <c r="V100" s="122">
        <v>23.220678228890431</v>
      </c>
      <c r="W100" s="122">
        <v>18.3827005488432</v>
      </c>
      <c r="X100" s="122">
        <v>18.617946244700896</v>
      </c>
      <c r="Y100" s="122">
        <v>30.230567229112854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57.417485919374421</v>
      </c>
      <c r="C102" s="98">
        <v>55.105778557941854</v>
      </c>
      <c r="D102" s="98">
        <v>52.55206769726351</v>
      </c>
      <c r="E102" s="98">
        <v>51.237485636438386</v>
      </c>
      <c r="F102" s="98">
        <v>45.711768639227529</v>
      </c>
      <c r="G102" s="98">
        <v>45.892764910559677</v>
      </c>
      <c r="H102" s="98">
        <v>41.417397697962762</v>
      </c>
      <c r="I102" s="98">
        <v>29.540699795573342</v>
      </c>
      <c r="J102" s="98">
        <v>28.9980960121182</v>
      </c>
      <c r="K102" s="98">
        <v>29.929449702696363</v>
      </c>
      <c r="L102" s="98">
        <v>33.336765969673571</v>
      </c>
      <c r="M102" s="98">
        <v>38.565364628837479</v>
      </c>
      <c r="N102" s="98">
        <v>40.22549618426585</v>
      </c>
      <c r="O102" s="98">
        <v>34.054730304497113</v>
      </c>
      <c r="P102" s="98">
        <v>31.144859647007817</v>
      </c>
      <c r="Q102" s="98">
        <v>25.245395881984805</v>
      </c>
      <c r="R102" s="98">
        <v>25.808025658715405</v>
      </c>
      <c r="S102" s="98">
        <v>26.06726651550202</v>
      </c>
      <c r="T102" s="98">
        <v>25.912848952605991</v>
      </c>
      <c r="U102" s="98">
        <v>28.240205668152605</v>
      </c>
      <c r="V102" s="98">
        <v>23.220678228890431</v>
      </c>
      <c r="W102" s="98">
        <v>18.3827005488432</v>
      </c>
      <c r="X102" s="98">
        <v>18.617946244700896</v>
      </c>
      <c r="Y102" s="98">
        <v>30.230567229112854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129.35671166373325</v>
      </c>
      <c r="C124" s="117">
        <f t="shared" si="42"/>
        <v>128.34791944564279</v>
      </c>
      <c r="D124" s="117">
        <f t="shared" si="42"/>
        <v>124.51894214953485</v>
      </c>
      <c r="E124" s="117">
        <f t="shared" si="42"/>
        <v>120.29254316556451</v>
      </c>
      <c r="F124" s="117">
        <f t="shared" si="42"/>
        <v>104.68179156394557</v>
      </c>
      <c r="G124" s="117">
        <f t="shared" si="42"/>
        <v>100.91884000200517</v>
      </c>
      <c r="H124" s="117">
        <f t="shared" si="42"/>
        <v>86.336398201629365</v>
      </c>
      <c r="I124" s="117">
        <f t="shared" si="42"/>
        <v>59.260948408625957</v>
      </c>
      <c r="J124" s="117">
        <f t="shared" si="42"/>
        <v>54.785005503444665</v>
      </c>
      <c r="K124" s="117">
        <f t="shared" si="42"/>
        <v>52.971513223206507</v>
      </c>
      <c r="L124" s="117">
        <f t="shared" si="42"/>
        <v>55.89644843978305</v>
      </c>
      <c r="M124" s="117">
        <f t="shared" si="42"/>
        <v>63.019563057368764</v>
      </c>
      <c r="N124" s="117">
        <f t="shared" si="42"/>
        <v>63.668496279128973</v>
      </c>
      <c r="O124" s="117">
        <f t="shared" si="42"/>
        <v>54.705225058960778</v>
      </c>
      <c r="P124" s="117">
        <f t="shared" si="42"/>
        <v>50.417297608393014</v>
      </c>
      <c r="Q124" s="117">
        <f t="shared" si="42"/>
        <v>45.152170492516994</v>
      </c>
      <c r="R124" s="117">
        <f t="shared" ref="R124:V124" si="43">R125+R128+R130+R139</f>
        <v>51.032886598608442</v>
      </c>
      <c r="S124" s="117">
        <f t="shared" si="43"/>
        <v>54.758989238786874</v>
      </c>
      <c r="T124" s="117">
        <f t="shared" si="43"/>
        <v>50.82153063636148</v>
      </c>
      <c r="U124" s="117">
        <f t="shared" si="43"/>
        <v>54.666698978296246</v>
      </c>
      <c r="V124" s="117">
        <f t="shared" si="43"/>
        <v>45.497258253198254</v>
      </c>
      <c r="W124" s="117">
        <f t="shared" ref="W124:Y124" si="44">W125+W128+W130+W139</f>
        <v>36.883445196860336</v>
      </c>
      <c r="X124" s="117">
        <f t="shared" si="44"/>
        <v>41.932622396042618</v>
      </c>
      <c r="Y124" s="117">
        <f t="shared" si="44"/>
        <v>68.799226604900738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129.35671166373325</v>
      </c>
      <c r="C139" s="122">
        <v>128.34791944564279</v>
      </c>
      <c r="D139" s="122">
        <v>124.51894214953485</v>
      </c>
      <c r="E139" s="122">
        <v>120.29254316556451</v>
      </c>
      <c r="F139" s="122">
        <v>104.68179156394557</v>
      </c>
      <c r="G139" s="122">
        <v>100.91884000200517</v>
      </c>
      <c r="H139" s="122">
        <v>86.336398201629365</v>
      </c>
      <c r="I139" s="122">
        <v>59.260948408625957</v>
      </c>
      <c r="J139" s="122">
        <v>54.785005503444665</v>
      </c>
      <c r="K139" s="122">
        <v>52.971513223206507</v>
      </c>
      <c r="L139" s="122">
        <v>55.89644843978305</v>
      </c>
      <c r="M139" s="122">
        <v>63.019563057368764</v>
      </c>
      <c r="N139" s="122">
        <v>63.668496279128973</v>
      </c>
      <c r="O139" s="122">
        <v>54.705225058960778</v>
      </c>
      <c r="P139" s="122">
        <v>50.417297608393014</v>
      </c>
      <c r="Q139" s="122">
        <v>45.152170492516994</v>
      </c>
      <c r="R139" s="122">
        <v>51.032886598608442</v>
      </c>
      <c r="S139" s="122">
        <v>54.758989238786874</v>
      </c>
      <c r="T139" s="122">
        <v>50.82153063636148</v>
      </c>
      <c r="U139" s="122">
        <v>54.666698978296246</v>
      </c>
      <c r="V139" s="122">
        <v>45.497258253198254</v>
      </c>
      <c r="W139" s="122">
        <v>36.883445196860336</v>
      </c>
      <c r="X139" s="122">
        <v>41.932622396042618</v>
      </c>
      <c r="Y139" s="122">
        <v>68.799226604900738</v>
      </c>
      <c r="DA139" s="130" t="s">
        <v>2206</v>
      </c>
    </row>
    <row r="140" spans="1:105" ht="12" customHeight="1" x14ac:dyDescent="0.25">
      <c r="A140" s="97" t="s">
        <v>50</v>
      </c>
      <c r="B140" s="98">
        <v>129.35671166373325</v>
      </c>
      <c r="C140" s="98">
        <v>128.34791944564279</v>
      </c>
      <c r="D140" s="98">
        <v>124.51894214953485</v>
      </c>
      <c r="E140" s="98">
        <v>120.29254316556451</v>
      </c>
      <c r="F140" s="98">
        <v>104.68179156394557</v>
      </c>
      <c r="G140" s="98">
        <v>100.91884000200517</v>
      </c>
      <c r="H140" s="98">
        <v>86.336398201629365</v>
      </c>
      <c r="I140" s="98">
        <v>59.260948408625957</v>
      </c>
      <c r="J140" s="98">
        <v>54.785005503444665</v>
      </c>
      <c r="K140" s="98">
        <v>52.971513223206507</v>
      </c>
      <c r="L140" s="98">
        <v>55.89644843978305</v>
      </c>
      <c r="M140" s="98">
        <v>63.019563057368764</v>
      </c>
      <c r="N140" s="98">
        <v>63.668496279128973</v>
      </c>
      <c r="O140" s="98">
        <v>54.705225058960778</v>
      </c>
      <c r="P140" s="98">
        <v>50.417297608393014</v>
      </c>
      <c r="Q140" s="98">
        <v>45.152170492516994</v>
      </c>
      <c r="R140" s="98">
        <v>51.032886598608442</v>
      </c>
      <c r="S140" s="98">
        <v>54.758989238786874</v>
      </c>
      <c r="T140" s="98">
        <v>50.82153063636148</v>
      </c>
      <c r="U140" s="98">
        <v>54.666698978296246</v>
      </c>
      <c r="V140" s="98">
        <v>45.497258253198254</v>
      </c>
      <c r="W140" s="98">
        <v>36.883445196860336</v>
      </c>
      <c r="X140" s="98">
        <v>41.932622396042618</v>
      </c>
      <c r="Y140" s="98">
        <v>68.799226604900738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0.26495818493435402</v>
      </c>
      <c r="P143" s="117">
        <f t="shared" si="49"/>
        <v>0.4928343191028664</v>
      </c>
      <c r="Q143" s="117">
        <f t="shared" si="49"/>
        <v>1.0256403048041436</v>
      </c>
      <c r="R143" s="117">
        <f t="shared" ref="R143:V143" si="50">R144+R146+R148+R157</f>
        <v>2.0162400542749879</v>
      </c>
      <c r="S143" s="117">
        <f t="shared" si="50"/>
        <v>3.560753564951352</v>
      </c>
      <c r="T143" s="117">
        <f t="shared" si="50"/>
        <v>4.697258183562786</v>
      </c>
      <c r="U143" s="117">
        <f t="shared" si="50"/>
        <v>6.1848751396878043</v>
      </c>
      <c r="V143" s="117">
        <f t="shared" si="50"/>
        <v>5.970515845862681</v>
      </c>
      <c r="W143" s="117">
        <f t="shared" ref="W143:Y143" si="51">W144+W146+W148+W157</f>
        <v>7.2545683223825712</v>
      </c>
      <c r="X143" s="117">
        <f t="shared" si="51"/>
        <v>12.905620664675689</v>
      </c>
      <c r="Y143" s="117">
        <f t="shared" si="51"/>
        <v>26.497530920091741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2.2714239351797959E-3</v>
      </c>
      <c r="P148" s="122">
        <v>3.7829447102832184E-3</v>
      </c>
      <c r="Q148" s="122">
        <v>8.5005514409684669E-3</v>
      </c>
      <c r="R148" s="122">
        <v>2.6065832659916001E-2</v>
      </c>
      <c r="S148" s="122">
        <v>6.0120322501761053E-2</v>
      </c>
      <c r="T148" s="122">
        <v>8.2442983087637187E-2</v>
      </c>
      <c r="U148" s="122">
        <v>0.10073979775941073</v>
      </c>
      <c r="V148" s="122">
        <v>0.13817045532156449</v>
      </c>
      <c r="W148" s="122">
        <v>0.3599307766022754</v>
      </c>
      <c r="X148" s="122">
        <v>0.70939849798671772</v>
      </c>
      <c r="Y148" s="122">
        <v>1.584866133841194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2.2714239351797959E-3</v>
      </c>
      <c r="P149" s="98">
        <v>3.7829447102832184E-3</v>
      </c>
      <c r="Q149" s="98">
        <v>8.5005514409684669E-3</v>
      </c>
      <c r="R149" s="98">
        <v>2.6065832659916001E-2</v>
      </c>
      <c r="S149" s="98">
        <v>6.0120322501761053E-2</v>
      </c>
      <c r="T149" s="98">
        <v>8.2442983087637187E-2</v>
      </c>
      <c r="U149" s="98">
        <v>0.10073979775941073</v>
      </c>
      <c r="V149" s="98">
        <v>0.13817045532156449</v>
      </c>
      <c r="W149" s="98">
        <v>0.3599307766022754</v>
      </c>
      <c r="X149" s="98">
        <v>0.70939849798671772</v>
      </c>
      <c r="Y149" s="98">
        <v>1.584866133841194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0.26268676099917421</v>
      </c>
      <c r="P157" s="122">
        <v>0.48905137439258317</v>
      </c>
      <c r="Q157" s="122">
        <v>1.0171397533631752</v>
      </c>
      <c r="R157" s="122">
        <v>1.990174221615072</v>
      </c>
      <c r="S157" s="122">
        <v>3.5006332424495907</v>
      </c>
      <c r="T157" s="122">
        <v>4.6148152004751486</v>
      </c>
      <c r="U157" s="122">
        <v>6.0841353419283939</v>
      </c>
      <c r="V157" s="122">
        <v>5.8323453905411169</v>
      </c>
      <c r="W157" s="122">
        <v>6.894637545780296</v>
      </c>
      <c r="X157" s="122">
        <v>12.196222166688973</v>
      </c>
      <c r="Y157" s="122">
        <v>24.912664786250545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0.26268676099917421</v>
      </c>
      <c r="P158" s="98">
        <v>0.48905137439258317</v>
      </c>
      <c r="Q158" s="98">
        <v>1.0171397533631752</v>
      </c>
      <c r="R158" s="98">
        <v>1.990174221615072</v>
      </c>
      <c r="S158" s="98">
        <v>3.5006332424495907</v>
      </c>
      <c r="T158" s="98">
        <v>4.6148152004751486</v>
      </c>
      <c r="U158" s="98">
        <v>6.0841353419283939</v>
      </c>
      <c r="V158" s="98">
        <v>5.8323453905411169</v>
      </c>
      <c r="W158" s="98">
        <v>6.894637545780296</v>
      </c>
      <c r="X158" s="98">
        <v>12.196222166688973</v>
      </c>
      <c r="Y158" s="98">
        <v>24.912664786250545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0.27581259714484718</v>
      </c>
      <c r="C161" s="117">
        <f t="shared" si="54"/>
        <v>0.27763668195401675</v>
      </c>
      <c r="D161" s="117">
        <f t="shared" si="54"/>
        <v>0.28397845643161135</v>
      </c>
      <c r="E161" s="117">
        <f t="shared" si="54"/>
        <v>0.30912134172355304</v>
      </c>
      <c r="F161" s="117">
        <f t="shared" si="54"/>
        <v>0.33622922775614633</v>
      </c>
      <c r="G161" s="117">
        <f t="shared" si="54"/>
        <v>0.48084725934425249</v>
      </c>
      <c r="H161" s="117">
        <f t="shared" si="54"/>
        <v>0.59984733179939387</v>
      </c>
      <c r="I161" s="117">
        <f t="shared" si="54"/>
        <v>0.51483699420670137</v>
      </c>
      <c r="J161" s="117">
        <f t="shared" si="54"/>
        <v>0.61495458276489856</v>
      </c>
      <c r="K161" s="117">
        <f t="shared" si="54"/>
        <v>0.85335434740044191</v>
      </c>
      <c r="L161" s="117">
        <f t="shared" si="54"/>
        <v>1.0541231019813262</v>
      </c>
      <c r="M161" s="117">
        <f t="shared" si="54"/>
        <v>1.3529763609968501</v>
      </c>
      <c r="N161" s="117">
        <f t="shared" si="54"/>
        <v>1.5183356179317709</v>
      </c>
      <c r="O161" s="117">
        <f t="shared" si="54"/>
        <v>1.4491582988314946</v>
      </c>
      <c r="P161" s="117">
        <f t="shared" si="54"/>
        <v>1.5580590718596639</v>
      </c>
      <c r="Q161" s="117">
        <f t="shared" si="54"/>
        <v>1.5111627699542727</v>
      </c>
      <c r="R161" s="117">
        <f t="shared" ref="R161:V161" si="55">R162+R164+R166+R175</f>
        <v>1.655093666112698</v>
      </c>
      <c r="S161" s="117">
        <f t="shared" si="55"/>
        <v>1.7990383462118222</v>
      </c>
      <c r="T161" s="117">
        <f t="shared" si="55"/>
        <v>1.6949771031047081</v>
      </c>
      <c r="U161" s="117">
        <f t="shared" si="55"/>
        <v>1.8735411587349919</v>
      </c>
      <c r="V161" s="117">
        <f t="shared" si="55"/>
        <v>1.527231787331589</v>
      </c>
      <c r="W161" s="117">
        <f t="shared" ref="W161:Y161" si="56">W162+W164+W166+W175</f>
        <v>1.1429539045553487</v>
      </c>
      <c r="X161" s="117">
        <f t="shared" si="56"/>
        <v>0.7443947431593021</v>
      </c>
      <c r="Y161" s="117">
        <f t="shared" si="56"/>
        <v>0.93440223031564529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6.2843530219493402E-3</v>
      </c>
      <c r="C166" s="122">
        <v>6.595868424031104E-3</v>
      </c>
      <c r="D166" s="122">
        <v>6.8458780901094959E-3</v>
      </c>
      <c r="E166" s="122">
        <v>7.0220453520517603E-3</v>
      </c>
      <c r="F166" s="122">
        <v>6.56461626489747E-3</v>
      </c>
      <c r="G166" s="122">
        <v>7.896639157947723E-3</v>
      </c>
      <c r="H166" s="122">
        <v>9.559909174442693E-3</v>
      </c>
      <c r="I166" s="122">
        <v>9.8807166950410866E-3</v>
      </c>
      <c r="J166" s="122">
        <v>1.0473576811833338E-2</v>
      </c>
      <c r="K166" s="122">
        <v>1.9707737325316103E-2</v>
      </c>
      <c r="L166" s="122">
        <v>2.3714940087548368E-2</v>
      </c>
      <c r="M166" s="122">
        <v>2.9207537264363627E-2</v>
      </c>
      <c r="N166" s="122">
        <v>3.0339338826932519E-2</v>
      </c>
      <c r="O166" s="122">
        <v>2.7888299380867721E-2</v>
      </c>
      <c r="P166" s="122">
        <v>2.7691261870028912E-2</v>
      </c>
      <c r="Q166" s="122">
        <v>2.5135498534571039E-2</v>
      </c>
      <c r="R166" s="122">
        <v>2.468403333091114E-2</v>
      </c>
      <c r="S166" s="122">
        <v>2.4789455097583124E-2</v>
      </c>
      <c r="T166" s="122">
        <v>2.2804225601288568E-2</v>
      </c>
      <c r="U166" s="122">
        <v>2.3373436663432414E-2</v>
      </c>
      <c r="V166" s="122">
        <v>2.2838572967680486E-2</v>
      </c>
      <c r="W166" s="122">
        <v>3.4676161975735198E-2</v>
      </c>
      <c r="X166" s="122">
        <v>2.6213673017900049E-2</v>
      </c>
      <c r="Y166" s="122">
        <v>3.72181221770371E-2</v>
      </c>
      <c r="DA166" s="130" t="s">
        <v>2231</v>
      </c>
    </row>
    <row r="167" spans="1:105" ht="12" customHeight="1" x14ac:dyDescent="0.25">
      <c r="A167" s="97" t="s">
        <v>124</v>
      </c>
      <c r="B167" s="98">
        <v>6.2843530219493402E-3</v>
      </c>
      <c r="C167" s="98">
        <v>6.595868424031104E-3</v>
      </c>
      <c r="D167" s="98">
        <v>6.8458780901094959E-3</v>
      </c>
      <c r="E167" s="98">
        <v>7.0220453520517603E-3</v>
      </c>
      <c r="F167" s="98">
        <v>6.56461626489747E-3</v>
      </c>
      <c r="G167" s="98">
        <v>7.896639157947723E-3</v>
      </c>
      <c r="H167" s="98">
        <v>9.559909174442693E-3</v>
      </c>
      <c r="I167" s="98">
        <v>9.8807166950410866E-3</v>
      </c>
      <c r="J167" s="98">
        <v>1.0473576811833338E-2</v>
      </c>
      <c r="K167" s="98">
        <v>1.9707737325316103E-2</v>
      </c>
      <c r="L167" s="98">
        <v>2.3714940087548368E-2</v>
      </c>
      <c r="M167" s="98">
        <v>2.9207537264363627E-2</v>
      </c>
      <c r="N167" s="98">
        <v>3.0339338826932519E-2</v>
      </c>
      <c r="O167" s="98">
        <v>2.7888299380867721E-2</v>
      </c>
      <c r="P167" s="98">
        <v>2.7691261870028912E-2</v>
      </c>
      <c r="Q167" s="98">
        <v>2.5135498534571039E-2</v>
      </c>
      <c r="R167" s="98">
        <v>2.468403333091114E-2</v>
      </c>
      <c r="S167" s="98">
        <v>2.4789455097583124E-2</v>
      </c>
      <c r="T167" s="98">
        <v>2.2804225601288568E-2</v>
      </c>
      <c r="U167" s="98">
        <v>2.3373436663432414E-2</v>
      </c>
      <c r="V167" s="98">
        <v>2.2838572967680486E-2</v>
      </c>
      <c r="W167" s="98">
        <v>3.4676161975735198E-2</v>
      </c>
      <c r="X167" s="98">
        <v>2.6213673017900049E-2</v>
      </c>
      <c r="Y167" s="98">
        <v>3.72181221770371E-2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0.26952824412289783</v>
      </c>
      <c r="C175" s="122">
        <v>0.27104081352998566</v>
      </c>
      <c r="D175" s="122">
        <v>0.27713257834150185</v>
      </c>
      <c r="E175" s="122">
        <v>0.30209929637150129</v>
      </c>
      <c r="F175" s="122">
        <v>0.32966461149124887</v>
      </c>
      <c r="G175" s="122">
        <v>0.47295062018630474</v>
      </c>
      <c r="H175" s="122">
        <v>0.59028742262495115</v>
      </c>
      <c r="I175" s="122">
        <v>0.50495627751166028</v>
      </c>
      <c r="J175" s="122">
        <v>0.6044810059530652</v>
      </c>
      <c r="K175" s="122">
        <v>0.83364661007512586</v>
      </c>
      <c r="L175" s="122">
        <v>1.0304081618937779</v>
      </c>
      <c r="M175" s="122">
        <v>1.3237688237324865</v>
      </c>
      <c r="N175" s="122">
        <v>1.4879962791048382</v>
      </c>
      <c r="O175" s="122">
        <v>1.4212699994506268</v>
      </c>
      <c r="P175" s="122">
        <v>1.530367809989635</v>
      </c>
      <c r="Q175" s="122">
        <v>1.4860272714197016</v>
      </c>
      <c r="R175" s="122">
        <v>1.630409632781787</v>
      </c>
      <c r="S175" s="122">
        <v>1.7742488911142391</v>
      </c>
      <c r="T175" s="122">
        <v>1.6721728775034195</v>
      </c>
      <c r="U175" s="122">
        <v>1.8501677220715596</v>
      </c>
      <c r="V175" s="122">
        <v>1.5043932143639085</v>
      </c>
      <c r="W175" s="122">
        <v>1.1082777425796135</v>
      </c>
      <c r="X175" s="122">
        <v>0.71818107014140209</v>
      </c>
      <c r="Y175" s="122">
        <v>0.89718410813860816</v>
      </c>
      <c r="DA175" s="130" t="s">
        <v>2240</v>
      </c>
    </row>
    <row r="176" spans="1:105" ht="12" customHeight="1" x14ac:dyDescent="0.25">
      <c r="A176" s="97" t="s">
        <v>50</v>
      </c>
      <c r="B176" s="98">
        <v>0.26952824412289783</v>
      </c>
      <c r="C176" s="98">
        <v>0.27104081352998566</v>
      </c>
      <c r="D176" s="98">
        <v>0.27713257834150185</v>
      </c>
      <c r="E176" s="98">
        <v>0.30209929637150129</v>
      </c>
      <c r="F176" s="98">
        <v>0.32966461149124887</v>
      </c>
      <c r="G176" s="98">
        <v>0.47295062018630474</v>
      </c>
      <c r="H176" s="98">
        <v>0.59028742262495115</v>
      </c>
      <c r="I176" s="98">
        <v>0.50495627751166028</v>
      </c>
      <c r="J176" s="98">
        <v>0.6044810059530652</v>
      </c>
      <c r="K176" s="98">
        <v>0.83364661007512586</v>
      </c>
      <c r="L176" s="98">
        <v>1.0304081618937779</v>
      </c>
      <c r="M176" s="98">
        <v>1.3237688237324865</v>
      </c>
      <c r="N176" s="98">
        <v>1.4879962791048382</v>
      </c>
      <c r="O176" s="98">
        <v>1.4212699994506268</v>
      </c>
      <c r="P176" s="98">
        <v>1.530367809989635</v>
      </c>
      <c r="Q176" s="98">
        <v>1.4860272714197016</v>
      </c>
      <c r="R176" s="98">
        <v>1.630409632781787</v>
      </c>
      <c r="S176" s="98">
        <v>1.7742488911142391</v>
      </c>
      <c r="T176" s="98">
        <v>1.6721728775034195</v>
      </c>
      <c r="U176" s="98">
        <v>1.8501677220715596</v>
      </c>
      <c r="V176" s="98">
        <v>1.5043932143639085</v>
      </c>
      <c r="W176" s="98">
        <v>1.1082777425796135</v>
      </c>
      <c r="X176" s="98">
        <v>0.71818107014140209</v>
      </c>
      <c r="Y176" s="98">
        <v>0.89718410813860816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10360.625399501792</v>
      </c>
      <c r="C3" s="117">
        <f t="shared" si="0"/>
        <v>9954.8959077145937</v>
      </c>
      <c r="D3" s="117">
        <f t="shared" si="0"/>
        <v>11159.169068119925</v>
      </c>
      <c r="E3" s="117">
        <f t="shared" si="0"/>
        <v>11954.827900323489</v>
      </c>
      <c r="F3" s="117">
        <f t="shared" si="0"/>
        <v>10590.545873272342</v>
      </c>
      <c r="G3" s="117">
        <f t="shared" si="0"/>
        <v>11070.265992863509</v>
      </c>
      <c r="H3" s="117">
        <f t="shared" si="0"/>
        <v>12817.119584503333</v>
      </c>
      <c r="I3" s="117">
        <f t="shared" si="0"/>
        <v>12600.44471794514</v>
      </c>
      <c r="J3" s="117">
        <f t="shared" si="0"/>
        <v>12502.592888184568</v>
      </c>
      <c r="K3" s="117">
        <f t="shared" si="0"/>
        <v>11296.725014489391</v>
      </c>
      <c r="L3" s="117">
        <f t="shared" si="0"/>
        <v>13320.793914676549</v>
      </c>
      <c r="M3" s="117">
        <f t="shared" si="0"/>
        <v>13050.27462955225</v>
      </c>
      <c r="N3" s="117">
        <f t="shared" si="0"/>
        <v>12644.3869332256</v>
      </c>
      <c r="O3" s="117">
        <f t="shared" si="0"/>
        <v>13110.165009402912</v>
      </c>
      <c r="P3" s="117">
        <f t="shared" si="0"/>
        <v>11950.489452575956</v>
      </c>
      <c r="Q3" s="117">
        <f t="shared" si="0"/>
        <v>10399.552868279876</v>
      </c>
      <c r="R3" s="117">
        <f t="shared" ref="R3:V3" si="1">R4+R7+R9+R19</f>
        <v>11606.230608703034</v>
      </c>
      <c r="S3" s="117">
        <f t="shared" si="1"/>
        <v>13011.24089361909</v>
      </c>
      <c r="T3" s="117">
        <f t="shared" si="1"/>
        <v>14002.695418842857</v>
      </c>
      <c r="U3" s="117">
        <f t="shared" si="1"/>
        <v>12359.812421543929</v>
      </c>
      <c r="V3" s="117">
        <f t="shared" si="1"/>
        <v>10832.634784872096</v>
      </c>
      <c r="W3" s="117">
        <f t="shared" ref="W3:Y3" si="2">W4+W7+W9+W19</f>
        <v>14463.285051410301</v>
      </c>
      <c r="X3" s="117">
        <f t="shared" si="2"/>
        <v>14685.23126639667</v>
      </c>
      <c r="Y3" s="117">
        <f t="shared" si="2"/>
        <v>10222.949954927479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9073.064819845953</v>
      </c>
      <c r="C4" s="122">
        <f t="shared" si="3"/>
        <v>8705.6436373025335</v>
      </c>
      <c r="D4" s="122">
        <f t="shared" si="3"/>
        <v>9907.8843714655122</v>
      </c>
      <c r="E4" s="122">
        <f t="shared" si="3"/>
        <v>10612.52781177261</v>
      </c>
      <c r="F4" s="122">
        <f t="shared" si="3"/>
        <v>9261.7522636465183</v>
      </c>
      <c r="G4" s="122">
        <f t="shared" si="3"/>
        <v>9700.8634260887902</v>
      </c>
      <c r="H4" s="122">
        <f t="shared" si="3"/>
        <v>11267.625286971459</v>
      </c>
      <c r="I4" s="122">
        <f t="shared" si="3"/>
        <v>11108.638676690825</v>
      </c>
      <c r="J4" s="122">
        <f t="shared" si="3"/>
        <v>10930.248900176328</v>
      </c>
      <c r="K4" s="122">
        <f t="shared" si="3"/>
        <v>9813.0761934011844</v>
      </c>
      <c r="L4" s="122">
        <f t="shared" si="3"/>
        <v>11839.850208328606</v>
      </c>
      <c r="M4" s="122">
        <f t="shared" si="3"/>
        <v>11414.173513883852</v>
      </c>
      <c r="N4" s="122">
        <f t="shared" si="3"/>
        <v>11009.096790444466</v>
      </c>
      <c r="O4" s="122">
        <f t="shared" si="3"/>
        <v>11549.758126718985</v>
      </c>
      <c r="P4" s="122">
        <f t="shared" si="3"/>
        <v>10461.424241375711</v>
      </c>
      <c r="Q4" s="122">
        <f t="shared" si="3"/>
        <v>9137.7814167251781</v>
      </c>
      <c r="R4" s="122">
        <f t="shared" ref="R4:V4" si="4">SUM(R5:R6)</f>
        <v>10246.61246061038</v>
      </c>
      <c r="S4" s="122">
        <f t="shared" si="4"/>
        <v>11578.897513383978</v>
      </c>
      <c r="T4" s="122">
        <f t="shared" si="4"/>
        <v>12504.979876397529</v>
      </c>
      <c r="U4" s="122">
        <f t="shared" si="4"/>
        <v>10941.125445415457</v>
      </c>
      <c r="V4" s="122">
        <f t="shared" si="4"/>
        <v>9580.5307970836348</v>
      </c>
      <c r="W4" s="122">
        <f t="shared" ref="W4:Y4" si="5">SUM(W5:W6)</f>
        <v>12722.739866942609</v>
      </c>
      <c r="X4" s="122">
        <f t="shared" si="5"/>
        <v>12950.259095480978</v>
      </c>
      <c r="Y4" s="122">
        <f t="shared" si="5"/>
        <v>8933.9960493955259</v>
      </c>
      <c r="DA4" s="130" t="s">
        <v>2245</v>
      </c>
    </row>
    <row r="5" spans="1:105" ht="12" customHeight="1" x14ac:dyDescent="0.25">
      <c r="A5" s="97" t="s">
        <v>51</v>
      </c>
      <c r="B5" s="98">
        <v>9026.3599396850132</v>
      </c>
      <c r="C5" s="98">
        <v>8661.3820306611578</v>
      </c>
      <c r="D5" s="98">
        <v>9857.9934200273783</v>
      </c>
      <c r="E5" s="98">
        <v>10559.677662711865</v>
      </c>
      <c r="F5" s="98">
        <v>9216.0046918188509</v>
      </c>
      <c r="G5" s="98">
        <v>9653.2079823743043</v>
      </c>
      <c r="H5" s="98">
        <v>11212.250538928191</v>
      </c>
      <c r="I5" s="98">
        <v>11054.664901199261</v>
      </c>
      <c r="J5" s="98">
        <v>10877.310135791406</v>
      </c>
      <c r="K5" s="98">
        <v>9765.868800641596</v>
      </c>
      <c r="L5" s="98">
        <v>11783.469404800675</v>
      </c>
      <c r="M5" s="98">
        <v>11359.881367124643</v>
      </c>
      <c r="N5" s="98">
        <v>10956.767709483647</v>
      </c>
      <c r="O5" s="98">
        <v>11494.969979573536</v>
      </c>
      <c r="P5" s="98">
        <v>10412.477765752406</v>
      </c>
      <c r="Q5" s="98">
        <v>9095.662721084962</v>
      </c>
      <c r="R5" s="98">
        <v>10200.019276225728</v>
      </c>
      <c r="S5" s="98">
        <v>11526.294974577564</v>
      </c>
      <c r="T5" s="98">
        <v>12447.640013255697</v>
      </c>
      <c r="U5" s="98">
        <v>10890.773072163258</v>
      </c>
      <c r="V5" s="98">
        <v>9536.8338076901618</v>
      </c>
      <c r="W5" s="98">
        <v>12664.710975062995</v>
      </c>
      <c r="X5" s="98">
        <v>12890.401755796809</v>
      </c>
      <c r="Y5" s="98">
        <v>8892.9819861105079</v>
      </c>
      <c r="DA5" s="63" t="s">
        <v>2246</v>
      </c>
    </row>
    <row r="6" spans="1:105" ht="12" customHeight="1" x14ac:dyDescent="0.25">
      <c r="A6" s="97" t="s">
        <v>53</v>
      </c>
      <c r="B6" s="98">
        <v>46.704880160939226</v>
      </c>
      <c r="C6" s="98">
        <v>44.261606641375991</v>
      </c>
      <c r="D6" s="98">
        <v>49.890951438134593</v>
      </c>
      <c r="E6" s="98">
        <v>52.850149060745792</v>
      </c>
      <c r="F6" s="98">
        <v>45.747571827667606</v>
      </c>
      <c r="G6" s="98">
        <v>47.655443714485841</v>
      </c>
      <c r="H6" s="98">
        <v>55.374748043269122</v>
      </c>
      <c r="I6" s="98">
        <v>53.973775491563607</v>
      </c>
      <c r="J6" s="98">
        <v>52.938764384922173</v>
      </c>
      <c r="K6" s="98">
        <v>47.20739275958806</v>
      </c>
      <c r="L6" s="98">
        <v>56.380803527930162</v>
      </c>
      <c r="M6" s="98">
        <v>54.292146759209523</v>
      </c>
      <c r="N6" s="98">
        <v>52.32908096081853</v>
      </c>
      <c r="O6" s="98">
        <v>54.78814714544918</v>
      </c>
      <c r="P6" s="98">
        <v>48.946475623304735</v>
      </c>
      <c r="Q6" s="98">
        <v>42.118695640215797</v>
      </c>
      <c r="R6" s="98">
        <v>46.593184384651131</v>
      </c>
      <c r="S6" s="98">
        <v>52.602538806414081</v>
      </c>
      <c r="T6" s="98">
        <v>57.339863141831316</v>
      </c>
      <c r="U6" s="98">
        <v>50.352373252199712</v>
      </c>
      <c r="V6" s="98">
        <v>43.696989393472855</v>
      </c>
      <c r="W6" s="98">
        <v>58.028891879614505</v>
      </c>
      <c r="X6" s="98">
        <v>59.857339684169929</v>
      </c>
      <c r="Y6" s="98">
        <v>41.014063285018274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9.7088630299883294E-3</v>
      </c>
      <c r="C7" s="122">
        <f t="shared" si="6"/>
        <v>9.2849579350629957E-3</v>
      </c>
      <c r="D7" s="122">
        <f t="shared" si="6"/>
        <v>1.4124274152356052E-2</v>
      </c>
      <c r="E7" s="122">
        <f t="shared" si="6"/>
        <v>3.3438582119822556E-2</v>
      </c>
      <c r="F7" s="122">
        <f t="shared" si="6"/>
        <v>6.9545437046111408E-2</v>
      </c>
      <c r="G7" s="122">
        <f t="shared" si="6"/>
        <v>0.12802225417101712</v>
      </c>
      <c r="H7" s="122">
        <f t="shared" si="6"/>
        <v>0.44718565650005443</v>
      </c>
      <c r="I7" s="122">
        <f t="shared" si="6"/>
        <v>0.25912706827274029</v>
      </c>
      <c r="J7" s="122">
        <f t="shared" si="6"/>
        <v>0.23092526418454876</v>
      </c>
      <c r="K7" s="122">
        <f t="shared" si="6"/>
        <v>0.26688646391255938</v>
      </c>
      <c r="L7" s="122">
        <f t="shared" si="6"/>
        <v>2.0299766955516807</v>
      </c>
      <c r="M7" s="122">
        <f t="shared" si="6"/>
        <v>0.24720047911528226</v>
      </c>
      <c r="N7" s="122">
        <f t="shared" si="6"/>
        <v>0.70894316446184524</v>
      </c>
      <c r="O7" s="122">
        <f t="shared" si="6"/>
        <v>0.37493416823493464</v>
      </c>
      <c r="P7" s="122">
        <f t="shared" si="6"/>
        <v>0.81739162949989053</v>
      </c>
      <c r="Q7" s="122">
        <f t="shared" si="6"/>
        <v>0.5154703606193094</v>
      </c>
      <c r="R7" s="122">
        <f t="shared" si="6"/>
        <v>0.3098833712764536</v>
      </c>
      <c r="S7" s="122">
        <f t="shared" si="6"/>
        <v>0.24129111632712269</v>
      </c>
      <c r="T7" s="122">
        <f t="shared" si="6"/>
        <v>0.3756794306191048</v>
      </c>
      <c r="U7" s="122">
        <f t="shared" si="6"/>
        <v>0.32006553091592954</v>
      </c>
      <c r="V7" s="122">
        <f t="shared" si="6"/>
        <v>0.20905261149476331</v>
      </c>
      <c r="W7" s="122">
        <f t="shared" si="6"/>
        <v>0.64549366904252936</v>
      </c>
      <c r="X7" s="122">
        <f t="shared" si="6"/>
        <v>0.42404934524610188</v>
      </c>
      <c r="Y7" s="122">
        <f t="shared" si="6"/>
        <v>0.41449303967066697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9.7088630299883294E-3</v>
      </c>
      <c r="C8" s="98">
        <f>IF(RES_hhdet_fec!C8=0,0,RES_hhdet_fec!C8*1000*11630/RES_hhdet_num!C3)</f>
        <v>9.2849579350629957E-3</v>
      </c>
      <c r="D8" s="98">
        <f>IF(RES_hhdet_fec!D8=0,0,RES_hhdet_fec!D8*1000*11630/RES_hhdet_num!D3)</f>
        <v>1.4124274152356052E-2</v>
      </c>
      <c r="E8" s="98">
        <f>IF(RES_hhdet_fec!E8=0,0,RES_hhdet_fec!E8*1000*11630/RES_hhdet_num!E3)</f>
        <v>3.3438582119822556E-2</v>
      </c>
      <c r="F8" s="98">
        <f>IF(RES_hhdet_fec!F8=0,0,RES_hhdet_fec!F8*1000*11630/RES_hhdet_num!F3)</f>
        <v>6.9545437046111408E-2</v>
      </c>
      <c r="G8" s="98">
        <f>IF(RES_hhdet_fec!G8=0,0,RES_hhdet_fec!G8*1000*11630/RES_hhdet_num!G3)</f>
        <v>0.12802225417101712</v>
      </c>
      <c r="H8" s="98">
        <f>IF(RES_hhdet_fec!H8=0,0,RES_hhdet_fec!H8*1000*11630/RES_hhdet_num!H3)</f>
        <v>0.44718565650005443</v>
      </c>
      <c r="I8" s="98">
        <f>IF(RES_hhdet_fec!I8=0,0,RES_hhdet_fec!I8*1000*11630/RES_hhdet_num!I3)</f>
        <v>0.25912706827274029</v>
      </c>
      <c r="J8" s="98">
        <f>IF(RES_hhdet_fec!J8=0,0,RES_hhdet_fec!J8*1000*11630/RES_hhdet_num!J3)</f>
        <v>0.23092526418454876</v>
      </c>
      <c r="K8" s="98">
        <f>IF(RES_hhdet_fec!K8=0,0,RES_hhdet_fec!K8*1000*11630/RES_hhdet_num!K3)</f>
        <v>0.26688646391255938</v>
      </c>
      <c r="L8" s="98">
        <f>IF(RES_hhdet_fec!L8=0,0,RES_hhdet_fec!L8*1000*11630/RES_hhdet_num!L3)</f>
        <v>2.0299766955516807</v>
      </c>
      <c r="M8" s="98">
        <f>IF(RES_hhdet_fec!M8=0,0,RES_hhdet_fec!M8*1000*11630/RES_hhdet_num!M3)</f>
        <v>0.24720047911528226</v>
      </c>
      <c r="N8" s="98">
        <f>IF(RES_hhdet_fec!N8=0,0,RES_hhdet_fec!N8*1000*11630/RES_hhdet_num!N3)</f>
        <v>0.70894316446184524</v>
      </c>
      <c r="O8" s="98">
        <f>IF(RES_hhdet_fec!O8=0,0,RES_hhdet_fec!O8*1000*11630/RES_hhdet_num!O3)</f>
        <v>0.37493416823493464</v>
      </c>
      <c r="P8" s="98">
        <f>IF(RES_hhdet_fec!P8=0,0,RES_hhdet_fec!P8*1000*11630/RES_hhdet_num!P3)</f>
        <v>0.81739162949989053</v>
      </c>
      <c r="Q8" s="98">
        <f>IF(RES_hhdet_fec!Q8=0,0,RES_hhdet_fec!Q8*1000*11630/RES_hhdet_num!Q3)</f>
        <v>0.5154703606193094</v>
      </c>
      <c r="R8" s="98">
        <f>IF(RES_hhdet_fec!R8=0,0,RES_hhdet_fec!R8*1000*11630/RES_hhdet_num!R3)</f>
        <v>0.3098833712764536</v>
      </c>
      <c r="S8" s="98">
        <f>IF(RES_hhdet_fec!S8=0,0,RES_hhdet_fec!S8*1000*11630/RES_hhdet_num!S3)</f>
        <v>0.24129111632712269</v>
      </c>
      <c r="T8" s="98">
        <f>IF(RES_hhdet_fec!T8=0,0,RES_hhdet_fec!T8*1000*11630/RES_hhdet_num!T3)</f>
        <v>0.3756794306191048</v>
      </c>
      <c r="U8" s="98">
        <f>IF(RES_hhdet_fec!U8=0,0,RES_hhdet_fec!U8*1000*11630/RES_hhdet_num!U3)</f>
        <v>0.32006553091592954</v>
      </c>
      <c r="V8" s="98">
        <f>IF(RES_hhdet_fec!V8=0,0,RES_hhdet_fec!V8*1000*11630/RES_hhdet_num!V3)</f>
        <v>0.20905261149476331</v>
      </c>
      <c r="W8" s="98">
        <f>IF(RES_hhdet_fec!W8=0,0,RES_hhdet_fec!W8*1000*11630/RES_hhdet_num!W3)</f>
        <v>0.64549366904252936</v>
      </c>
      <c r="X8" s="98">
        <f>IF(RES_hhdet_fec!X8=0,0,RES_hhdet_fec!X8*1000*11630/RES_hhdet_num!X3)</f>
        <v>0.42404934524610188</v>
      </c>
      <c r="Y8" s="98">
        <f>IF(RES_hhdet_fec!Y8=0,0,RES_hhdet_fec!Y8*1000*11630/RES_hhdet_num!Y3)</f>
        <v>0.41449303967066697</v>
      </c>
      <c r="DA8" s="63" t="s">
        <v>2249</v>
      </c>
    </row>
    <row r="9" spans="1:105" ht="12" customHeight="1" x14ac:dyDescent="0.25">
      <c r="A9" s="121" t="s">
        <v>55</v>
      </c>
      <c r="B9" s="122">
        <v>501.8806024280313</v>
      </c>
      <c r="C9" s="122">
        <v>476.67240272139486</v>
      </c>
      <c r="D9" s="122">
        <v>506.12712748114205</v>
      </c>
      <c r="E9" s="122">
        <v>578.27720288349053</v>
      </c>
      <c r="F9" s="122">
        <v>577.74376495311674</v>
      </c>
      <c r="G9" s="122">
        <v>618.8901840421978</v>
      </c>
      <c r="H9" s="122">
        <v>729.31526727753021</v>
      </c>
      <c r="I9" s="122">
        <v>713.41442309603849</v>
      </c>
      <c r="J9" s="122">
        <v>748.18951434073517</v>
      </c>
      <c r="K9" s="122">
        <v>699.5596691544124</v>
      </c>
      <c r="L9" s="122">
        <v>773.44287893868955</v>
      </c>
      <c r="M9" s="122">
        <v>848.43398108483495</v>
      </c>
      <c r="N9" s="122">
        <v>840.69971100989437</v>
      </c>
      <c r="O9" s="122">
        <v>856.50383519694924</v>
      </c>
      <c r="P9" s="122">
        <v>822.66377253038593</v>
      </c>
      <c r="Q9" s="122">
        <v>724.78357494361273</v>
      </c>
      <c r="R9" s="122">
        <v>797.29729533069121</v>
      </c>
      <c r="S9" s="122">
        <v>875.68505756313152</v>
      </c>
      <c r="T9" s="122">
        <v>857.47374720056064</v>
      </c>
      <c r="U9" s="122">
        <v>770.14107126934584</v>
      </c>
      <c r="V9" s="122">
        <v>668.17623244372351</v>
      </c>
      <c r="W9" s="122">
        <v>1132.3408566202395</v>
      </c>
      <c r="X9" s="122">
        <v>1093.1610794529502</v>
      </c>
      <c r="Y9" s="122">
        <v>594.09288247620896</v>
      </c>
      <c r="DA9" s="130" t="s">
        <v>2250</v>
      </c>
    </row>
    <row r="10" spans="1:105" ht="12" customHeight="1" x14ac:dyDescent="0.25">
      <c r="A10" s="97" t="s">
        <v>143</v>
      </c>
      <c r="B10" s="98">
        <v>505.49886043743294</v>
      </c>
      <c r="C10" s="98">
        <v>471.0762536599463</v>
      </c>
      <c r="D10" s="98">
        <v>514.8028390555387</v>
      </c>
      <c r="E10" s="98">
        <v>594.70722457132808</v>
      </c>
      <c r="F10" s="98">
        <v>566.09384224077735</v>
      </c>
      <c r="G10" s="98">
        <v>615.6175173457151</v>
      </c>
      <c r="H10" s="98">
        <v>720.59521437484852</v>
      </c>
      <c r="I10" s="98">
        <v>743.04538889624894</v>
      </c>
      <c r="J10" s="98">
        <v>741.68809424651056</v>
      </c>
      <c r="K10" s="98">
        <v>664.16275905004477</v>
      </c>
      <c r="L10" s="98">
        <v>815.0094345020558</v>
      </c>
      <c r="M10" s="98">
        <v>891.18775784193804</v>
      </c>
      <c r="N10" s="98">
        <v>860.39506014459243</v>
      </c>
      <c r="O10" s="98">
        <v>912.58553367617458</v>
      </c>
      <c r="P10" s="98">
        <v>830.86146508135482</v>
      </c>
      <c r="Q10" s="98">
        <v>713.21775240975057</v>
      </c>
      <c r="R10" s="98">
        <v>792.62477172490708</v>
      </c>
      <c r="S10" s="98">
        <v>887.18542339740281</v>
      </c>
      <c r="T10" s="98">
        <v>871.52127548897101</v>
      </c>
      <c r="U10" s="98">
        <v>783.61460712869007</v>
      </c>
      <c r="V10" s="98">
        <v>665.03287667563791</v>
      </c>
      <c r="W10" s="98">
        <v>1151.1037127629061</v>
      </c>
      <c r="X10" s="98">
        <v>1127.8537668887864</v>
      </c>
      <c r="Y10" s="98">
        <v>574.89329788204634</v>
      </c>
      <c r="DA10" s="63" t="s">
        <v>2251</v>
      </c>
    </row>
    <row r="11" spans="1:105" ht="12" customHeight="1" x14ac:dyDescent="0.25">
      <c r="A11" s="97" t="s">
        <v>124</v>
      </c>
      <c r="B11" s="98">
        <v>542.44853087478623</v>
      </c>
      <c r="C11" s="98">
        <v>548.17613182044943</v>
      </c>
      <c r="D11" s="98">
        <v>556.68268972708051</v>
      </c>
      <c r="E11" s="98">
        <v>602.89692318423181</v>
      </c>
      <c r="F11" s="98">
        <v>623.94350186221061</v>
      </c>
      <c r="G11" s="98">
        <v>720.97543520196746</v>
      </c>
      <c r="H11" s="98">
        <v>765.69747905433803</v>
      </c>
      <c r="I11" s="98">
        <v>694.55609068476019</v>
      </c>
      <c r="J11" s="98">
        <v>725.87256284193757</v>
      </c>
      <c r="K11" s="98">
        <v>764.73970417567</v>
      </c>
      <c r="L11" s="98">
        <v>797.65578723216197</v>
      </c>
      <c r="M11" s="98">
        <v>846.66559878111423</v>
      </c>
      <c r="N11" s="98">
        <v>869.31467788668942</v>
      </c>
      <c r="O11" s="98">
        <v>811.6688384527996</v>
      </c>
      <c r="P11" s="98">
        <v>812.04698296795971</v>
      </c>
      <c r="Q11" s="98">
        <v>768.00942867594927</v>
      </c>
      <c r="R11" s="98">
        <v>831.52165682707778</v>
      </c>
      <c r="S11" s="98">
        <v>832.78354717637171</v>
      </c>
      <c r="T11" s="98">
        <v>722.17220698767414</v>
      </c>
      <c r="U11" s="98">
        <v>614.26276673008533</v>
      </c>
      <c r="V11" s="98">
        <v>513.30543622413586</v>
      </c>
      <c r="W11" s="98">
        <v>644.18537114456717</v>
      </c>
      <c r="X11" s="98">
        <v>636.49341884125988</v>
      </c>
      <c r="Y11" s="98">
        <v>773.28786792548976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460.50204565252585</v>
      </c>
      <c r="C15" s="101">
        <v>539.31380640533359</v>
      </c>
      <c r="D15" s="101">
        <v>404.77864495602489</v>
      </c>
      <c r="E15" s="101">
        <v>446.1932894890918</v>
      </c>
      <c r="F15" s="101">
        <v>631.38730425096901</v>
      </c>
      <c r="G15" s="101">
        <v>629.40769859506804</v>
      </c>
      <c r="H15" s="101">
        <v>754.35916082032713</v>
      </c>
      <c r="I15" s="101">
        <v>625.57893295712108</v>
      </c>
      <c r="J15" s="101">
        <v>767.43059022073021</v>
      </c>
      <c r="K15" s="101">
        <v>814.3995390185936</v>
      </c>
      <c r="L15" s="101">
        <v>644.23201819462668</v>
      </c>
      <c r="M15" s="101">
        <v>737.29348912838509</v>
      </c>
      <c r="N15" s="101">
        <v>787.35065738703179</v>
      </c>
      <c r="O15" s="101">
        <v>700.31665823247886</v>
      </c>
      <c r="P15" s="101">
        <v>793.39049363972208</v>
      </c>
      <c r="Q15" s="101">
        <v>778.80584255720146</v>
      </c>
      <c r="R15" s="101">
        <v>819.26651960867684</v>
      </c>
      <c r="S15" s="101">
        <v>818.46998036821003</v>
      </c>
      <c r="T15" s="101">
        <v>790.86043199070923</v>
      </c>
      <c r="U15" s="101">
        <v>702.17720810198296</v>
      </c>
      <c r="V15" s="101">
        <v>686.09480882027697</v>
      </c>
      <c r="W15" s="101">
        <v>1053.4666998997773</v>
      </c>
      <c r="X15" s="101">
        <v>957.85816443250258</v>
      </c>
      <c r="Y15" s="101">
        <v>679.00498453797263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785.67026836477862</v>
      </c>
      <c r="C19" s="122">
        <v>772.5705827327298</v>
      </c>
      <c r="D19" s="122">
        <v>745.143444899119</v>
      </c>
      <c r="E19" s="122">
        <v>763.98944708526881</v>
      </c>
      <c r="F19" s="122">
        <v>750.98029923566151</v>
      </c>
      <c r="G19" s="122">
        <v>750.38436047834807</v>
      </c>
      <c r="H19" s="122">
        <v>819.73184459784432</v>
      </c>
      <c r="I19" s="122">
        <v>778.13249109000287</v>
      </c>
      <c r="J19" s="122">
        <v>823.92354840332064</v>
      </c>
      <c r="K19" s="122">
        <v>783.82226546988238</v>
      </c>
      <c r="L19" s="122">
        <v>705.47085071370111</v>
      </c>
      <c r="M19" s="122">
        <v>787.41993410444809</v>
      </c>
      <c r="N19" s="122">
        <v>793.88148860677666</v>
      </c>
      <c r="O19" s="122">
        <v>703.52811331874307</v>
      </c>
      <c r="P19" s="122">
        <v>665.58404704035866</v>
      </c>
      <c r="Q19" s="122">
        <v>536.47240625046709</v>
      </c>
      <c r="R19" s="122">
        <v>562.01096939068702</v>
      </c>
      <c r="S19" s="122">
        <v>556.41703155565347</v>
      </c>
      <c r="T19" s="122">
        <v>639.86611581414945</v>
      </c>
      <c r="U19" s="122">
        <v>648.22583932821135</v>
      </c>
      <c r="V19" s="122">
        <v>583.71870273324214</v>
      </c>
      <c r="W19" s="122">
        <v>607.55883417840971</v>
      </c>
      <c r="X19" s="122">
        <v>641.38704211749632</v>
      </c>
      <c r="Y19" s="122">
        <v>694.44653001607332</v>
      </c>
      <c r="DA19" s="130" t="s">
        <v>2260</v>
      </c>
    </row>
    <row r="20" spans="1:105" ht="12" customHeight="1" x14ac:dyDescent="0.25">
      <c r="A20" s="97" t="s">
        <v>51</v>
      </c>
      <c r="B20" s="98">
        <v>793.38581101693251</v>
      </c>
      <c r="C20" s="98">
        <v>718.81585212809944</v>
      </c>
      <c r="D20" s="98">
        <v>771.58322376338742</v>
      </c>
      <c r="E20" s="98">
        <v>833.18272592983658</v>
      </c>
      <c r="F20" s="98">
        <v>738.72914000672074</v>
      </c>
      <c r="G20" s="98">
        <v>772.53602149350104</v>
      </c>
      <c r="H20" s="98">
        <v>906.953252674086</v>
      </c>
      <c r="I20" s="98">
        <v>894.02134815706393</v>
      </c>
      <c r="J20" s="98">
        <v>912.41707703734539</v>
      </c>
      <c r="K20" s="98">
        <v>769.81917866717731</v>
      </c>
      <c r="L20" s="98">
        <v>847.50202486043099</v>
      </c>
      <c r="M20" s="98">
        <v>874.58909735386067</v>
      </c>
      <c r="N20" s="98">
        <v>825.96782726837807</v>
      </c>
      <c r="O20" s="98">
        <v>804.51676451678873</v>
      </c>
      <c r="P20" s="98">
        <v>711.68505445124129</v>
      </c>
      <c r="Q20" s="98">
        <v>587.5510421274754</v>
      </c>
      <c r="R20" s="98">
        <v>640.01256144255012</v>
      </c>
      <c r="S20" s="98">
        <v>720.04443564530573</v>
      </c>
      <c r="T20" s="98">
        <v>755.71895424836657</v>
      </c>
      <c r="U20" s="98">
        <v>662.23788201326022</v>
      </c>
      <c r="V20" s="98">
        <v>522.07766607530016</v>
      </c>
      <c r="W20" s="98">
        <v>726.2973616922327</v>
      </c>
      <c r="X20" s="98">
        <v>825.28462112728471</v>
      </c>
      <c r="Y20" s="98">
        <v>648.60321848495619</v>
      </c>
      <c r="DA20" s="63" t="s">
        <v>2261</v>
      </c>
    </row>
    <row r="21" spans="1:105" ht="12" customHeight="1" x14ac:dyDescent="0.25">
      <c r="A21" s="97" t="s">
        <v>50</v>
      </c>
      <c r="B21" s="98">
        <v>797.38762397974006</v>
      </c>
      <c r="C21" s="98">
        <v>785.37076548165294</v>
      </c>
      <c r="D21" s="98">
        <v>781.52281254746867</v>
      </c>
      <c r="E21" s="98">
        <v>799.47428483761882</v>
      </c>
      <c r="F21" s="98">
        <v>771.60585411389263</v>
      </c>
      <c r="G21" s="98">
        <v>846.85519428020007</v>
      </c>
      <c r="H21" s="98">
        <v>919.69506576636957</v>
      </c>
      <c r="I21" s="98">
        <v>779.65596704723055</v>
      </c>
      <c r="J21" s="98">
        <v>840.13970703109226</v>
      </c>
      <c r="K21" s="98">
        <v>836.4408607771278</v>
      </c>
      <c r="L21" s="98">
        <v>823.85272412886491</v>
      </c>
      <c r="M21" s="98">
        <v>891.43519039145531</v>
      </c>
      <c r="N21" s="98">
        <v>900.44784333052792</v>
      </c>
      <c r="O21" s="98">
        <v>757.73109679738275</v>
      </c>
      <c r="P21" s="98">
        <v>704.03505875720703</v>
      </c>
      <c r="Q21" s="98">
        <v>575.9428784541841</v>
      </c>
      <c r="R21" s="98">
        <v>619.47831062901116</v>
      </c>
      <c r="S21" s="98">
        <v>671.13250759238315</v>
      </c>
      <c r="T21" s="98">
        <v>642.64563519956869</v>
      </c>
      <c r="U21" s="98">
        <v>739.55722258274091</v>
      </c>
      <c r="V21" s="98">
        <v>698.52180835734964</v>
      </c>
      <c r="W21" s="98">
        <v>574.63796391048265</v>
      </c>
      <c r="X21" s="98">
        <v>630.59671339021622</v>
      </c>
      <c r="Y21" s="98">
        <v>856.44839013105445</v>
      </c>
      <c r="DA21" s="63" t="s">
        <v>2262</v>
      </c>
    </row>
    <row r="22" spans="1:105" ht="12" customHeight="1" x14ac:dyDescent="0.25">
      <c r="A22" s="109" t="s">
        <v>120</v>
      </c>
      <c r="B22" s="33">
        <v>579.99648246010611</v>
      </c>
      <c r="C22" s="33">
        <v>693.88058613937335</v>
      </c>
      <c r="D22" s="33">
        <v>346.93700989473768</v>
      </c>
      <c r="E22" s="33">
        <v>491.97320615370143</v>
      </c>
      <c r="F22" s="33">
        <v>686.76507614852983</v>
      </c>
      <c r="G22" s="33">
        <v>520.3512026158478</v>
      </c>
      <c r="H22" s="33">
        <v>664.17116362688319</v>
      </c>
      <c r="I22" s="33">
        <v>750.20785171141063</v>
      </c>
      <c r="J22" s="33">
        <v>794.65927418151819</v>
      </c>
      <c r="K22" s="33">
        <v>747.85518388071273</v>
      </c>
      <c r="L22" s="33">
        <v>551.31733412187441</v>
      </c>
      <c r="M22" s="33">
        <v>639.01969411061839</v>
      </c>
      <c r="N22" s="33">
        <v>654.79620180866834</v>
      </c>
      <c r="O22" s="33">
        <v>597.35504451476413</v>
      </c>
      <c r="P22" s="33">
        <v>592.55484409678422</v>
      </c>
      <c r="Q22" s="33">
        <v>445.24710534511996</v>
      </c>
      <c r="R22" s="33">
        <v>419.35956749749693</v>
      </c>
      <c r="S22" s="33">
        <v>268.66735400192562</v>
      </c>
      <c r="T22" s="33">
        <v>561.21112547200664</v>
      </c>
      <c r="U22" s="33">
        <v>497.63890649989054</v>
      </c>
      <c r="V22" s="33">
        <v>448.75502466252095</v>
      </c>
      <c r="W22" s="33">
        <v>576.74441424240047</v>
      </c>
      <c r="X22" s="33">
        <v>525.17339343134211</v>
      </c>
      <c r="Y22" s="33">
        <v>449.35029221817535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11623.423268242495</v>
      </c>
      <c r="C24" s="117">
        <f t="shared" si="7"/>
        <v>12136.345468659079</v>
      </c>
      <c r="D24" s="117">
        <f t="shared" si="7"/>
        <v>12619.418348395537</v>
      </c>
      <c r="E24" s="117">
        <f t="shared" si="7"/>
        <v>12970.24576186581</v>
      </c>
      <c r="F24" s="117">
        <f t="shared" si="7"/>
        <v>12726.599165477512</v>
      </c>
      <c r="G24" s="117">
        <f t="shared" si="7"/>
        <v>14098.441754089652</v>
      </c>
      <c r="H24" s="117">
        <f t="shared" si="7"/>
        <v>14648.761248383536</v>
      </c>
      <c r="I24" s="117">
        <f t="shared" si="7"/>
        <v>12281.663234561242</v>
      </c>
      <c r="J24" s="117">
        <f t="shared" si="7"/>
        <v>11696.998438757239</v>
      </c>
      <c r="K24" s="117">
        <f t="shared" si="7"/>
        <v>12094.544951094638</v>
      </c>
      <c r="L24" s="117">
        <f t="shared" si="7"/>
        <v>13381.347628918638</v>
      </c>
      <c r="M24" s="117">
        <f t="shared" si="7"/>
        <v>14335.298058102744</v>
      </c>
      <c r="N24" s="117">
        <f t="shared" si="7"/>
        <v>14325.050594091781</v>
      </c>
      <c r="O24" s="117">
        <f t="shared" si="7"/>
        <v>12912.068034137361</v>
      </c>
      <c r="P24" s="117">
        <f t="shared" si="7"/>
        <v>12161.770238894775</v>
      </c>
      <c r="Q24" s="117">
        <f t="shared" si="7"/>
        <v>11088.426779138112</v>
      </c>
      <c r="R24" s="117">
        <f t="shared" ref="R24:V24" si="8">R25+R28+R30+R39</f>
        <v>12709.148046130305</v>
      </c>
      <c r="S24" s="117">
        <f t="shared" si="8"/>
        <v>14065.870969115142</v>
      </c>
      <c r="T24" s="117">
        <f t="shared" si="8"/>
        <v>12015.032658406137</v>
      </c>
      <c r="U24" s="117">
        <f t="shared" si="8"/>
        <v>13262.894897120557</v>
      </c>
      <c r="V24" s="117">
        <f t="shared" si="8"/>
        <v>13434.134377539855</v>
      </c>
      <c r="W24" s="117">
        <f t="shared" ref="W24:Y24" si="9">W25+W28+W30+W39</f>
        <v>13573.968796634526</v>
      </c>
      <c r="X24" s="117">
        <f t="shared" si="9"/>
        <v>10991.22782570155</v>
      </c>
      <c r="Y24" s="117">
        <f t="shared" si="9"/>
        <v>15338.405252937178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10375.672210719651</v>
      </c>
      <c r="C25" s="122">
        <f t="shared" si="10"/>
        <v>10816.014579757273</v>
      </c>
      <c r="D25" s="122">
        <f t="shared" si="10"/>
        <v>11456.930674396046</v>
      </c>
      <c r="E25" s="122">
        <f t="shared" si="10"/>
        <v>11745.696179420187</v>
      </c>
      <c r="F25" s="122">
        <f t="shared" si="10"/>
        <v>11325.268092700349</v>
      </c>
      <c r="G25" s="122">
        <f t="shared" si="10"/>
        <v>12683.877608717088</v>
      </c>
      <c r="H25" s="122">
        <f t="shared" si="10"/>
        <v>13055.193716831112</v>
      </c>
      <c r="I25" s="122">
        <f t="shared" si="10"/>
        <v>10882.506387046786</v>
      </c>
      <c r="J25" s="122">
        <f t="shared" si="10"/>
        <v>10107.102849559456</v>
      </c>
      <c r="K25" s="122">
        <f t="shared" si="10"/>
        <v>10486.274940177182</v>
      </c>
      <c r="L25" s="122">
        <f t="shared" si="10"/>
        <v>12036.053089771251</v>
      </c>
      <c r="M25" s="122">
        <f t="shared" si="10"/>
        <v>12810.11955557894</v>
      </c>
      <c r="N25" s="122">
        <f t="shared" si="10"/>
        <v>12738.543901412502</v>
      </c>
      <c r="O25" s="122">
        <f t="shared" si="10"/>
        <v>11518.377534682861</v>
      </c>
      <c r="P25" s="122">
        <f t="shared" si="10"/>
        <v>10705.737247452289</v>
      </c>
      <c r="Q25" s="122">
        <f t="shared" si="10"/>
        <v>9783.6902496929433</v>
      </c>
      <c r="R25" s="122">
        <f t="shared" ref="R25:V25" si="11">SUM(R26:R27)</f>
        <v>11356.58483277183</v>
      </c>
      <c r="S25" s="122">
        <f t="shared" si="11"/>
        <v>12751.150711528611</v>
      </c>
      <c r="T25" s="122">
        <f t="shared" si="11"/>
        <v>10611.082177776216</v>
      </c>
      <c r="U25" s="122">
        <f t="shared" si="11"/>
        <v>11912.448681964419</v>
      </c>
      <c r="V25" s="122">
        <f t="shared" si="11"/>
        <v>12161.404085627455</v>
      </c>
      <c r="W25" s="122">
        <f t="shared" ref="W25:Y25" si="12">SUM(W26:W27)</f>
        <v>11942.046637269859</v>
      </c>
      <c r="X25" s="122">
        <f t="shared" si="12"/>
        <v>9459.3436164386003</v>
      </c>
      <c r="Y25" s="122">
        <f t="shared" si="12"/>
        <v>13941.043260999222</v>
      </c>
      <c r="DA25" s="130" t="s">
        <v>2265</v>
      </c>
    </row>
    <row r="26" spans="1:105" ht="12" customHeight="1" x14ac:dyDescent="0.25">
      <c r="A26" s="97" t="s">
        <v>74</v>
      </c>
      <c r="B26" s="98">
        <v>10261.289096740988</v>
      </c>
      <c r="C26" s="98">
        <v>10698.273935912013</v>
      </c>
      <c r="D26" s="98">
        <v>11334.258281710598</v>
      </c>
      <c r="E26" s="98">
        <v>11621.934888676378</v>
      </c>
      <c r="F26" s="98">
        <v>11207.598198011423</v>
      </c>
      <c r="G26" s="98">
        <v>12553.846352859135</v>
      </c>
      <c r="H26" s="98">
        <v>12922.41300257482</v>
      </c>
      <c r="I26" s="98">
        <v>10773.712798358805</v>
      </c>
      <c r="J26" s="98">
        <v>10005.627460151072</v>
      </c>
      <c r="K26" s="98">
        <v>10379.945403429783</v>
      </c>
      <c r="L26" s="98">
        <v>11913.192293020342</v>
      </c>
      <c r="M26" s="98">
        <v>12676.344777940303</v>
      </c>
      <c r="N26" s="98">
        <v>12600.557516544861</v>
      </c>
      <c r="O26" s="98">
        <v>11389.654406008542</v>
      </c>
      <c r="P26" s="98">
        <v>10587.565294895734</v>
      </c>
      <c r="Q26" s="98">
        <v>9677.1709130861473</v>
      </c>
      <c r="R26" s="98">
        <v>11234.599280473079</v>
      </c>
      <c r="S26" s="98">
        <v>12615.25561784294</v>
      </c>
      <c r="T26" s="98">
        <v>10497.813411078585</v>
      </c>
      <c r="U26" s="98">
        <v>11785.24815387257</v>
      </c>
      <c r="V26" s="98">
        <v>12033.203487293595</v>
      </c>
      <c r="W26" s="98">
        <v>11815.877352762547</v>
      </c>
      <c r="X26" s="98">
        <v>9357.4803149606523</v>
      </c>
      <c r="Y26" s="98">
        <v>13785.347445516227</v>
      </c>
      <c r="DA26" s="63" t="s">
        <v>2266</v>
      </c>
    </row>
    <row r="27" spans="1:105" ht="12" customHeight="1" x14ac:dyDescent="0.25">
      <c r="A27" s="97" t="s">
        <v>53</v>
      </c>
      <c r="B27" s="98">
        <v>114.38311397866397</v>
      </c>
      <c r="C27" s="98">
        <v>117.74064384526058</v>
      </c>
      <c r="D27" s="98">
        <v>122.6723926854482</v>
      </c>
      <c r="E27" s="98">
        <v>123.76129074380856</v>
      </c>
      <c r="F27" s="98">
        <v>117.6698946889273</v>
      </c>
      <c r="G27" s="98">
        <v>130.031255857953</v>
      </c>
      <c r="H27" s="98">
        <v>132.78071425629315</v>
      </c>
      <c r="I27" s="98">
        <v>108.79358868798001</v>
      </c>
      <c r="J27" s="98">
        <v>101.47538940838338</v>
      </c>
      <c r="K27" s="98">
        <v>106.32953674739905</v>
      </c>
      <c r="L27" s="98">
        <v>122.86079675090819</v>
      </c>
      <c r="M27" s="98">
        <v>133.77477763863766</v>
      </c>
      <c r="N27" s="98">
        <v>137.98638486764105</v>
      </c>
      <c r="O27" s="98">
        <v>128.72312867431893</v>
      </c>
      <c r="P27" s="98">
        <v>118.17195255655437</v>
      </c>
      <c r="Q27" s="98">
        <v>106.51933660679681</v>
      </c>
      <c r="R27" s="98">
        <v>121.98555229875173</v>
      </c>
      <c r="S27" s="98">
        <v>135.89509368566996</v>
      </c>
      <c r="T27" s="98">
        <v>113.26876669763121</v>
      </c>
      <c r="U27" s="98">
        <v>127.20052809184979</v>
      </c>
      <c r="V27" s="98">
        <v>128.20059833386051</v>
      </c>
      <c r="W27" s="98">
        <v>126.1692845073118</v>
      </c>
      <c r="X27" s="98">
        <v>101.86330147794884</v>
      </c>
      <c r="Y27" s="98">
        <v>155.69581548299618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9.779248987613981E-3</v>
      </c>
      <c r="C28" s="122">
        <f t="shared" si="13"/>
        <v>1.3249096880828178E-2</v>
      </c>
      <c r="D28" s="122">
        <f t="shared" si="13"/>
        <v>1.9548482765759601E-2</v>
      </c>
      <c r="E28" s="122">
        <f t="shared" si="13"/>
        <v>2.2528775959381905E-2</v>
      </c>
      <c r="F28" s="122">
        <f t="shared" si="13"/>
        <v>1.9324242818761835E-2</v>
      </c>
      <c r="G28" s="122">
        <f t="shared" si="13"/>
        <v>3.125900054463835E-2</v>
      </c>
      <c r="H28" s="122">
        <f t="shared" si="13"/>
        <v>7.4538596352041325E-2</v>
      </c>
      <c r="I28" s="122">
        <f t="shared" si="13"/>
        <v>3.1563525219823821E-2</v>
      </c>
      <c r="J28" s="122">
        <f t="shared" si="13"/>
        <v>4.519937256847599E-2</v>
      </c>
      <c r="K28" s="122">
        <f t="shared" si="13"/>
        <v>9.7325493252228779E-2</v>
      </c>
      <c r="L28" s="122">
        <f t="shared" si="13"/>
        <v>1.0060212538327682</v>
      </c>
      <c r="M28" s="122">
        <f t="shared" si="13"/>
        <v>0.15925245367875052</v>
      </c>
      <c r="N28" s="122">
        <f t="shared" si="13"/>
        <v>0.5972933278739514</v>
      </c>
      <c r="O28" s="122">
        <f t="shared" si="13"/>
        <v>0.40126749327797329</v>
      </c>
      <c r="P28" s="122">
        <f t="shared" si="13"/>
        <v>1.1015313640427462</v>
      </c>
      <c r="Q28" s="122">
        <f t="shared" si="13"/>
        <v>0.78760834048349559</v>
      </c>
      <c r="R28" s="122">
        <f t="shared" si="13"/>
        <v>0.50972956549843573</v>
      </c>
      <c r="S28" s="122">
        <f t="shared" si="13"/>
        <v>0.35314594266241955</v>
      </c>
      <c r="T28" s="122">
        <f t="shared" si="13"/>
        <v>0.55281050472417703</v>
      </c>
      <c r="U28" s="122">
        <f t="shared" si="13"/>
        <v>0.302047191276403</v>
      </c>
      <c r="V28" s="122">
        <f t="shared" si="13"/>
        <v>0.11237848422621399</v>
      </c>
      <c r="W28" s="122">
        <f t="shared" si="13"/>
        <v>0.12790751787723245</v>
      </c>
      <c r="X28" s="122">
        <f t="shared" si="13"/>
        <v>4.8461368705149839E-2</v>
      </c>
      <c r="Y28" s="122">
        <f t="shared" si="13"/>
        <v>2.4414004512304594E-2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9.779248987613981E-3</v>
      </c>
      <c r="C29" s="98">
        <f>IF(RES_hhdet_fec!C29=0,0,RES_hhdet_fec!C29*1000*11630/RES_hhdet_num!C24)</f>
        <v>1.3249096880828178E-2</v>
      </c>
      <c r="D29" s="98">
        <f>IF(RES_hhdet_fec!D29=0,0,RES_hhdet_fec!D29*1000*11630/RES_hhdet_num!D24)</f>
        <v>1.9548482765759601E-2</v>
      </c>
      <c r="E29" s="98">
        <f>IF(RES_hhdet_fec!E29=0,0,RES_hhdet_fec!E29*1000*11630/RES_hhdet_num!E24)</f>
        <v>2.2528775959381905E-2</v>
      </c>
      <c r="F29" s="98">
        <f>IF(RES_hhdet_fec!F29=0,0,RES_hhdet_fec!F29*1000*11630/RES_hhdet_num!F24)</f>
        <v>1.9324242818761835E-2</v>
      </c>
      <c r="G29" s="98">
        <f>IF(RES_hhdet_fec!G29=0,0,RES_hhdet_fec!G29*1000*11630/RES_hhdet_num!G24)</f>
        <v>3.125900054463835E-2</v>
      </c>
      <c r="H29" s="98">
        <f>IF(RES_hhdet_fec!H29=0,0,RES_hhdet_fec!H29*1000*11630/RES_hhdet_num!H24)</f>
        <v>7.4538596352041325E-2</v>
      </c>
      <c r="I29" s="98">
        <f>IF(RES_hhdet_fec!I29=0,0,RES_hhdet_fec!I29*1000*11630/RES_hhdet_num!I24)</f>
        <v>3.1563525219823821E-2</v>
      </c>
      <c r="J29" s="98">
        <f>IF(RES_hhdet_fec!J29=0,0,RES_hhdet_fec!J29*1000*11630/RES_hhdet_num!J24)</f>
        <v>4.519937256847599E-2</v>
      </c>
      <c r="K29" s="98">
        <f>IF(RES_hhdet_fec!K29=0,0,RES_hhdet_fec!K29*1000*11630/RES_hhdet_num!K24)</f>
        <v>9.7325493252228779E-2</v>
      </c>
      <c r="L29" s="98">
        <f>IF(RES_hhdet_fec!L29=0,0,RES_hhdet_fec!L29*1000*11630/RES_hhdet_num!L24)</f>
        <v>1.0060212538327682</v>
      </c>
      <c r="M29" s="98">
        <f>IF(RES_hhdet_fec!M29=0,0,RES_hhdet_fec!M29*1000*11630/RES_hhdet_num!M24)</f>
        <v>0.15925245367875052</v>
      </c>
      <c r="N29" s="98">
        <f>IF(RES_hhdet_fec!N29=0,0,RES_hhdet_fec!N29*1000*11630/RES_hhdet_num!N24)</f>
        <v>0.5972933278739514</v>
      </c>
      <c r="O29" s="98">
        <f>IF(RES_hhdet_fec!O29=0,0,RES_hhdet_fec!O29*1000*11630/RES_hhdet_num!O24)</f>
        <v>0.40126749327797329</v>
      </c>
      <c r="P29" s="98">
        <f>IF(RES_hhdet_fec!P29=0,0,RES_hhdet_fec!P29*1000*11630/RES_hhdet_num!P24)</f>
        <v>1.1015313640427462</v>
      </c>
      <c r="Q29" s="98">
        <f>IF(RES_hhdet_fec!Q29=0,0,RES_hhdet_fec!Q29*1000*11630/RES_hhdet_num!Q24)</f>
        <v>0.78760834048349559</v>
      </c>
      <c r="R29" s="98">
        <f>IF(RES_hhdet_fec!R29=0,0,RES_hhdet_fec!R29*1000*11630/RES_hhdet_num!R24)</f>
        <v>0.50972956549843573</v>
      </c>
      <c r="S29" s="98">
        <f>IF(RES_hhdet_fec!S29=0,0,RES_hhdet_fec!S29*1000*11630/RES_hhdet_num!S24)</f>
        <v>0.35314594266241955</v>
      </c>
      <c r="T29" s="98">
        <f>IF(RES_hhdet_fec!T29=0,0,RES_hhdet_fec!T29*1000*11630/RES_hhdet_num!T24)</f>
        <v>0.55281050472417703</v>
      </c>
      <c r="U29" s="98">
        <f>IF(RES_hhdet_fec!U29=0,0,RES_hhdet_fec!U29*1000*11630/RES_hhdet_num!U24)</f>
        <v>0.302047191276403</v>
      </c>
      <c r="V29" s="98">
        <f>IF(RES_hhdet_fec!V29=0,0,RES_hhdet_fec!V29*1000*11630/RES_hhdet_num!V24)</f>
        <v>0.11237848422621399</v>
      </c>
      <c r="W29" s="98">
        <f>IF(RES_hhdet_fec!W29=0,0,RES_hhdet_fec!W29*1000*11630/RES_hhdet_num!W24)</f>
        <v>0.12790751787723245</v>
      </c>
      <c r="X29" s="98">
        <f>IF(RES_hhdet_fec!X29=0,0,RES_hhdet_fec!X29*1000*11630/RES_hhdet_num!X24)</f>
        <v>4.8461368705149839E-2</v>
      </c>
      <c r="Y29" s="98">
        <f>IF(RES_hhdet_fec!Y29=0,0,RES_hhdet_fec!Y29*1000*11630/RES_hhdet_num!Y24)</f>
        <v>2.4414004512304594E-2</v>
      </c>
      <c r="DA29" s="63" t="s">
        <v>2269</v>
      </c>
    </row>
    <row r="30" spans="1:105" ht="12" customHeight="1" x14ac:dyDescent="0.25">
      <c r="A30" s="121" t="s">
        <v>55</v>
      </c>
      <c r="B30" s="122">
        <v>463.12591740409204</v>
      </c>
      <c r="C30" s="122">
        <v>539.86665653983971</v>
      </c>
      <c r="D30" s="122">
        <v>411.77371974282124</v>
      </c>
      <c r="E30" s="122">
        <v>456.38425735941667</v>
      </c>
      <c r="F30" s="122">
        <v>641.50672297595804</v>
      </c>
      <c r="G30" s="122">
        <v>640.75363306992131</v>
      </c>
      <c r="H30" s="122">
        <v>762.42492294572401</v>
      </c>
      <c r="I30" s="122">
        <v>631.2506125035527</v>
      </c>
      <c r="J30" s="122">
        <v>771.88890462580412</v>
      </c>
      <c r="K30" s="122">
        <v>815.67694256099287</v>
      </c>
      <c r="L30" s="122">
        <v>647.78202419657305</v>
      </c>
      <c r="M30" s="122">
        <v>742.52572629856832</v>
      </c>
      <c r="N30" s="122">
        <v>790.05902106185465</v>
      </c>
      <c r="O30" s="122">
        <v>701.31023477795475</v>
      </c>
      <c r="P30" s="122">
        <v>795.75695863139163</v>
      </c>
      <c r="Q30" s="122">
        <v>777.81765321058981</v>
      </c>
      <c r="R30" s="122">
        <v>806.4099960022337</v>
      </c>
      <c r="S30" s="122">
        <v>797.40376142605601</v>
      </c>
      <c r="T30" s="122">
        <v>790.88971092920178</v>
      </c>
      <c r="U30" s="122">
        <v>713.1122187871116</v>
      </c>
      <c r="V30" s="122">
        <v>694.97722964143782</v>
      </c>
      <c r="W30" s="122">
        <v>1061.793194472149</v>
      </c>
      <c r="X30" s="122">
        <v>954.97735638085555</v>
      </c>
      <c r="Y30" s="122">
        <v>667.55800239064081</v>
      </c>
      <c r="DA30" s="130" t="s">
        <v>2270</v>
      </c>
    </row>
    <row r="31" spans="1:105" ht="12" customHeight="1" x14ac:dyDescent="0.25">
      <c r="A31" s="97" t="s">
        <v>141</v>
      </c>
      <c r="B31" s="98">
        <v>542.44853087478634</v>
      </c>
      <c r="C31" s="98">
        <v>548.60352671785733</v>
      </c>
      <c r="D31" s="98">
        <v>560.33188763559781</v>
      </c>
      <c r="E31" s="98">
        <v>610.16356739699211</v>
      </c>
      <c r="F31" s="98">
        <v>634.09938452400957</v>
      </c>
      <c r="G31" s="98">
        <v>735.6813371536341</v>
      </c>
      <c r="H31" s="98">
        <v>781.30628322414532</v>
      </c>
      <c r="I31" s="98">
        <v>706.49439296856247</v>
      </c>
      <c r="J31" s="98">
        <v>739.12732303145594</v>
      </c>
      <c r="K31" s="98">
        <v>764.24754950440126</v>
      </c>
      <c r="L31" s="98">
        <v>799.40625088612103</v>
      </c>
      <c r="M31" s="98">
        <v>857.03103182411712</v>
      </c>
      <c r="N31" s="98">
        <v>876.53489392979691</v>
      </c>
      <c r="O31" s="98">
        <v>819.79059390926443</v>
      </c>
      <c r="P31" s="98">
        <v>825.63337485435181</v>
      </c>
      <c r="Q31" s="98">
        <v>788.68568282482101</v>
      </c>
      <c r="R31" s="98">
        <v>816.01083805250937</v>
      </c>
      <c r="S31" s="98">
        <v>768.7467587511826</v>
      </c>
      <c r="T31" s="98">
        <v>709.28470022056217</v>
      </c>
      <c r="U31" s="98">
        <v>632.16616148453784</v>
      </c>
      <c r="V31" s="98">
        <v>519.64139612731503</v>
      </c>
      <c r="W31" s="98">
        <v>652.06958214091537</v>
      </c>
      <c r="X31" s="98">
        <v>639.25909755205998</v>
      </c>
      <c r="Y31" s="98">
        <v>748.10476132655776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460.50204565252591</v>
      </c>
      <c r="C35" s="101">
        <v>539.5715296313407</v>
      </c>
      <c r="D35" s="101">
        <v>406.84571917428269</v>
      </c>
      <c r="E35" s="101">
        <v>451.72181397382468</v>
      </c>
      <c r="F35" s="101">
        <v>641.70453662529917</v>
      </c>
      <c r="G35" s="101">
        <v>638.59893125894178</v>
      </c>
      <c r="H35" s="101">
        <v>762.09710574291557</v>
      </c>
      <c r="I35" s="101">
        <v>630.19766287487914</v>
      </c>
      <c r="J35" s="101">
        <v>772.22723421197634</v>
      </c>
      <c r="K35" s="101">
        <v>816.28235036625006</v>
      </c>
      <c r="L35" s="101">
        <v>646.13393477603438</v>
      </c>
      <c r="M35" s="101">
        <v>741.17985509226719</v>
      </c>
      <c r="N35" s="101">
        <v>789.07874921868256</v>
      </c>
      <c r="O35" s="101">
        <v>699.96865840474356</v>
      </c>
      <c r="P35" s="101">
        <v>795.40894531146296</v>
      </c>
      <c r="Q35" s="101">
        <v>777.70043255219286</v>
      </c>
      <c r="R35" s="101">
        <v>806.32350192970875</v>
      </c>
      <c r="S35" s="101">
        <v>797.64049318728325</v>
      </c>
      <c r="T35" s="101">
        <v>791.65013035218567</v>
      </c>
      <c r="U35" s="101">
        <v>713.91241394254803</v>
      </c>
      <c r="V35" s="101">
        <v>697.15040616950012</v>
      </c>
      <c r="W35" s="101">
        <v>1068.1595991032668</v>
      </c>
      <c r="X35" s="101">
        <v>961.57596950750235</v>
      </c>
      <c r="Y35" s="101">
        <v>663.47624095807748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2278</v>
      </c>
    </row>
    <row r="39" spans="1:105" ht="12" customHeight="1" x14ac:dyDescent="0.25">
      <c r="A39" s="121" t="s">
        <v>54</v>
      </c>
      <c r="B39" s="122">
        <v>784.61536086976594</v>
      </c>
      <c r="C39" s="122">
        <v>780.45098326508617</v>
      </c>
      <c r="D39" s="122">
        <v>750.69440577390401</v>
      </c>
      <c r="E39" s="122">
        <v>768.14279631024669</v>
      </c>
      <c r="F39" s="122">
        <v>759.80502555838473</v>
      </c>
      <c r="G39" s="122">
        <v>773.77925330209678</v>
      </c>
      <c r="H39" s="122">
        <v>831.06807001034736</v>
      </c>
      <c r="I39" s="122">
        <v>767.87467148568453</v>
      </c>
      <c r="J39" s="122">
        <v>817.96148519940823</v>
      </c>
      <c r="K39" s="122">
        <v>792.49574286321126</v>
      </c>
      <c r="L39" s="122">
        <v>696.50649369698272</v>
      </c>
      <c r="M39" s="122">
        <v>782.49352377155617</v>
      </c>
      <c r="N39" s="122">
        <v>795.85037828955058</v>
      </c>
      <c r="O39" s="122">
        <v>691.9789971832663</v>
      </c>
      <c r="P39" s="122">
        <v>659.17450144705288</v>
      </c>
      <c r="Q39" s="122">
        <v>526.13126789409637</v>
      </c>
      <c r="R39" s="122">
        <v>545.64348779074339</v>
      </c>
      <c r="S39" s="122">
        <v>516.96335021781113</v>
      </c>
      <c r="T39" s="122">
        <v>612.5079591959958</v>
      </c>
      <c r="U39" s="122">
        <v>637.03194917774965</v>
      </c>
      <c r="V39" s="122">
        <v>577.6406837867363</v>
      </c>
      <c r="W39" s="122">
        <v>570.00105737464071</v>
      </c>
      <c r="X39" s="122">
        <v>576.85839151338735</v>
      </c>
      <c r="Y39" s="122">
        <v>729.77957554280317</v>
      </c>
      <c r="DA39" s="130" t="s">
        <v>2279</v>
      </c>
    </row>
    <row r="40" spans="1:105" ht="12" customHeight="1" x14ac:dyDescent="0.25">
      <c r="A40" s="97" t="s">
        <v>50</v>
      </c>
      <c r="B40" s="98">
        <v>797.38762397974006</v>
      </c>
      <c r="C40" s="98">
        <v>785.78862838867735</v>
      </c>
      <c r="D40" s="98">
        <v>782.87319024334738</v>
      </c>
      <c r="E40" s="98">
        <v>801.30191725888335</v>
      </c>
      <c r="F40" s="98">
        <v>773.53601351437896</v>
      </c>
      <c r="G40" s="98">
        <v>848.91894306831944</v>
      </c>
      <c r="H40" s="98">
        <v>921.03970314861783</v>
      </c>
      <c r="I40" s="98">
        <v>780.0559945026954</v>
      </c>
      <c r="J40" s="98">
        <v>840.60621977568474</v>
      </c>
      <c r="K40" s="98">
        <v>836.62181917781004</v>
      </c>
      <c r="L40" s="98">
        <v>824.1473991969857</v>
      </c>
      <c r="M40" s="98">
        <v>891.63354332095207</v>
      </c>
      <c r="N40" s="98">
        <v>900.46183757010522</v>
      </c>
      <c r="O40" s="98">
        <v>757.71277159651095</v>
      </c>
      <c r="P40" s="98">
        <v>704.11460707302183</v>
      </c>
      <c r="Q40" s="98">
        <v>576.05109197534102</v>
      </c>
      <c r="R40" s="98">
        <v>619.52190031764769</v>
      </c>
      <c r="S40" s="98">
        <v>671.48603586120794</v>
      </c>
      <c r="T40" s="98">
        <v>643.48874558570219</v>
      </c>
      <c r="U40" s="98">
        <v>739.43754735525602</v>
      </c>
      <c r="V40" s="98">
        <v>697.49238437659812</v>
      </c>
      <c r="W40" s="98">
        <v>572.6219440350618</v>
      </c>
      <c r="X40" s="98">
        <v>627.57796070885365</v>
      </c>
      <c r="Y40" s="98">
        <v>845.58558718924394</v>
      </c>
      <c r="DA40" s="63" t="s">
        <v>2280</v>
      </c>
    </row>
    <row r="41" spans="1:105" ht="12" customHeight="1" x14ac:dyDescent="0.25">
      <c r="A41" s="109" t="s">
        <v>120</v>
      </c>
      <c r="B41" s="33">
        <v>579.99648246010588</v>
      </c>
      <c r="C41" s="33">
        <v>694.41490395105473</v>
      </c>
      <c r="D41" s="33">
        <v>348.35444047949022</v>
      </c>
      <c r="E41" s="33">
        <v>493.65896179097683</v>
      </c>
      <c r="F41" s="33">
        <v>688.31139140423568</v>
      </c>
      <c r="G41" s="33">
        <v>521.09229658600282</v>
      </c>
      <c r="H41" s="33">
        <v>664.73293730772434</v>
      </c>
      <c r="I41" s="33">
        <v>751.24859679340659</v>
      </c>
      <c r="J41" s="33">
        <v>795.47053489869211</v>
      </c>
      <c r="K41" s="33">
        <v>748.36966654861226</v>
      </c>
      <c r="L41" s="33">
        <v>551.60801679009171</v>
      </c>
      <c r="M41" s="33">
        <v>639.16041464621799</v>
      </c>
      <c r="N41" s="33">
        <v>653.97902023597931</v>
      </c>
      <c r="O41" s="33">
        <v>596.04182052192198</v>
      </c>
      <c r="P41" s="33">
        <v>592.79365398397522</v>
      </c>
      <c r="Q41" s="33">
        <v>446.10107373210104</v>
      </c>
      <c r="R41" s="33">
        <v>419.92057524495874</v>
      </c>
      <c r="S41" s="33">
        <v>269.31083046610428</v>
      </c>
      <c r="T41" s="33">
        <v>563.49067985167994</v>
      </c>
      <c r="U41" s="33">
        <v>495.54887733986965</v>
      </c>
      <c r="V41" s="33">
        <v>441.70437254764147</v>
      </c>
      <c r="W41" s="33">
        <v>567.13427516942033</v>
      </c>
      <c r="X41" s="33">
        <v>518.27843659418932</v>
      </c>
      <c r="Y41" s="33">
        <v>443.73711162948837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18224.500362622195</v>
      </c>
      <c r="H43" s="117">
        <f t="shared" si="14"/>
        <v>13365.093167476614</v>
      </c>
      <c r="I43" s="117">
        <f t="shared" si="14"/>
        <v>9885.1517199559512</v>
      </c>
      <c r="J43" s="117">
        <f t="shared" si="14"/>
        <v>11660.790201852202</v>
      </c>
      <c r="K43" s="117">
        <f t="shared" si="14"/>
        <v>10900.981555333758</v>
      </c>
      <c r="L43" s="117">
        <f t="shared" si="14"/>
        <v>15173.081931366018</v>
      </c>
      <c r="M43" s="117">
        <f t="shared" si="14"/>
        <v>13423.349716705668</v>
      </c>
      <c r="N43" s="117">
        <f t="shared" si="14"/>
        <v>16907.821426616811</v>
      </c>
      <c r="O43" s="117">
        <f t="shared" si="14"/>
        <v>12924.559813034095</v>
      </c>
      <c r="P43" s="117">
        <f t="shared" si="14"/>
        <v>13101.902852377127</v>
      </c>
      <c r="Q43" s="117">
        <f t="shared" si="14"/>
        <v>9907.8895202743151</v>
      </c>
      <c r="R43" s="117">
        <f t="shared" ref="R43:V43" si="15">R44+R47+R49+R58</f>
        <v>12272.624485974533</v>
      </c>
      <c r="S43" s="117">
        <f t="shared" si="15"/>
        <v>13391.455854758038</v>
      </c>
      <c r="T43" s="117">
        <f t="shared" si="15"/>
        <v>13762.893203235322</v>
      </c>
      <c r="U43" s="117">
        <f t="shared" si="15"/>
        <v>12527.188312965902</v>
      </c>
      <c r="V43" s="117">
        <f t="shared" si="15"/>
        <v>12159.575810838072</v>
      </c>
      <c r="W43" s="117">
        <f t="shared" ref="W43:Y43" si="16">W44+W47+W49+W58</f>
        <v>13095.079594174265</v>
      </c>
      <c r="X43" s="117">
        <f t="shared" si="16"/>
        <v>13785.672518496087</v>
      </c>
      <c r="Y43" s="117">
        <f t="shared" si="16"/>
        <v>12860.867911514959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16601.84012449583</v>
      </c>
      <c r="H44" s="122">
        <f t="shared" si="17"/>
        <v>11871.645366752889</v>
      </c>
      <c r="I44" s="122">
        <f t="shared" si="17"/>
        <v>8616.7059934330537</v>
      </c>
      <c r="J44" s="122">
        <f t="shared" si="17"/>
        <v>10198.497760405533</v>
      </c>
      <c r="K44" s="122">
        <f t="shared" si="17"/>
        <v>9497.5488229815383</v>
      </c>
      <c r="L44" s="122">
        <f t="shared" si="17"/>
        <v>13649.661745425668</v>
      </c>
      <c r="M44" s="122">
        <f t="shared" si="17"/>
        <v>11847.800059206365</v>
      </c>
      <c r="N44" s="122">
        <f t="shared" si="17"/>
        <v>15098.628324214909</v>
      </c>
      <c r="O44" s="122">
        <f t="shared" si="17"/>
        <v>11480.717049365869</v>
      </c>
      <c r="P44" s="122">
        <f t="shared" si="17"/>
        <v>11609.136395194044</v>
      </c>
      <c r="Q44" s="122">
        <f t="shared" si="17"/>
        <v>8741.2799645715058</v>
      </c>
      <c r="R44" s="122">
        <f t="shared" ref="R44:V44" si="18">SUM(R45:R46)</f>
        <v>10932.268782398827</v>
      </c>
      <c r="S44" s="122">
        <f t="shared" si="18"/>
        <v>12016.743995137027</v>
      </c>
      <c r="T44" s="122">
        <f t="shared" si="18"/>
        <v>12324.620324749187</v>
      </c>
      <c r="U44" s="122">
        <f t="shared" si="18"/>
        <v>11147.181693452498</v>
      </c>
      <c r="V44" s="122">
        <f t="shared" si="18"/>
        <v>10886.248534671988</v>
      </c>
      <c r="W44" s="122">
        <f t="shared" ref="W44:Y44" si="19">SUM(W45:W46)</f>
        <v>11508.820602036036</v>
      </c>
      <c r="X44" s="122">
        <f t="shared" si="19"/>
        <v>12198.198359480477</v>
      </c>
      <c r="Y44" s="122">
        <f t="shared" si="19"/>
        <v>11465.003718961996</v>
      </c>
      <c r="DA44" s="130" t="s">
        <v>2283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16420.119212784954</v>
      </c>
      <c r="H45" s="98">
        <v>11742.627016840472</v>
      </c>
      <c r="I45" s="98">
        <v>8524.4583958318744</v>
      </c>
      <c r="J45" s="98">
        <v>10089.473814248871</v>
      </c>
      <c r="K45" s="98">
        <v>9396.4376851173602</v>
      </c>
      <c r="L45" s="98">
        <v>13505.666685874934</v>
      </c>
      <c r="M45" s="98">
        <v>11722.875740959002</v>
      </c>
      <c r="N45" s="98">
        <v>14939.139823710919</v>
      </c>
      <c r="O45" s="98">
        <v>11359.199681780943</v>
      </c>
      <c r="P45" s="98">
        <v>11486.501452970229</v>
      </c>
      <c r="Q45" s="98">
        <v>8649.0212146404101</v>
      </c>
      <c r="R45" s="98">
        <v>10814.746564555751</v>
      </c>
      <c r="S45" s="98">
        <v>11885.640682036777</v>
      </c>
      <c r="T45" s="98">
        <v>12187.907115442733</v>
      </c>
      <c r="U45" s="98">
        <v>11022.247006839587</v>
      </c>
      <c r="V45" s="98">
        <v>10764.471547923495</v>
      </c>
      <c r="W45" s="98">
        <v>11379.547093306062</v>
      </c>
      <c r="X45" s="98">
        <v>12059.741836784404</v>
      </c>
      <c r="Y45" s="98">
        <v>11335.460540040423</v>
      </c>
      <c r="DA45" s="63" t="s">
        <v>2284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181.72091171087717</v>
      </c>
      <c r="H46" s="98">
        <v>129.01834991241742</v>
      </c>
      <c r="I46" s="98">
        <v>92.247597601178541</v>
      </c>
      <c r="J46" s="98">
        <v>109.02394615666171</v>
      </c>
      <c r="K46" s="98">
        <v>101.11113786417793</v>
      </c>
      <c r="L46" s="98">
        <v>143.99505955073371</v>
      </c>
      <c r="M46" s="98">
        <v>124.92431824736336</v>
      </c>
      <c r="N46" s="98">
        <v>159.48850050399054</v>
      </c>
      <c r="O46" s="98">
        <v>121.51736758492616</v>
      </c>
      <c r="P46" s="98">
        <v>122.63494222381412</v>
      </c>
      <c r="Q46" s="98">
        <v>92.258749931096105</v>
      </c>
      <c r="R46" s="98">
        <v>117.52221784307542</v>
      </c>
      <c r="S46" s="98">
        <v>131.10331310025003</v>
      </c>
      <c r="T46" s="98">
        <v>136.71320930645368</v>
      </c>
      <c r="U46" s="98">
        <v>124.93468661291075</v>
      </c>
      <c r="V46" s="98">
        <v>121.77698674849326</v>
      </c>
      <c r="W46" s="98">
        <v>129.27350872997428</v>
      </c>
      <c r="X46" s="98">
        <v>138.45652269607308</v>
      </c>
      <c r="Y46" s="98">
        <v>129.54317892157243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0.16993644964004564</v>
      </c>
      <c r="H47" s="122">
        <f t="shared" si="20"/>
        <v>0.85547542731160153</v>
      </c>
      <c r="I47" s="122">
        <f t="shared" si="20"/>
        <v>0.48604805144489771</v>
      </c>
      <c r="J47" s="122">
        <f t="shared" si="20"/>
        <v>0.33647795223014249</v>
      </c>
      <c r="K47" s="122">
        <f t="shared" si="20"/>
        <v>0.36440577863053109</v>
      </c>
      <c r="L47" s="122">
        <f t="shared" si="20"/>
        <v>2.5179614865739537</v>
      </c>
      <c r="M47" s="122">
        <f t="shared" si="20"/>
        <v>0.30237046555649399</v>
      </c>
      <c r="N47" s="122">
        <f t="shared" si="20"/>
        <v>0.89966519350128726</v>
      </c>
      <c r="O47" s="122">
        <f t="shared" si="20"/>
        <v>0.48989759332387367</v>
      </c>
      <c r="P47" s="122">
        <f t="shared" si="20"/>
        <v>1.1092305521588472</v>
      </c>
      <c r="Q47" s="122">
        <f t="shared" si="20"/>
        <v>0.71734419839102359</v>
      </c>
      <c r="R47" s="122">
        <f t="shared" si="20"/>
        <v>0.44457240970142564</v>
      </c>
      <c r="S47" s="122">
        <f t="shared" si="20"/>
        <v>0.36236567905486206</v>
      </c>
      <c r="T47" s="122">
        <f t="shared" si="20"/>
        <v>0.58697700484503756</v>
      </c>
      <c r="U47" s="122">
        <f t="shared" si="20"/>
        <v>0.47903989118167389</v>
      </c>
      <c r="V47" s="122">
        <f t="shared" si="20"/>
        <v>0.30145042535200967</v>
      </c>
      <c r="W47" s="122">
        <f t="shared" si="20"/>
        <v>0.94624340953473329</v>
      </c>
      <c r="X47" s="122">
        <f t="shared" si="20"/>
        <v>0.58418640260410715</v>
      </c>
      <c r="Y47" s="122">
        <f t="shared" si="20"/>
        <v>0.4582743469782169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0.16993644964004564</v>
      </c>
      <c r="H48" s="98">
        <f>IF(RES_hhdet_fec!H48=0,0,RES_hhdet_fec!H48*1000*11630/RES_hhdet_num!H43)</f>
        <v>0.85547542731160153</v>
      </c>
      <c r="I48" s="98">
        <f>IF(RES_hhdet_fec!I48=0,0,RES_hhdet_fec!I48*1000*11630/RES_hhdet_num!I43)</f>
        <v>0.48604805144489771</v>
      </c>
      <c r="J48" s="98">
        <f>IF(RES_hhdet_fec!J48=0,0,RES_hhdet_fec!J48*1000*11630/RES_hhdet_num!J43)</f>
        <v>0.33647795223014249</v>
      </c>
      <c r="K48" s="98">
        <f>IF(RES_hhdet_fec!K48=0,0,RES_hhdet_fec!K48*1000*11630/RES_hhdet_num!K43)</f>
        <v>0.36440577863053109</v>
      </c>
      <c r="L48" s="98">
        <f>IF(RES_hhdet_fec!L48=0,0,RES_hhdet_fec!L48*1000*11630/RES_hhdet_num!L43)</f>
        <v>2.5179614865739537</v>
      </c>
      <c r="M48" s="98">
        <f>IF(RES_hhdet_fec!M48=0,0,RES_hhdet_fec!M48*1000*11630/RES_hhdet_num!M43)</f>
        <v>0.30237046555649399</v>
      </c>
      <c r="N48" s="98">
        <f>IF(RES_hhdet_fec!N48=0,0,RES_hhdet_fec!N48*1000*11630/RES_hhdet_num!N43)</f>
        <v>0.89966519350128726</v>
      </c>
      <c r="O48" s="98">
        <f>IF(RES_hhdet_fec!O48=0,0,RES_hhdet_fec!O48*1000*11630/RES_hhdet_num!O43)</f>
        <v>0.48989759332387367</v>
      </c>
      <c r="P48" s="98">
        <f>IF(RES_hhdet_fec!P48=0,0,RES_hhdet_fec!P48*1000*11630/RES_hhdet_num!P43)</f>
        <v>1.1092305521588472</v>
      </c>
      <c r="Q48" s="98">
        <f>IF(RES_hhdet_fec!Q48=0,0,RES_hhdet_fec!Q48*1000*11630/RES_hhdet_num!Q43)</f>
        <v>0.71734419839102359</v>
      </c>
      <c r="R48" s="98">
        <f>IF(RES_hhdet_fec!R48=0,0,RES_hhdet_fec!R48*1000*11630/RES_hhdet_num!R43)</f>
        <v>0.44457240970142564</v>
      </c>
      <c r="S48" s="98">
        <f>IF(RES_hhdet_fec!S48=0,0,RES_hhdet_fec!S48*1000*11630/RES_hhdet_num!S43)</f>
        <v>0.36236567905486206</v>
      </c>
      <c r="T48" s="98">
        <f>IF(RES_hhdet_fec!T48=0,0,RES_hhdet_fec!T48*1000*11630/RES_hhdet_num!T43)</f>
        <v>0.58697700484503756</v>
      </c>
      <c r="U48" s="98">
        <f>IF(RES_hhdet_fec!U48=0,0,RES_hhdet_fec!U48*1000*11630/RES_hhdet_num!U43)</f>
        <v>0.47903989118167389</v>
      </c>
      <c r="V48" s="98">
        <f>IF(RES_hhdet_fec!V48=0,0,RES_hhdet_fec!V48*1000*11630/RES_hhdet_num!V43)</f>
        <v>0.30145042535200967</v>
      </c>
      <c r="W48" s="98">
        <f>IF(RES_hhdet_fec!W48=0,0,RES_hhdet_fec!W48*1000*11630/RES_hhdet_num!W43)</f>
        <v>0.94624340953473329</v>
      </c>
      <c r="X48" s="98">
        <f>IF(RES_hhdet_fec!X48=0,0,RES_hhdet_fec!X48*1000*11630/RES_hhdet_num!X43)</f>
        <v>0.58418640260410715</v>
      </c>
      <c r="Y48" s="98">
        <f>IF(RES_hhdet_fec!Y48=0,0,RES_hhdet_fec!Y48*1000*11630/RES_hhdet_num!Y43)</f>
        <v>0.4582743469782169</v>
      </c>
      <c r="DA48" s="63" t="s">
        <v>2287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947.40557731077206</v>
      </c>
      <c r="H49" s="122">
        <v>723.13669472306492</v>
      </c>
      <c r="I49" s="122">
        <v>509.2221802362036</v>
      </c>
      <c r="J49" s="122">
        <v>656.2732960587025</v>
      </c>
      <c r="K49" s="122">
        <v>613.4348331083487</v>
      </c>
      <c r="L49" s="122">
        <v>799.11139852872554</v>
      </c>
      <c r="M49" s="122">
        <v>770.67812812042973</v>
      </c>
      <c r="N49" s="122">
        <v>999.40425829681953</v>
      </c>
      <c r="O49" s="122">
        <v>749.75775963643582</v>
      </c>
      <c r="P49" s="122">
        <v>835.09813625739173</v>
      </c>
      <c r="Q49" s="122">
        <v>641.03191911097281</v>
      </c>
      <c r="R49" s="122">
        <v>795.85337430620598</v>
      </c>
      <c r="S49" s="122">
        <v>847.41500895787169</v>
      </c>
      <c r="T49" s="122">
        <v>826.01914496714164</v>
      </c>
      <c r="U49" s="122">
        <v>734.39538753762713</v>
      </c>
      <c r="V49" s="122">
        <v>690.29134271112753</v>
      </c>
      <c r="W49" s="122">
        <v>1014.8561154425466</v>
      </c>
      <c r="X49" s="122">
        <v>1008.1032736377763</v>
      </c>
      <c r="Y49" s="122">
        <v>682.18850965754723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958.09704259766352</v>
      </c>
      <c r="H50" s="98">
        <v>722.23671589349465</v>
      </c>
      <c r="I50" s="98">
        <v>505.85237294884354</v>
      </c>
      <c r="J50" s="98">
        <v>653.33206836055706</v>
      </c>
      <c r="K50" s="98">
        <v>608.3950306605866</v>
      </c>
      <c r="L50" s="98">
        <v>803.19992197498084</v>
      </c>
      <c r="M50" s="98">
        <v>771.59814426122284</v>
      </c>
      <c r="N50" s="98">
        <v>1005.11016730608</v>
      </c>
      <c r="O50" s="98">
        <v>751.01795426817671</v>
      </c>
      <c r="P50" s="98">
        <v>836.30820396297429</v>
      </c>
      <c r="Q50" s="98">
        <v>638.18439021847337</v>
      </c>
      <c r="R50" s="98">
        <v>796.32397428207355</v>
      </c>
      <c r="S50" s="98">
        <v>849.46958485163418</v>
      </c>
      <c r="T50" s="98">
        <v>827.76894952559405</v>
      </c>
      <c r="U50" s="98">
        <v>735.59854992065209</v>
      </c>
      <c r="V50" s="98">
        <v>690.62613191442836</v>
      </c>
      <c r="W50" s="98">
        <v>1014.0953228442875</v>
      </c>
      <c r="X50" s="98">
        <v>1010.4381258069038</v>
      </c>
      <c r="Y50" s="98">
        <v>682.94979922348205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625.20369161945882</v>
      </c>
      <c r="H54" s="101">
        <v>751.87394976383177</v>
      </c>
      <c r="I54" s="101">
        <v>623.52959058902047</v>
      </c>
      <c r="J54" s="101">
        <v>762.69671826993113</v>
      </c>
      <c r="K54" s="101">
        <v>807.38415368047367</v>
      </c>
      <c r="L54" s="101">
        <v>639.07090883455407</v>
      </c>
      <c r="M54" s="101">
        <v>734.44886093404136</v>
      </c>
      <c r="N54" s="101">
        <v>784.24495977594859</v>
      </c>
      <c r="O54" s="101">
        <v>698.84906018263632</v>
      </c>
      <c r="P54" s="101">
        <v>785.74533581213257</v>
      </c>
      <c r="Q54" s="101">
        <v>759.60890638719684</v>
      </c>
      <c r="R54" s="101">
        <v>776.06563160834776</v>
      </c>
      <c r="S54" s="101">
        <v>763.0384404898814</v>
      </c>
      <c r="T54" s="101">
        <v>755.89681187675831</v>
      </c>
      <c r="U54" s="101">
        <v>688.42250815501347</v>
      </c>
      <c r="V54" s="101">
        <v>678.22620386886422</v>
      </c>
      <c r="W54" s="101">
        <v>1040.9107483009868</v>
      </c>
      <c r="X54" s="101">
        <v>932.22782923481918</v>
      </c>
      <c r="Y54" s="101">
        <v>656.89322441631919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675.08472436595241</v>
      </c>
      <c r="H58" s="122">
        <v>769.45563057334732</v>
      </c>
      <c r="I58" s="122">
        <v>758.73749823524929</v>
      </c>
      <c r="J58" s="122">
        <v>805.68266743573565</v>
      </c>
      <c r="K58" s="122">
        <v>789.63349346523819</v>
      </c>
      <c r="L58" s="122">
        <v>721.79082592505017</v>
      </c>
      <c r="M58" s="122">
        <v>804.56915891331676</v>
      </c>
      <c r="N58" s="122">
        <v>808.88917891157985</v>
      </c>
      <c r="O58" s="122">
        <v>693.59510643846693</v>
      </c>
      <c r="P58" s="122">
        <v>656.5590903735324</v>
      </c>
      <c r="Q58" s="122">
        <v>524.86029239344771</v>
      </c>
      <c r="R58" s="122">
        <v>544.05775685979745</v>
      </c>
      <c r="S58" s="122">
        <v>526.93448498408384</v>
      </c>
      <c r="T58" s="122">
        <v>611.66675651414903</v>
      </c>
      <c r="U58" s="122">
        <v>645.1321920845968</v>
      </c>
      <c r="V58" s="122">
        <v>582.73448302960628</v>
      </c>
      <c r="W58" s="122">
        <v>570.45663328614819</v>
      </c>
      <c r="X58" s="122">
        <v>578.78669897522923</v>
      </c>
      <c r="Y58" s="122">
        <v>713.2174085484362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843.11415524029042</v>
      </c>
      <c r="H59" s="98">
        <v>917.36479512917504</v>
      </c>
      <c r="I59" s="98">
        <v>778.36746161036854</v>
      </c>
      <c r="J59" s="98">
        <v>838.52660322045244</v>
      </c>
      <c r="K59" s="98">
        <v>834.82332630484393</v>
      </c>
      <c r="L59" s="98">
        <v>822.92742438907317</v>
      </c>
      <c r="M59" s="98">
        <v>890.93165669769758</v>
      </c>
      <c r="N59" s="98">
        <v>900.1928693511237</v>
      </c>
      <c r="O59" s="98">
        <v>757.63072900552504</v>
      </c>
      <c r="P59" s="98">
        <v>703.92646012301043</v>
      </c>
      <c r="Q59" s="98">
        <v>575.5841653781896</v>
      </c>
      <c r="R59" s="98">
        <v>618.07409441294885</v>
      </c>
      <c r="S59" s="98">
        <v>669.13769459756031</v>
      </c>
      <c r="T59" s="98">
        <v>640.97686392561218</v>
      </c>
      <c r="U59" s="98">
        <v>738.10695617945305</v>
      </c>
      <c r="V59" s="98">
        <v>697.41806325151617</v>
      </c>
      <c r="W59" s="98">
        <v>572.70255821723333</v>
      </c>
      <c r="X59" s="98">
        <v>626.37715970770967</v>
      </c>
      <c r="Y59" s="98">
        <v>846.9581766294632</v>
      </c>
      <c r="DA59" s="63" t="s">
        <v>2298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518.8883520038919</v>
      </c>
      <c r="H60" s="33">
        <v>663.31218334713265</v>
      </c>
      <c r="I60" s="33">
        <v>749.35970949591069</v>
      </c>
      <c r="J60" s="33">
        <v>793.15519719215342</v>
      </c>
      <c r="K60" s="33">
        <v>746.3399097420629</v>
      </c>
      <c r="L60" s="33">
        <v>550.0169254951328</v>
      </c>
      <c r="M60" s="33">
        <v>637.26661726363534</v>
      </c>
      <c r="N60" s="33">
        <v>652.75657605958304</v>
      </c>
      <c r="O60" s="33">
        <v>595.50983604788087</v>
      </c>
      <c r="P60" s="33">
        <v>590.14052834439656</v>
      </c>
      <c r="Q60" s="33">
        <v>443.32670233403871</v>
      </c>
      <c r="R60" s="33">
        <v>415.67643345075589</v>
      </c>
      <c r="S60" s="33">
        <v>265.71513414336454</v>
      </c>
      <c r="T60" s="33">
        <v>554.49943214468544</v>
      </c>
      <c r="U60" s="33">
        <v>490.78001436596082</v>
      </c>
      <c r="V60" s="33">
        <v>440.66617339113475</v>
      </c>
      <c r="W60" s="33">
        <v>567.87892399024361</v>
      </c>
      <c r="X60" s="33">
        <v>517.21785606264893</v>
      </c>
      <c r="Y60" s="33">
        <v>442.77299126183965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12292.745866840207</v>
      </c>
      <c r="C62" s="117">
        <f t="shared" si="21"/>
        <v>12797.323957931707</v>
      </c>
      <c r="D62" s="117">
        <f t="shared" si="21"/>
        <v>12851.824611783395</v>
      </c>
      <c r="E62" s="117">
        <f t="shared" si="21"/>
        <v>13234.410904061197</v>
      </c>
      <c r="F62" s="117">
        <f t="shared" si="21"/>
        <v>13752.056354782897</v>
      </c>
      <c r="G62" s="117">
        <f t="shared" si="21"/>
        <v>14079.093468771707</v>
      </c>
      <c r="H62" s="117">
        <f t="shared" si="21"/>
        <v>14462.334801043495</v>
      </c>
      <c r="I62" s="117">
        <f t="shared" si="21"/>
        <v>14842.13657443022</v>
      </c>
      <c r="J62" s="117">
        <f t="shared" si="21"/>
        <v>14580.691791475652</v>
      </c>
      <c r="K62" s="117">
        <f t="shared" si="21"/>
        <v>14456.057674913702</v>
      </c>
      <c r="L62" s="117">
        <f t="shared" si="21"/>
        <v>15678.217798243266</v>
      </c>
      <c r="M62" s="117">
        <f t="shared" si="21"/>
        <v>14765.589865031292</v>
      </c>
      <c r="N62" s="117">
        <f t="shared" si="21"/>
        <v>14376.035178190285</v>
      </c>
      <c r="O62" s="117">
        <f t="shared" si="21"/>
        <v>13363.238876231366</v>
      </c>
      <c r="P62" s="117">
        <f t="shared" si="21"/>
        <v>12624.214517920977</v>
      </c>
      <c r="Q62" s="117">
        <f t="shared" si="21"/>
        <v>11997.881242839296</v>
      </c>
      <c r="R62" s="117">
        <f t="shared" ref="R62:V62" si="22">R63+R66+R68+R77</f>
        <v>12970.831199365028</v>
      </c>
      <c r="S62" s="117">
        <f t="shared" si="22"/>
        <v>12774.911491096558</v>
      </c>
      <c r="T62" s="117">
        <f t="shared" si="22"/>
        <v>12851.024209855608</v>
      </c>
      <c r="U62" s="117">
        <f t="shared" si="22"/>
        <v>11725.127526627994</v>
      </c>
      <c r="V62" s="117">
        <f t="shared" si="22"/>
        <v>11770.267449541932</v>
      </c>
      <c r="W62" s="117">
        <f t="shared" ref="W62:Y62" si="23">W63+W66+W68+W77</f>
        <v>13988.201990591006</v>
      </c>
      <c r="X62" s="117">
        <f t="shared" si="23"/>
        <v>12319.278103204995</v>
      </c>
      <c r="Y62" s="117">
        <f t="shared" si="23"/>
        <v>11715.858589165597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10931.555047062302</v>
      </c>
      <c r="C63" s="122">
        <f t="shared" si="24"/>
        <v>11409.887892570699</v>
      </c>
      <c r="D63" s="122">
        <f t="shared" si="24"/>
        <v>11583.517214137592</v>
      </c>
      <c r="E63" s="122">
        <f t="shared" si="24"/>
        <v>11874.99283897205</v>
      </c>
      <c r="F63" s="122">
        <f t="shared" si="24"/>
        <v>12221.307506296227</v>
      </c>
      <c r="G63" s="122">
        <f t="shared" si="24"/>
        <v>12525.61667506601</v>
      </c>
      <c r="H63" s="122">
        <f t="shared" si="24"/>
        <v>12801.175492668004</v>
      </c>
      <c r="I63" s="122">
        <f t="shared" si="24"/>
        <v>13153.964731906373</v>
      </c>
      <c r="J63" s="122">
        <f t="shared" si="24"/>
        <v>12798.707257781352</v>
      </c>
      <c r="K63" s="122">
        <f t="shared" si="24"/>
        <v>12748.685277534943</v>
      </c>
      <c r="L63" s="122">
        <f t="shared" si="24"/>
        <v>14040.74358799436</v>
      </c>
      <c r="M63" s="122">
        <f t="shared" si="24"/>
        <v>13046.951662175881</v>
      </c>
      <c r="N63" s="122">
        <f t="shared" si="24"/>
        <v>12690.543992684317</v>
      </c>
      <c r="O63" s="122">
        <f t="shared" si="24"/>
        <v>11860.834866393992</v>
      </c>
      <c r="P63" s="122">
        <f t="shared" si="24"/>
        <v>11127.135739471902</v>
      </c>
      <c r="Q63" s="122">
        <f t="shared" si="24"/>
        <v>10657.24554540194</v>
      </c>
      <c r="R63" s="122">
        <f t="shared" ref="R63:V63" si="25">SUM(R64:R65)</f>
        <v>11529.913039209783</v>
      </c>
      <c r="S63" s="122">
        <f t="shared" si="25"/>
        <v>11415.958468688059</v>
      </c>
      <c r="T63" s="122">
        <f t="shared" si="25"/>
        <v>11411.200981041129</v>
      </c>
      <c r="U63" s="122">
        <f t="shared" si="25"/>
        <v>10363.501412701344</v>
      </c>
      <c r="V63" s="122">
        <f t="shared" si="25"/>
        <v>10455.137354847771</v>
      </c>
      <c r="W63" s="122">
        <f t="shared" ref="W63:Y63" si="26">SUM(W64:W65)</f>
        <v>12174.803347227085</v>
      </c>
      <c r="X63" s="122">
        <f t="shared" si="26"/>
        <v>10730.455712727113</v>
      </c>
      <c r="Y63" s="122">
        <f t="shared" si="26"/>
        <v>10347.577724468194</v>
      </c>
      <c r="DA63" s="130" t="s">
        <v>2301</v>
      </c>
    </row>
    <row r="64" spans="1:105" ht="12" customHeight="1" x14ac:dyDescent="0.25">
      <c r="A64" s="97" t="s">
        <v>212</v>
      </c>
      <c r="B64" s="98">
        <v>10817.735720377286</v>
      </c>
      <c r="C64" s="98">
        <v>11292.50352220035</v>
      </c>
      <c r="D64" s="98">
        <v>11465.66691994242</v>
      </c>
      <c r="E64" s="98">
        <v>11755.150893468903</v>
      </c>
      <c r="F64" s="98">
        <v>12098.323585547003</v>
      </c>
      <c r="G64" s="98">
        <v>12399.828523972797</v>
      </c>
      <c r="H64" s="98">
        <v>12672.36648864782</v>
      </c>
      <c r="I64" s="98">
        <v>13022.482996159653</v>
      </c>
      <c r="J64" s="98">
        <v>12670.526181744666</v>
      </c>
      <c r="K64" s="98">
        <v>12621.060586995272</v>
      </c>
      <c r="L64" s="98">
        <v>13900.932806145556</v>
      </c>
      <c r="M64" s="98">
        <v>12916.472724112409</v>
      </c>
      <c r="N64" s="98">
        <v>12562.415945304283</v>
      </c>
      <c r="O64" s="98">
        <v>11739.284344312027</v>
      </c>
      <c r="P64" s="98">
        <v>11012.692577563093</v>
      </c>
      <c r="Q64" s="98">
        <v>10545.880161272677</v>
      </c>
      <c r="R64" s="98">
        <v>11406.752523168983</v>
      </c>
      <c r="S64" s="98">
        <v>11291.005416472281</v>
      </c>
      <c r="T64" s="98">
        <v>11282.080854085596</v>
      </c>
      <c r="U64" s="98">
        <v>10242.339828813432</v>
      </c>
      <c r="V64" s="98">
        <v>10330.745596712837</v>
      </c>
      <c r="W64" s="98">
        <v>12027.536178721164</v>
      </c>
      <c r="X64" s="98">
        <v>10598.640551715522</v>
      </c>
      <c r="Y64" s="98">
        <v>10220.67543634048</v>
      </c>
      <c r="DA64" s="63" t="s">
        <v>2302</v>
      </c>
    </row>
    <row r="65" spans="1:105" ht="12" customHeight="1" x14ac:dyDescent="0.25">
      <c r="A65" s="97" t="s">
        <v>53</v>
      </c>
      <c r="B65" s="98">
        <v>113.81932668501619</v>
      </c>
      <c r="C65" s="98">
        <v>117.38437037034993</v>
      </c>
      <c r="D65" s="98">
        <v>117.85029419517167</v>
      </c>
      <c r="E65" s="98">
        <v>119.84194550314797</v>
      </c>
      <c r="F65" s="98">
        <v>122.98392074922346</v>
      </c>
      <c r="G65" s="98">
        <v>125.78815109321211</v>
      </c>
      <c r="H65" s="98">
        <v>128.80900402018491</v>
      </c>
      <c r="I65" s="98">
        <v>131.48173574671989</v>
      </c>
      <c r="J65" s="98">
        <v>128.18107603668702</v>
      </c>
      <c r="K65" s="98">
        <v>127.6246905396717</v>
      </c>
      <c r="L65" s="98">
        <v>139.81078184880374</v>
      </c>
      <c r="M65" s="98">
        <v>130.47893806347165</v>
      </c>
      <c r="N65" s="98">
        <v>128.12804738003385</v>
      </c>
      <c r="O65" s="98">
        <v>121.55052208196466</v>
      </c>
      <c r="P65" s="98">
        <v>114.44316190880804</v>
      </c>
      <c r="Q65" s="98">
        <v>111.36538412926369</v>
      </c>
      <c r="R65" s="98">
        <v>123.16051604080005</v>
      </c>
      <c r="S65" s="98">
        <v>124.95305221577766</v>
      </c>
      <c r="T65" s="98">
        <v>129.12012695553221</v>
      </c>
      <c r="U65" s="98">
        <v>121.16158388791163</v>
      </c>
      <c r="V65" s="98">
        <v>124.39175813493438</v>
      </c>
      <c r="W65" s="98">
        <v>147.26716850592049</v>
      </c>
      <c r="X65" s="98">
        <v>131.81516101159116</v>
      </c>
      <c r="Y65" s="98">
        <v>126.90228812771385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9.7465690551228577E-3</v>
      </c>
      <c r="C66" s="122">
        <f t="shared" si="27"/>
        <v>1.194705769534735E-2</v>
      </c>
      <c r="D66" s="122">
        <f t="shared" si="27"/>
        <v>1.4635383774558079E-2</v>
      </c>
      <c r="E66" s="122">
        <f t="shared" si="27"/>
        <v>2.8553868890021171E-2</v>
      </c>
      <c r="F66" s="122">
        <f t="shared" si="27"/>
        <v>5.5473639269560067E-2</v>
      </c>
      <c r="G66" s="122">
        <f t="shared" si="27"/>
        <v>0.10765230726794041</v>
      </c>
      <c r="H66" s="122">
        <f t="shared" si="27"/>
        <v>0.37275028890732881</v>
      </c>
      <c r="I66" s="122">
        <f t="shared" si="27"/>
        <v>0.20902406769674514</v>
      </c>
      <c r="J66" s="122">
        <f t="shared" si="27"/>
        <v>0.18968619592998234</v>
      </c>
      <c r="K66" s="122">
        <f t="shared" si="27"/>
        <v>0.22826739780121971</v>
      </c>
      <c r="L66" s="122">
        <f t="shared" si="27"/>
        <v>1.8166779903874133</v>
      </c>
      <c r="M66" s="122">
        <f t="shared" si="27"/>
        <v>0.23082304260956552</v>
      </c>
      <c r="N66" s="122">
        <f t="shared" si="27"/>
        <v>0.65948493076612102</v>
      </c>
      <c r="O66" s="122">
        <f t="shared" si="27"/>
        <v>0.33371081708611094</v>
      </c>
      <c r="P66" s="122">
        <f t="shared" si="27"/>
        <v>0.7281808678639522</v>
      </c>
      <c r="Q66" s="122">
        <f t="shared" si="27"/>
        <v>0.48654831167435997</v>
      </c>
      <c r="R66" s="122">
        <f t="shared" si="27"/>
        <v>0.36581547674967563</v>
      </c>
      <c r="S66" s="122">
        <f t="shared" si="27"/>
        <v>0.35175731520690701</v>
      </c>
      <c r="T66" s="122">
        <f t="shared" si="27"/>
        <v>0.60517110312656419</v>
      </c>
      <c r="U66" s="122">
        <f t="shared" si="27"/>
        <v>0.49705491268839308</v>
      </c>
      <c r="V66" s="122">
        <f t="shared" si="27"/>
        <v>0.31925613321642055</v>
      </c>
      <c r="W66" s="122">
        <f t="shared" si="27"/>
        <v>1.0427586943095113</v>
      </c>
      <c r="X66" s="122">
        <f t="shared" si="27"/>
        <v>0.69772955826677852</v>
      </c>
      <c r="Y66" s="122">
        <f t="shared" si="27"/>
        <v>0.57644770098069376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9.7465690551228577E-3</v>
      </c>
      <c r="C67" s="98">
        <f>IF(RES_hhdet_fec!C67=0,0,RES_hhdet_fec!C67*1000*11630/RES_hhdet_num!C62)</f>
        <v>1.194705769534735E-2</v>
      </c>
      <c r="D67" s="98">
        <f>IF(RES_hhdet_fec!D67=0,0,RES_hhdet_fec!D67*1000*11630/RES_hhdet_num!D62)</f>
        <v>1.4635383774558079E-2</v>
      </c>
      <c r="E67" s="98">
        <f>IF(RES_hhdet_fec!E67=0,0,RES_hhdet_fec!E67*1000*11630/RES_hhdet_num!E62)</f>
        <v>2.8553868890021171E-2</v>
      </c>
      <c r="F67" s="98">
        <f>IF(RES_hhdet_fec!F67=0,0,RES_hhdet_fec!F67*1000*11630/RES_hhdet_num!F62)</f>
        <v>5.5473639269560067E-2</v>
      </c>
      <c r="G67" s="98">
        <f>IF(RES_hhdet_fec!G67=0,0,RES_hhdet_fec!G67*1000*11630/RES_hhdet_num!G62)</f>
        <v>0.10765230726794041</v>
      </c>
      <c r="H67" s="98">
        <f>IF(RES_hhdet_fec!H67=0,0,RES_hhdet_fec!H67*1000*11630/RES_hhdet_num!H62)</f>
        <v>0.37275028890732881</v>
      </c>
      <c r="I67" s="98">
        <f>IF(RES_hhdet_fec!I67=0,0,RES_hhdet_fec!I67*1000*11630/RES_hhdet_num!I62)</f>
        <v>0.20902406769674514</v>
      </c>
      <c r="J67" s="98">
        <f>IF(RES_hhdet_fec!J67=0,0,RES_hhdet_fec!J67*1000*11630/RES_hhdet_num!J62)</f>
        <v>0.18968619592998234</v>
      </c>
      <c r="K67" s="98">
        <f>IF(RES_hhdet_fec!K67=0,0,RES_hhdet_fec!K67*1000*11630/RES_hhdet_num!K62)</f>
        <v>0.22826739780121971</v>
      </c>
      <c r="L67" s="98">
        <f>IF(RES_hhdet_fec!L67=0,0,RES_hhdet_fec!L67*1000*11630/RES_hhdet_num!L62)</f>
        <v>1.8166779903874133</v>
      </c>
      <c r="M67" s="98">
        <f>IF(RES_hhdet_fec!M67=0,0,RES_hhdet_fec!M67*1000*11630/RES_hhdet_num!M62)</f>
        <v>0.23082304260956552</v>
      </c>
      <c r="N67" s="98">
        <f>IF(RES_hhdet_fec!N67=0,0,RES_hhdet_fec!N67*1000*11630/RES_hhdet_num!N62)</f>
        <v>0.65948493076612102</v>
      </c>
      <c r="O67" s="98">
        <f>IF(RES_hhdet_fec!O67=0,0,RES_hhdet_fec!O67*1000*11630/RES_hhdet_num!O62)</f>
        <v>0.33371081708611094</v>
      </c>
      <c r="P67" s="98">
        <f>IF(RES_hhdet_fec!P67=0,0,RES_hhdet_fec!P67*1000*11630/RES_hhdet_num!P62)</f>
        <v>0.7281808678639522</v>
      </c>
      <c r="Q67" s="98">
        <f>IF(RES_hhdet_fec!Q67=0,0,RES_hhdet_fec!Q67*1000*11630/RES_hhdet_num!Q62)</f>
        <v>0.48654831167435997</v>
      </c>
      <c r="R67" s="98">
        <f>IF(RES_hhdet_fec!R67=0,0,RES_hhdet_fec!R67*1000*11630/RES_hhdet_num!R62)</f>
        <v>0.36581547674967563</v>
      </c>
      <c r="S67" s="98">
        <f>IF(RES_hhdet_fec!S67=0,0,RES_hhdet_fec!S67*1000*11630/RES_hhdet_num!S62)</f>
        <v>0.35175731520690701</v>
      </c>
      <c r="T67" s="98">
        <f>IF(RES_hhdet_fec!T67=0,0,RES_hhdet_fec!T67*1000*11630/RES_hhdet_num!T62)</f>
        <v>0.60517110312656419</v>
      </c>
      <c r="U67" s="98">
        <f>IF(RES_hhdet_fec!U67=0,0,RES_hhdet_fec!U67*1000*11630/RES_hhdet_num!U62)</f>
        <v>0.49705491268839308</v>
      </c>
      <c r="V67" s="98">
        <f>IF(RES_hhdet_fec!V67=0,0,RES_hhdet_fec!V67*1000*11630/RES_hhdet_num!V62)</f>
        <v>0.31925613321642055</v>
      </c>
      <c r="W67" s="98">
        <f>IF(RES_hhdet_fec!W67=0,0,RES_hhdet_fec!W67*1000*11630/RES_hhdet_num!W62)</f>
        <v>1.0427586943095113</v>
      </c>
      <c r="X67" s="98">
        <f>IF(RES_hhdet_fec!X67=0,0,RES_hhdet_fec!X67*1000*11630/RES_hhdet_num!X62)</f>
        <v>0.69772955826677852</v>
      </c>
      <c r="Y67" s="98">
        <f>IF(RES_hhdet_fec!Y67=0,0,RES_hhdet_fec!Y67*1000*11630/RES_hhdet_num!Y62)</f>
        <v>0.57644770098069376</v>
      </c>
      <c r="DA67" s="63" t="s">
        <v>2305</v>
      </c>
    </row>
    <row r="68" spans="1:105" ht="12" customHeight="1" x14ac:dyDescent="0.25">
      <c r="A68" s="121" t="s">
        <v>55</v>
      </c>
      <c r="B68" s="122">
        <v>568.43080580078686</v>
      </c>
      <c r="C68" s="122">
        <v>600.1424919268037</v>
      </c>
      <c r="D68" s="122">
        <v>545.37875223982132</v>
      </c>
      <c r="E68" s="122">
        <v>596.93258980597079</v>
      </c>
      <c r="F68" s="122">
        <v>721.16745789065192</v>
      </c>
      <c r="G68" s="122">
        <v>743.44582136137967</v>
      </c>
      <c r="H68" s="122">
        <v>801.7887653695069</v>
      </c>
      <c r="I68" s="122">
        <v>788.32164403517822</v>
      </c>
      <c r="J68" s="122">
        <v>835.51682771146579</v>
      </c>
      <c r="K68" s="122">
        <v>829.35768036477498</v>
      </c>
      <c r="L68" s="122">
        <v>827.91853420596851</v>
      </c>
      <c r="M68" s="122">
        <v>848.48899227618278</v>
      </c>
      <c r="N68" s="122">
        <v>839.74239602910188</v>
      </c>
      <c r="O68" s="122">
        <v>770.05257890916494</v>
      </c>
      <c r="P68" s="122">
        <v>796.16125420643436</v>
      </c>
      <c r="Q68" s="122">
        <v>772.97984993377656</v>
      </c>
      <c r="R68" s="122">
        <v>833.97310882167346</v>
      </c>
      <c r="S68" s="122">
        <v>804.49023033149638</v>
      </c>
      <c r="T68" s="122">
        <v>768.57766007665384</v>
      </c>
      <c r="U68" s="122">
        <v>688.62305254972944</v>
      </c>
      <c r="V68" s="122">
        <v>671.46076650332225</v>
      </c>
      <c r="W68" s="122">
        <v>1091.4522123380546</v>
      </c>
      <c r="X68" s="122">
        <v>914.88200067781099</v>
      </c>
      <c r="Y68" s="122">
        <v>639.01875544722191</v>
      </c>
      <c r="DA68" s="130" t="s">
        <v>2306</v>
      </c>
    </row>
    <row r="69" spans="1:105" ht="12" customHeight="1" x14ac:dyDescent="0.25">
      <c r="A69" s="97" t="s">
        <v>134</v>
      </c>
      <c r="B69" s="98">
        <v>572.25736685513107</v>
      </c>
      <c r="C69" s="98">
        <v>602.2762240688927</v>
      </c>
      <c r="D69" s="98">
        <v>550.17912733021194</v>
      </c>
      <c r="E69" s="98">
        <v>601.88699052641516</v>
      </c>
      <c r="F69" s="98">
        <v>723.90774770608334</v>
      </c>
      <c r="G69" s="98">
        <v>746.96837488341043</v>
      </c>
      <c r="H69" s="98">
        <v>803.185141028305</v>
      </c>
      <c r="I69" s="98">
        <v>793.37250814645552</v>
      </c>
      <c r="J69" s="98">
        <v>837.57560264173719</v>
      </c>
      <c r="K69" s="98">
        <v>829.82986696923547</v>
      </c>
      <c r="L69" s="98">
        <v>833.36722197976997</v>
      </c>
      <c r="M69" s="98">
        <v>851.70353421062066</v>
      </c>
      <c r="N69" s="98">
        <v>841.23011026500149</v>
      </c>
      <c r="O69" s="98">
        <v>772.17179217082617</v>
      </c>
      <c r="P69" s="98">
        <v>796.60528208487665</v>
      </c>
      <c r="Q69" s="98">
        <v>773.5718434389513</v>
      </c>
      <c r="R69" s="98">
        <v>835.59328654013143</v>
      </c>
      <c r="S69" s="98">
        <v>805.44030952738763</v>
      </c>
      <c r="T69" s="98">
        <v>768.65145879038221</v>
      </c>
      <c r="U69" s="98">
        <v>688.43201836922447</v>
      </c>
      <c r="V69" s="98">
        <v>671.17204528206491</v>
      </c>
      <c r="W69" s="98">
        <v>1092.912794196171</v>
      </c>
      <c r="X69" s="98">
        <v>914.2796311195026</v>
      </c>
      <c r="Y69" s="98">
        <v>638.39232530687343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460.50204565252579</v>
      </c>
      <c r="C73" s="101">
        <v>539.46194397883539</v>
      </c>
      <c r="D73" s="101">
        <v>406.25211677505035</v>
      </c>
      <c r="E73" s="101">
        <v>450.35051496218063</v>
      </c>
      <c r="F73" s="101">
        <v>638.59632028579313</v>
      </c>
      <c r="G73" s="101">
        <v>635.01871505726695</v>
      </c>
      <c r="H73" s="101">
        <v>758.10091259284638</v>
      </c>
      <c r="I73" s="101">
        <v>626.86230706485208</v>
      </c>
      <c r="J73" s="101">
        <v>768.7877492393859</v>
      </c>
      <c r="K73" s="101">
        <v>813.78489012192449</v>
      </c>
      <c r="L73" s="101">
        <v>644.6889440690303</v>
      </c>
      <c r="M73" s="101">
        <v>740.3792776383973</v>
      </c>
      <c r="N73" s="101">
        <v>790.19548380893661</v>
      </c>
      <c r="O73" s="101">
        <v>700.16564964677923</v>
      </c>
      <c r="P73" s="101">
        <v>781.44114757118655</v>
      </c>
      <c r="Q73" s="101">
        <v>752.96485587489531</v>
      </c>
      <c r="R73" s="101">
        <v>777.60111346386157</v>
      </c>
      <c r="S73" s="101">
        <v>770.81824122147441</v>
      </c>
      <c r="T73" s="101">
        <v>765.9380446426353</v>
      </c>
      <c r="U73" s="101">
        <v>695.42067106589423</v>
      </c>
      <c r="V73" s="101">
        <v>681.59094941482113</v>
      </c>
      <c r="W73" s="101">
        <v>1041.241749949796</v>
      </c>
      <c r="X73" s="101">
        <v>934.91861678640987</v>
      </c>
      <c r="Y73" s="101">
        <v>660.37421917099493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792.75026740806163</v>
      </c>
      <c r="C77" s="122">
        <v>787.28162637650814</v>
      </c>
      <c r="D77" s="122">
        <v>722.91401002220573</v>
      </c>
      <c r="E77" s="122">
        <v>762.45692141428594</v>
      </c>
      <c r="F77" s="122">
        <v>809.52591695674846</v>
      </c>
      <c r="G77" s="122">
        <v>809.92332003704905</v>
      </c>
      <c r="H77" s="122">
        <v>858.99779271707746</v>
      </c>
      <c r="I77" s="122">
        <v>899.64117442097051</v>
      </c>
      <c r="J77" s="122">
        <v>946.27801978690252</v>
      </c>
      <c r="K77" s="122">
        <v>877.78644961618249</v>
      </c>
      <c r="L77" s="122">
        <v>807.73899805254871</v>
      </c>
      <c r="M77" s="122">
        <v>869.91838753661807</v>
      </c>
      <c r="N77" s="122">
        <v>845.08930454609913</v>
      </c>
      <c r="O77" s="122">
        <v>732.01772011112314</v>
      </c>
      <c r="P77" s="122">
        <v>700.1893433747772</v>
      </c>
      <c r="Q77" s="122">
        <v>567.16929919190636</v>
      </c>
      <c r="R77" s="122">
        <v>606.57923585682204</v>
      </c>
      <c r="S77" s="122">
        <v>554.1110347617963</v>
      </c>
      <c r="T77" s="122">
        <v>670.64039763469975</v>
      </c>
      <c r="U77" s="122">
        <v>672.50600646423322</v>
      </c>
      <c r="V77" s="122">
        <v>643.35007205762315</v>
      </c>
      <c r="W77" s="122">
        <v>720.90367233155644</v>
      </c>
      <c r="X77" s="122">
        <v>673.24266024180292</v>
      </c>
      <c r="Y77" s="122">
        <v>728.68566154919927</v>
      </c>
      <c r="DA77" s="130" t="s">
        <v>2315</v>
      </c>
    </row>
    <row r="78" spans="1:105" ht="12" customHeight="1" x14ac:dyDescent="0.25">
      <c r="A78" s="97" t="s">
        <v>189</v>
      </c>
      <c r="B78" s="98">
        <v>800.50873685978422</v>
      </c>
      <c r="C78" s="98">
        <v>790.66463009750157</v>
      </c>
      <c r="D78" s="98">
        <v>736.45779387682137</v>
      </c>
      <c r="E78" s="98">
        <v>772.08104877766027</v>
      </c>
      <c r="F78" s="98">
        <v>813.77353847743552</v>
      </c>
      <c r="G78" s="98">
        <v>820.15782311740111</v>
      </c>
      <c r="H78" s="98">
        <v>865.86176937461187</v>
      </c>
      <c r="I78" s="98">
        <v>904.88153838665539</v>
      </c>
      <c r="J78" s="98">
        <v>951.60086822196888</v>
      </c>
      <c r="K78" s="98">
        <v>882.35940845596213</v>
      </c>
      <c r="L78" s="98">
        <v>816.7373323518616</v>
      </c>
      <c r="M78" s="98">
        <v>878.16561103852257</v>
      </c>
      <c r="N78" s="98">
        <v>852.00443952587443</v>
      </c>
      <c r="O78" s="98">
        <v>736.93974912507747</v>
      </c>
      <c r="P78" s="98">
        <v>704.09679270401364</v>
      </c>
      <c r="Q78" s="98">
        <v>571.47636541660984</v>
      </c>
      <c r="R78" s="98">
        <v>612.9101714115526</v>
      </c>
      <c r="S78" s="98">
        <v>563.38458063282644</v>
      </c>
      <c r="T78" s="98">
        <v>674.25122718162925</v>
      </c>
      <c r="U78" s="98">
        <v>678.0319638844104</v>
      </c>
      <c r="V78" s="98">
        <v>649.34615162523755</v>
      </c>
      <c r="W78" s="98">
        <v>725.35651783690651</v>
      </c>
      <c r="X78" s="98">
        <v>677.87896310769008</v>
      </c>
      <c r="Y78" s="98">
        <v>737.44552729995576</v>
      </c>
      <c r="DA78" s="63" t="s">
        <v>2316</v>
      </c>
    </row>
    <row r="79" spans="1:105" ht="12" customHeight="1" x14ac:dyDescent="0.25">
      <c r="A79" s="109" t="s">
        <v>120</v>
      </c>
      <c r="B79" s="33">
        <v>579.99648246010588</v>
      </c>
      <c r="C79" s="33">
        <v>694.25828320659775</v>
      </c>
      <c r="D79" s="33">
        <v>349.04946347696273</v>
      </c>
      <c r="E79" s="33">
        <v>495.6070797569871</v>
      </c>
      <c r="F79" s="33">
        <v>691.28411862404846</v>
      </c>
      <c r="G79" s="33">
        <v>522.89166838472261</v>
      </c>
      <c r="H79" s="33">
        <v>666.13721734154456</v>
      </c>
      <c r="I79" s="33">
        <v>751.79497994465817</v>
      </c>
      <c r="J79" s="33">
        <v>796.35353947823182</v>
      </c>
      <c r="K79" s="33">
        <v>748.4198806835459</v>
      </c>
      <c r="L79" s="33">
        <v>551.04837794998787</v>
      </c>
      <c r="M79" s="33">
        <v>638.21008548840564</v>
      </c>
      <c r="N79" s="33">
        <v>654.19091233165341</v>
      </c>
      <c r="O79" s="33">
        <v>597.14304702107472</v>
      </c>
      <c r="P79" s="33">
        <v>591.61771388956993</v>
      </c>
      <c r="Q79" s="33">
        <v>443.36455320029353</v>
      </c>
      <c r="R79" s="33">
        <v>416.90648478710193</v>
      </c>
      <c r="S79" s="33">
        <v>266.7148468083609</v>
      </c>
      <c r="T79" s="33">
        <v>556.09981547726738</v>
      </c>
      <c r="U79" s="33">
        <v>493.91157177070579</v>
      </c>
      <c r="V79" s="33">
        <v>445.91747351061963</v>
      </c>
      <c r="W79" s="33">
        <v>573.31111489170132</v>
      </c>
      <c r="X79" s="33">
        <v>520.05444125626104</v>
      </c>
      <c r="Y79" s="33">
        <v>440.31503924981877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13569.641453033404</v>
      </c>
      <c r="C81" s="117">
        <f t="shared" si="28"/>
        <v>14152.362292820499</v>
      </c>
      <c r="D81" s="117">
        <f t="shared" si="28"/>
        <v>14121.385766123645</v>
      </c>
      <c r="E81" s="117">
        <f t="shared" si="28"/>
        <v>14318.782825396016</v>
      </c>
      <c r="F81" s="117">
        <f t="shared" si="28"/>
        <v>14518.042144130803</v>
      </c>
      <c r="G81" s="117">
        <f t="shared" si="28"/>
        <v>14770.348885136036</v>
      </c>
      <c r="H81" s="117">
        <f t="shared" si="28"/>
        <v>15280.514043904197</v>
      </c>
      <c r="I81" s="117">
        <f t="shared" si="28"/>
        <v>14588.924633752025</v>
      </c>
      <c r="J81" s="117">
        <f t="shared" si="28"/>
        <v>14582.855621912482</v>
      </c>
      <c r="K81" s="117">
        <f t="shared" si="28"/>
        <v>14723.508503067687</v>
      </c>
      <c r="L81" s="117">
        <f t="shared" si="28"/>
        <v>13950.988013565613</v>
      </c>
      <c r="M81" s="117">
        <f t="shared" si="28"/>
        <v>13676.1465182882</v>
      </c>
      <c r="N81" s="117">
        <f t="shared" si="28"/>
        <v>13543.80706614297</v>
      </c>
      <c r="O81" s="117">
        <f t="shared" si="28"/>
        <v>12815.310244797107</v>
      </c>
      <c r="P81" s="117">
        <f t="shared" si="28"/>
        <v>12150.648907734776</v>
      </c>
      <c r="Q81" s="117">
        <f t="shared" si="28"/>
        <v>11825.349590067874</v>
      </c>
      <c r="R81" s="117">
        <f t="shared" ref="R81:V81" si="29">R82+R85+R87+R100</f>
        <v>12151.915482188262</v>
      </c>
      <c r="S81" s="117">
        <f t="shared" si="29"/>
        <v>12283.019743798932</v>
      </c>
      <c r="T81" s="117">
        <f t="shared" si="29"/>
        <v>12924.274933364626</v>
      </c>
      <c r="U81" s="117">
        <f t="shared" si="29"/>
        <v>12660.985501113211</v>
      </c>
      <c r="V81" s="117">
        <f t="shared" si="29"/>
        <v>13063.89797453414</v>
      </c>
      <c r="W81" s="117">
        <f t="shared" ref="W81:Y81" si="30">W82+W85+W87+W100</f>
        <v>13327.873224888912</v>
      </c>
      <c r="X81" s="117">
        <f t="shared" si="30"/>
        <v>13120.988302350132</v>
      </c>
      <c r="Y81" s="117">
        <f t="shared" si="30"/>
        <v>12609.625647935252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12171.454678151124</v>
      </c>
      <c r="C82" s="122">
        <f t="shared" si="31"/>
        <v>12730.585913978735</v>
      </c>
      <c r="D82" s="122">
        <f t="shared" si="31"/>
        <v>12778.623938517874</v>
      </c>
      <c r="E82" s="122">
        <f t="shared" si="31"/>
        <v>12915.477680834538</v>
      </c>
      <c r="F82" s="122">
        <f t="shared" si="31"/>
        <v>13014.909982580912</v>
      </c>
      <c r="G82" s="122">
        <f t="shared" si="31"/>
        <v>13239.062931903023</v>
      </c>
      <c r="H82" s="122">
        <f t="shared" si="31"/>
        <v>13629.482115728661</v>
      </c>
      <c r="I82" s="122">
        <f t="shared" si="31"/>
        <v>13039.259123245634</v>
      </c>
      <c r="J82" s="122">
        <f t="shared" si="31"/>
        <v>12918.479456539497</v>
      </c>
      <c r="K82" s="122">
        <f t="shared" si="31"/>
        <v>13075.659700804052</v>
      </c>
      <c r="L82" s="122">
        <f t="shared" si="31"/>
        <v>12497.368898304341</v>
      </c>
      <c r="M82" s="122">
        <f t="shared" si="31"/>
        <v>12114.253276872845</v>
      </c>
      <c r="N82" s="122">
        <f t="shared" si="31"/>
        <v>11966.288231768238</v>
      </c>
      <c r="O82" s="122">
        <f t="shared" si="31"/>
        <v>11385.34340507882</v>
      </c>
      <c r="P82" s="122">
        <f t="shared" si="31"/>
        <v>10726.27524482109</v>
      </c>
      <c r="Q82" s="122">
        <f t="shared" si="31"/>
        <v>10510.342632175552</v>
      </c>
      <c r="R82" s="122">
        <f t="shared" ref="R82:V82" si="32">SUM(R83:R84)</f>
        <v>10809.460211808922</v>
      </c>
      <c r="S82" s="122">
        <f t="shared" si="32"/>
        <v>10960.10042792121</v>
      </c>
      <c r="T82" s="122">
        <f t="shared" si="32"/>
        <v>11529.785740658965</v>
      </c>
      <c r="U82" s="122">
        <f t="shared" si="32"/>
        <v>11288.615573753139</v>
      </c>
      <c r="V82" s="122">
        <f t="shared" si="32"/>
        <v>11760.863477163055</v>
      </c>
      <c r="W82" s="122">
        <f t="shared" ref="W82:Y82" si="33">SUM(W83:W84)</f>
        <v>11701.123174609078</v>
      </c>
      <c r="X82" s="122">
        <f t="shared" si="33"/>
        <v>11538.585975975744</v>
      </c>
      <c r="Y82" s="122">
        <f t="shared" si="33"/>
        <v>11215.26319953329</v>
      </c>
      <c r="DA82" s="130" t="s">
        <v>2319</v>
      </c>
    </row>
    <row r="83" spans="1:105" ht="12" customHeight="1" x14ac:dyDescent="0.25">
      <c r="A83" s="97" t="s">
        <v>199</v>
      </c>
      <c r="B83" s="98">
        <v>12125.210711929953</v>
      </c>
      <c r="C83" s="98">
        <v>12682.526968623179</v>
      </c>
      <c r="D83" s="98">
        <v>12730.714619489581</v>
      </c>
      <c r="E83" s="98">
        <v>12867.058823705192</v>
      </c>
      <c r="F83" s="98">
        <v>12965.693441255597</v>
      </c>
      <c r="G83" s="98">
        <v>13188.396701951031</v>
      </c>
      <c r="H83" s="98">
        <v>13576.373797196202</v>
      </c>
      <c r="I83" s="98">
        <v>12988.000280577166</v>
      </c>
      <c r="J83" s="98">
        <v>12866.296848617758</v>
      </c>
      <c r="K83" s="98">
        <v>13021.865908808621</v>
      </c>
      <c r="L83" s="98">
        <v>12445.0816338801</v>
      </c>
      <c r="M83" s="98">
        <v>12062.271639414719</v>
      </c>
      <c r="N83" s="98">
        <v>11913.245197560958</v>
      </c>
      <c r="O83" s="98">
        <v>11333.457926409204</v>
      </c>
      <c r="P83" s="98">
        <v>10677.84215898006</v>
      </c>
      <c r="Q83" s="98">
        <v>10463.353304825258</v>
      </c>
      <c r="R83" s="98">
        <v>10761.627499757551</v>
      </c>
      <c r="S83" s="98">
        <v>10911.732296282031</v>
      </c>
      <c r="T83" s="98">
        <v>11478.309304477214</v>
      </c>
      <c r="U83" s="98">
        <v>11237.450114817024</v>
      </c>
      <c r="V83" s="98">
        <v>11707.531812746869</v>
      </c>
      <c r="W83" s="98">
        <v>11647.611996529202</v>
      </c>
      <c r="X83" s="98">
        <v>11485.21422165806</v>
      </c>
      <c r="Y83" s="98">
        <v>11163.235576572122</v>
      </c>
      <c r="DA83" s="63" t="s">
        <v>2320</v>
      </c>
    </row>
    <row r="84" spans="1:105" ht="12" customHeight="1" x14ac:dyDescent="0.25">
      <c r="A84" s="97" t="s">
        <v>53</v>
      </c>
      <c r="B84" s="98">
        <v>46.243966221170453</v>
      </c>
      <c r="C84" s="98">
        <v>48.058945355557555</v>
      </c>
      <c r="D84" s="98">
        <v>47.909319028292153</v>
      </c>
      <c r="E84" s="98">
        <v>48.418857129344474</v>
      </c>
      <c r="F84" s="98">
        <v>49.216541325314289</v>
      </c>
      <c r="G84" s="98">
        <v>50.666229951992698</v>
      </c>
      <c r="H84" s="98">
        <v>53.108318532459471</v>
      </c>
      <c r="I84" s="98">
        <v>51.25884266846802</v>
      </c>
      <c r="J84" s="98">
        <v>52.182607921739681</v>
      </c>
      <c r="K84" s="98">
        <v>53.793791995430958</v>
      </c>
      <c r="L84" s="98">
        <v>52.287264424242224</v>
      </c>
      <c r="M84" s="98">
        <v>51.981637458125256</v>
      </c>
      <c r="N84" s="98">
        <v>53.043034207279732</v>
      </c>
      <c r="O84" s="98">
        <v>51.885478669615082</v>
      </c>
      <c r="P84" s="98">
        <v>48.433085841029524</v>
      </c>
      <c r="Q84" s="98">
        <v>46.989327350294936</v>
      </c>
      <c r="R84" s="98">
        <v>47.832712051371921</v>
      </c>
      <c r="S84" s="98">
        <v>48.368131639178912</v>
      </c>
      <c r="T84" s="98">
        <v>51.476436181750238</v>
      </c>
      <c r="U84" s="98">
        <v>51.165458936114497</v>
      </c>
      <c r="V84" s="98">
        <v>53.331664416185355</v>
      </c>
      <c r="W84" s="98">
        <v>53.51117807987665</v>
      </c>
      <c r="X84" s="98">
        <v>53.371754317684001</v>
      </c>
      <c r="Y84" s="98">
        <v>52.027622961168888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9.6427787991803654E-3</v>
      </c>
      <c r="C85" s="122">
        <f t="shared" si="34"/>
        <v>1.1877615648959981E-2</v>
      </c>
      <c r="D85" s="122">
        <f t="shared" si="34"/>
        <v>1.6260579762765008E-2</v>
      </c>
      <c r="E85" s="122">
        <f t="shared" si="34"/>
        <v>2.6323803817410726E-2</v>
      </c>
      <c r="F85" s="122">
        <f t="shared" si="34"/>
        <v>4.8352993726714207E-2</v>
      </c>
      <c r="G85" s="122">
        <f t="shared" si="34"/>
        <v>9.3481874535810291E-2</v>
      </c>
      <c r="H85" s="122">
        <f t="shared" si="34"/>
        <v>0.33448672087818099</v>
      </c>
      <c r="I85" s="122">
        <f t="shared" si="34"/>
        <v>0.1958656637471741</v>
      </c>
      <c r="J85" s="122">
        <f t="shared" si="34"/>
        <v>0.1867059827266086</v>
      </c>
      <c r="K85" s="122">
        <f t="shared" si="34"/>
        <v>0.23280198900879254</v>
      </c>
      <c r="L85" s="122">
        <f t="shared" si="34"/>
        <v>1.9129156412454777</v>
      </c>
      <c r="M85" s="122">
        <f t="shared" si="34"/>
        <v>0.24556413431211413</v>
      </c>
      <c r="N85" s="122">
        <f t="shared" si="34"/>
        <v>0.7208595793712701</v>
      </c>
      <c r="O85" s="122">
        <f t="shared" si="34"/>
        <v>0.38195623569817078</v>
      </c>
      <c r="P85" s="122">
        <f t="shared" si="34"/>
        <v>0.86948239489189827</v>
      </c>
      <c r="Q85" s="122">
        <f t="shared" si="34"/>
        <v>0.57501609185000691</v>
      </c>
      <c r="R85" s="122">
        <f t="shared" si="34"/>
        <v>0.3868332022716478</v>
      </c>
      <c r="S85" s="122">
        <f t="shared" si="34"/>
        <v>0.32864950170432744</v>
      </c>
      <c r="T85" s="122">
        <f t="shared" si="34"/>
        <v>0.50163997571794627</v>
      </c>
      <c r="U85" s="122">
        <f t="shared" si="34"/>
        <v>0.38065927127029742</v>
      </c>
      <c r="V85" s="122">
        <f t="shared" si="34"/>
        <v>0.23554747202263907</v>
      </c>
      <c r="W85" s="122">
        <f t="shared" si="34"/>
        <v>0.73745855842760943</v>
      </c>
      <c r="X85" s="122">
        <f t="shared" si="34"/>
        <v>0.47911296310146007</v>
      </c>
      <c r="Y85" s="122">
        <f t="shared" si="34"/>
        <v>0.37429373907132918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9.6427787991803654E-3</v>
      </c>
      <c r="C86" s="98">
        <f>IF(RES_hhdet_fec!C86=0,0,RES_hhdet_fec!C86*1000*11630/RES_hhdet_num!C81)</f>
        <v>1.1877615648959981E-2</v>
      </c>
      <c r="D86" s="98">
        <f>IF(RES_hhdet_fec!D86=0,0,RES_hhdet_fec!D86*1000*11630/RES_hhdet_num!D81)</f>
        <v>1.6260579762765008E-2</v>
      </c>
      <c r="E86" s="98">
        <f>IF(RES_hhdet_fec!E86=0,0,RES_hhdet_fec!E86*1000*11630/RES_hhdet_num!E81)</f>
        <v>2.6323803817410726E-2</v>
      </c>
      <c r="F86" s="98">
        <f>IF(RES_hhdet_fec!F86=0,0,RES_hhdet_fec!F86*1000*11630/RES_hhdet_num!F81)</f>
        <v>4.8352993726714207E-2</v>
      </c>
      <c r="G86" s="98">
        <f>IF(RES_hhdet_fec!G86=0,0,RES_hhdet_fec!G86*1000*11630/RES_hhdet_num!G81)</f>
        <v>9.3481874535810291E-2</v>
      </c>
      <c r="H86" s="98">
        <f>IF(RES_hhdet_fec!H86=0,0,RES_hhdet_fec!H86*1000*11630/RES_hhdet_num!H81)</f>
        <v>0.33448672087818099</v>
      </c>
      <c r="I86" s="98">
        <f>IF(RES_hhdet_fec!I86=0,0,RES_hhdet_fec!I86*1000*11630/RES_hhdet_num!I81)</f>
        <v>0.1958656637471741</v>
      </c>
      <c r="J86" s="98">
        <f>IF(RES_hhdet_fec!J86=0,0,RES_hhdet_fec!J86*1000*11630/RES_hhdet_num!J81)</f>
        <v>0.1867059827266086</v>
      </c>
      <c r="K86" s="98">
        <f>IF(RES_hhdet_fec!K86=0,0,RES_hhdet_fec!K86*1000*11630/RES_hhdet_num!K81)</f>
        <v>0.23280198900879254</v>
      </c>
      <c r="L86" s="98">
        <f>IF(RES_hhdet_fec!L86=0,0,RES_hhdet_fec!L86*1000*11630/RES_hhdet_num!L81)</f>
        <v>1.9129156412454777</v>
      </c>
      <c r="M86" s="98">
        <f>IF(RES_hhdet_fec!M86=0,0,RES_hhdet_fec!M86*1000*11630/RES_hhdet_num!M81)</f>
        <v>0.24556413431211413</v>
      </c>
      <c r="N86" s="98">
        <f>IF(RES_hhdet_fec!N86=0,0,RES_hhdet_fec!N86*1000*11630/RES_hhdet_num!N81)</f>
        <v>0.7208595793712701</v>
      </c>
      <c r="O86" s="98">
        <f>IF(RES_hhdet_fec!O86=0,0,RES_hhdet_fec!O86*1000*11630/RES_hhdet_num!O81)</f>
        <v>0.38195623569817078</v>
      </c>
      <c r="P86" s="98">
        <f>IF(RES_hhdet_fec!P86=0,0,RES_hhdet_fec!P86*1000*11630/RES_hhdet_num!P81)</f>
        <v>0.86948239489189827</v>
      </c>
      <c r="Q86" s="98">
        <f>IF(RES_hhdet_fec!Q86=0,0,RES_hhdet_fec!Q86*1000*11630/RES_hhdet_num!Q81)</f>
        <v>0.57501609185000691</v>
      </c>
      <c r="R86" s="98">
        <f>IF(RES_hhdet_fec!R86=0,0,RES_hhdet_fec!R86*1000*11630/RES_hhdet_num!R81)</f>
        <v>0.3868332022716478</v>
      </c>
      <c r="S86" s="98">
        <f>IF(RES_hhdet_fec!S86=0,0,RES_hhdet_fec!S86*1000*11630/RES_hhdet_num!S81)</f>
        <v>0.32864950170432744</v>
      </c>
      <c r="T86" s="98">
        <f>IF(RES_hhdet_fec!T86=0,0,RES_hhdet_fec!T86*1000*11630/RES_hhdet_num!T81)</f>
        <v>0.50163997571794627</v>
      </c>
      <c r="U86" s="98">
        <f>IF(RES_hhdet_fec!U86=0,0,RES_hhdet_fec!U86*1000*11630/RES_hhdet_num!U81)</f>
        <v>0.38065927127029742</v>
      </c>
      <c r="V86" s="98">
        <f>IF(RES_hhdet_fec!V86=0,0,RES_hhdet_fec!V86*1000*11630/RES_hhdet_num!V81)</f>
        <v>0.23554747202263907</v>
      </c>
      <c r="W86" s="98">
        <f>IF(RES_hhdet_fec!W86=0,0,RES_hhdet_fec!W86*1000*11630/RES_hhdet_num!W81)</f>
        <v>0.73745855842760943</v>
      </c>
      <c r="X86" s="98">
        <f>IF(RES_hhdet_fec!X86=0,0,RES_hhdet_fec!X86*1000*11630/RES_hhdet_num!X81)</f>
        <v>0.47911296310146007</v>
      </c>
      <c r="Y86" s="98">
        <f>IF(RES_hhdet_fec!Y86=0,0,RES_hhdet_fec!Y86*1000*11630/RES_hhdet_num!Y81)</f>
        <v>0.37429373907132918</v>
      </c>
      <c r="DA86" s="63" t="s">
        <v>2323</v>
      </c>
    </row>
    <row r="87" spans="1:105" ht="12" customHeight="1" x14ac:dyDescent="0.25">
      <c r="A87" s="121" t="s">
        <v>55</v>
      </c>
      <c r="B87" s="122">
        <v>610.41213547211237</v>
      </c>
      <c r="C87" s="122">
        <v>638.49191459884571</v>
      </c>
      <c r="D87" s="122">
        <v>592.05786985056989</v>
      </c>
      <c r="E87" s="122">
        <v>636.66206596764005</v>
      </c>
      <c r="F87" s="122">
        <v>734.38744220307888</v>
      </c>
      <c r="G87" s="122">
        <v>758.61805668167779</v>
      </c>
      <c r="H87" s="122">
        <v>823.03223362224617</v>
      </c>
      <c r="I87" s="122">
        <v>764.07493084728355</v>
      </c>
      <c r="J87" s="122">
        <v>825.47238519998825</v>
      </c>
      <c r="K87" s="122">
        <v>835.62656033485041</v>
      </c>
      <c r="L87" s="122">
        <v>738.44323530346071</v>
      </c>
      <c r="M87" s="122">
        <v>772.99535779274265</v>
      </c>
      <c r="N87" s="122">
        <v>778.57817780034736</v>
      </c>
      <c r="O87" s="122">
        <v>727.63337188632659</v>
      </c>
      <c r="P87" s="122">
        <v>756.08236476204343</v>
      </c>
      <c r="Q87" s="122">
        <v>756.14624501213302</v>
      </c>
      <c r="R87" s="122">
        <v>775.80735158491404</v>
      </c>
      <c r="S87" s="122">
        <v>774.90333209446476</v>
      </c>
      <c r="T87" s="122">
        <v>767.71058692626866</v>
      </c>
      <c r="U87" s="122">
        <v>724.51038106550084</v>
      </c>
      <c r="V87" s="122">
        <v>700.63229120905669</v>
      </c>
      <c r="W87" s="122">
        <v>1014.5856010277133</v>
      </c>
      <c r="X87" s="122">
        <v>947.02728392587312</v>
      </c>
      <c r="Y87" s="122">
        <v>680.21021578125908</v>
      </c>
      <c r="DA87" s="130" t="s">
        <v>2324</v>
      </c>
    </row>
    <row r="88" spans="1:105" ht="12" customHeight="1" x14ac:dyDescent="0.25">
      <c r="A88" s="97" t="s">
        <v>132</v>
      </c>
      <c r="B88" s="98">
        <v>663.18496415802304</v>
      </c>
      <c r="C88" s="98">
        <v>673.10259772871359</v>
      </c>
      <c r="D88" s="98">
        <v>655.4388042441193</v>
      </c>
      <c r="E88" s="98">
        <v>711.20115152049061</v>
      </c>
      <c r="F88" s="98">
        <v>786.38859340820784</v>
      </c>
      <c r="G88" s="98">
        <v>836.7302655590388</v>
      </c>
      <c r="H88" s="98">
        <v>869.92002577547169</v>
      </c>
      <c r="I88" s="98">
        <v>855.52574583518697</v>
      </c>
      <c r="J88" s="98">
        <v>864.67935612059705</v>
      </c>
      <c r="K88" s="98">
        <v>848.08529558081739</v>
      </c>
      <c r="L88" s="98">
        <v>787.89262621872058</v>
      </c>
      <c r="M88" s="98">
        <v>786.90248345501573</v>
      </c>
      <c r="N88" s="98">
        <v>773.22555501054808</v>
      </c>
      <c r="O88" s="98">
        <v>739.38277741829961</v>
      </c>
      <c r="P88" s="98">
        <v>744.69967639823176</v>
      </c>
      <c r="Q88" s="98">
        <v>754.21324366355145</v>
      </c>
      <c r="R88" s="98">
        <v>769.3572667319637</v>
      </c>
      <c r="S88" s="98">
        <v>768.00706732557535</v>
      </c>
      <c r="T88" s="98">
        <v>760.61316190593379</v>
      </c>
      <c r="U88" s="98">
        <v>728.77177551615193</v>
      </c>
      <c r="V88" s="98">
        <v>701.13749637028991</v>
      </c>
      <c r="W88" s="98">
        <v>1003.5213149871184</v>
      </c>
      <c r="X88" s="98">
        <v>947.8507254739003</v>
      </c>
      <c r="Y88" s="98">
        <v>681.05783250954335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542.44853087478623</v>
      </c>
      <c r="C92" s="101">
        <v>548.89731271612573</v>
      </c>
      <c r="D92" s="101">
        <v>560.03586631663359</v>
      </c>
      <c r="E92" s="101">
        <v>608.37230296972314</v>
      </c>
      <c r="F92" s="101">
        <v>630.89134264907887</v>
      </c>
      <c r="G92" s="101">
        <v>729.87755528235709</v>
      </c>
      <c r="H92" s="101">
        <v>773.30525102824015</v>
      </c>
      <c r="I92" s="101">
        <v>699.35075771603977</v>
      </c>
      <c r="J92" s="101">
        <v>730.310875538343</v>
      </c>
      <c r="K92" s="101">
        <v>767.37915019304069</v>
      </c>
      <c r="L92" s="101">
        <v>803.25871147191765</v>
      </c>
      <c r="M92" s="101">
        <v>859.47939459999793</v>
      </c>
      <c r="N92" s="101">
        <v>876.06341407565264</v>
      </c>
      <c r="O92" s="101">
        <v>810.97850195550518</v>
      </c>
      <c r="P92" s="101">
        <v>802.46221301644005</v>
      </c>
      <c r="Q92" s="101">
        <v>750.9739812340182</v>
      </c>
      <c r="R92" s="101">
        <v>781.81113772664048</v>
      </c>
      <c r="S92" s="101">
        <v>773.55252843411654</v>
      </c>
      <c r="T92" s="101">
        <v>707.78167048952798</v>
      </c>
      <c r="U92" s="101">
        <v>629.35684296043269</v>
      </c>
      <c r="V92" s="101">
        <v>524.33339395546625</v>
      </c>
      <c r="W92" s="101">
        <v>645.9188721526881</v>
      </c>
      <c r="X92" s="101">
        <v>627.18949287534394</v>
      </c>
      <c r="Y92" s="101">
        <v>753.08070290183412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460.50204565252579</v>
      </c>
      <c r="C96" s="101">
        <v>539.76317667884393</v>
      </c>
      <c r="D96" s="101">
        <v>406.66453207785298</v>
      </c>
      <c r="E96" s="101">
        <v>449.73587568638453</v>
      </c>
      <c r="F96" s="101">
        <v>636.23060203505111</v>
      </c>
      <c r="G96" s="101">
        <v>632.78675989482736</v>
      </c>
      <c r="H96" s="101">
        <v>756.64059083756615</v>
      </c>
      <c r="I96" s="101">
        <v>626.83638913942661</v>
      </c>
      <c r="J96" s="101">
        <v>768.38672841604443</v>
      </c>
      <c r="K96" s="101">
        <v>815.04022980368984</v>
      </c>
      <c r="L96" s="101">
        <v>646.08916157549766</v>
      </c>
      <c r="M96" s="101">
        <v>742.26582229934331</v>
      </c>
      <c r="N96" s="101">
        <v>789.78667383984532</v>
      </c>
      <c r="O96" s="101">
        <v>698.88971203674021</v>
      </c>
      <c r="P96" s="101">
        <v>782.68632208123074</v>
      </c>
      <c r="Q96" s="101">
        <v>760.82333391139605</v>
      </c>
      <c r="R96" s="101">
        <v>791.31999531550957</v>
      </c>
      <c r="S96" s="101">
        <v>792.3976527250162</v>
      </c>
      <c r="T96" s="101">
        <v>787.14387404563024</v>
      </c>
      <c r="U96" s="101">
        <v>713.07359726570985</v>
      </c>
      <c r="V96" s="101">
        <v>700.6462180169051</v>
      </c>
      <c r="W96" s="101">
        <v>1067.7749287263935</v>
      </c>
      <c r="X96" s="101">
        <v>945.83256037940771</v>
      </c>
      <c r="Y96" s="101">
        <v>661.22580063905457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2336</v>
      </c>
    </row>
    <row r="100" spans="1:105" ht="12" customHeight="1" x14ac:dyDescent="0.25">
      <c r="A100" s="121" t="s">
        <v>54</v>
      </c>
      <c r="B100" s="122">
        <v>787.76499663136985</v>
      </c>
      <c r="C100" s="122">
        <v>783.27258662726888</v>
      </c>
      <c r="D100" s="122">
        <v>750.68769717543773</v>
      </c>
      <c r="E100" s="122">
        <v>766.61675479001985</v>
      </c>
      <c r="F100" s="122">
        <v>768.69636635308575</v>
      </c>
      <c r="G100" s="122">
        <v>772.57441467679928</v>
      </c>
      <c r="H100" s="122">
        <v>827.66520783241162</v>
      </c>
      <c r="I100" s="122">
        <v>785.39471399535921</v>
      </c>
      <c r="J100" s="122">
        <v>838.71707419027075</v>
      </c>
      <c r="K100" s="122">
        <v>811.98943993977662</v>
      </c>
      <c r="L100" s="122">
        <v>713.26296431656533</v>
      </c>
      <c r="M100" s="122">
        <v>788.65231948830137</v>
      </c>
      <c r="N100" s="122">
        <v>798.21979699501378</v>
      </c>
      <c r="O100" s="122">
        <v>701.95151159626232</v>
      </c>
      <c r="P100" s="122">
        <v>667.42181575674931</v>
      </c>
      <c r="Q100" s="122">
        <v>558.2856967883389</v>
      </c>
      <c r="R100" s="122">
        <v>566.26108559215379</v>
      </c>
      <c r="S100" s="122">
        <v>547.68733428155167</v>
      </c>
      <c r="T100" s="122">
        <v>626.2769658036741</v>
      </c>
      <c r="U100" s="122">
        <v>647.47888702330317</v>
      </c>
      <c r="V100" s="122">
        <v>602.16665869000622</v>
      </c>
      <c r="W100" s="122">
        <v>611.4269906936928</v>
      </c>
      <c r="X100" s="122">
        <v>634.89592948541451</v>
      </c>
      <c r="Y100" s="122">
        <v>713.77793888163274</v>
      </c>
      <c r="DA100" s="130" t="s">
        <v>2337</v>
      </c>
    </row>
    <row r="101" spans="1:105" ht="12" customHeight="1" x14ac:dyDescent="0.25">
      <c r="A101" s="97" t="s">
        <v>202</v>
      </c>
      <c r="B101" s="98">
        <v>795.32731080729241</v>
      </c>
      <c r="C101" s="98">
        <v>789.78910882256991</v>
      </c>
      <c r="D101" s="98">
        <v>753.72171476389008</v>
      </c>
      <c r="E101" s="98">
        <v>774.99780531847148</v>
      </c>
      <c r="F101" s="98">
        <v>802.35230628426109</v>
      </c>
      <c r="G101" s="98">
        <v>826.07936900437221</v>
      </c>
      <c r="H101" s="98">
        <v>875.44008236822162</v>
      </c>
      <c r="I101" s="98">
        <v>849.06349871218424</v>
      </c>
      <c r="J101" s="98">
        <v>920.00266481795563</v>
      </c>
      <c r="K101" s="98">
        <v>893.59701199186918</v>
      </c>
      <c r="L101" s="98">
        <v>815.25010855316248</v>
      </c>
      <c r="M101" s="98">
        <v>851.52612295051711</v>
      </c>
      <c r="N101" s="98">
        <v>844.1285311199191</v>
      </c>
      <c r="O101" s="98">
        <v>754.29615910268637</v>
      </c>
      <c r="P101" s="98">
        <v>700.95125733801353</v>
      </c>
      <c r="Q101" s="98">
        <v>628.80858326947043</v>
      </c>
      <c r="R101" s="98">
        <v>612.65917104079904</v>
      </c>
      <c r="S101" s="98">
        <v>612.92125113094903</v>
      </c>
      <c r="T101" s="98">
        <v>653.43335494294058</v>
      </c>
      <c r="U101" s="98">
        <v>675.28082114148049</v>
      </c>
      <c r="V101" s="98">
        <v>654.30020424725728</v>
      </c>
      <c r="W101" s="98">
        <v>687.95282438284221</v>
      </c>
      <c r="X101" s="98">
        <v>732.8324080872934</v>
      </c>
      <c r="Y101" s="98">
        <v>747.38745743941433</v>
      </c>
      <c r="DA101" s="63" t="s">
        <v>2338</v>
      </c>
    </row>
    <row r="102" spans="1:105" ht="12" customHeight="1" x14ac:dyDescent="0.25">
      <c r="A102" s="97" t="s">
        <v>50</v>
      </c>
      <c r="B102" s="98">
        <v>797.38762397974017</v>
      </c>
      <c r="C102" s="98">
        <v>785.83772497317557</v>
      </c>
      <c r="D102" s="98">
        <v>782.7808812137373</v>
      </c>
      <c r="E102" s="98">
        <v>800.90905306884565</v>
      </c>
      <c r="F102" s="98">
        <v>772.81735602265439</v>
      </c>
      <c r="G102" s="98">
        <v>847.88257081685458</v>
      </c>
      <c r="H102" s="98">
        <v>920.15091701258882</v>
      </c>
      <c r="I102" s="98">
        <v>779.64712236692355</v>
      </c>
      <c r="J102" s="98">
        <v>840.10595062365144</v>
      </c>
      <c r="K102" s="98">
        <v>836.55516699820191</v>
      </c>
      <c r="L102" s="98">
        <v>824.16286484478076</v>
      </c>
      <c r="M102" s="98">
        <v>891.70082191507333</v>
      </c>
      <c r="N102" s="98">
        <v>900.51980196580189</v>
      </c>
      <c r="O102" s="98">
        <v>757.7060421560069</v>
      </c>
      <c r="P102" s="98">
        <v>703.98543161004966</v>
      </c>
      <c r="Q102" s="98">
        <v>575.8611359904495</v>
      </c>
      <c r="R102" s="98">
        <v>619.56255676285923</v>
      </c>
      <c r="S102" s="98">
        <v>672.07174500980602</v>
      </c>
      <c r="T102" s="98">
        <v>642.88275280000073</v>
      </c>
      <c r="U102" s="98">
        <v>738.606582592628</v>
      </c>
      <c r="V102" s="98">
        <v>696.89318500876016</v>
      </c>
      <c r="W102" s="98">
        <v>572.04270122780724</v>
      </c>
      <c r="X102" s="98">
        <v>628.19225598375942</v>
      </c>
      <c r="Y102" s="98">
        <v>848.73311524914413</v>
      </c>
      <c r="DA102" s="63" t="s">
        <v>2339</v>
      </c>
    </row>
    <row r="103" spans="1:105" ht="12" customHeight="1" x14ac:dyDescent="0.25">
      <c r="A103" s="109" t="s">
        <v>120</v>
      </c>
      <c r="B103" s="33">
        <v>579.99648246010588</v>
      </c>
      <c r="C103" s="33">
        <v>694.50358328986817</v>
      </c>
      <c r="D103" s="33">
        <v>348.15619356888698</v>
      </c>
      <c r="E103" s="33">
        <v>492.97572896139241</v>
      </c>
      <c r="F103" s="33">
        <v>687.18817891539061</v>
      </c>
      <c r="G103" s="33">
        <v>520.48273227920856</v>
      </c>
      <c r="H103" s="33">
        <v>664.27053747764853</v>
      </c>
      <c r="I103" s="33">
        <v>750.41364689903173</v>
      </c>
      <c r="J103" s="33">
        <v>794.73390435583121</v>
      </c>
      <c r="K103" s="33">
        <v>747.95927745598112</v>
      </c>
      <c r="L103" s="33">
        <v>551.48021231268604</v>
      </c>
      <c r="M103" s="33">
        <v>639.34825162845755</v>
      </c>
      <c r="N103" s="33">
        <v>654.79257042463996</v>
      </c>
      <c r="O103" s="33">
        <v>596.94236521579217</v>
      </c>
      <c r="P103" s="33">
        <v>591.95614282825295</v>
      </c>
      <c r="Q103" s="33">
        <v>444.79227112278301</v>
      </c>
      <c r="R103" s="33">
        <v>419.39882559936729</v>
      </c>
      <c r="S103" s="33">
        <v>269.59777695555408</v>
      </c>
      <c r="T103" s="33">
        <v>562.69068041466778</v>
      </c>
      <c r="U103" s="33">
        <v>494.45523969022275</v>
      </c>
      <c r="V103" s="33">
        <v>442.18399756897065</v>
      </c>
      <c r="W103" s="33">
        <v>567.87521057229435</v>
      </c>
      <c r="X103" s="33">
        <v>518.66997207703037</v>
      </c>
      <c r="Y103" s="33">
        <v>444.33825059863403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8233.0150009527715</v>
      </c>
      <c r="C124" s="117">
        <f t="shared" si="42"/>
        <v>8692.204169549399</v>
      </c>
      <c r="D124" s="117">
        <f t="shared" si="42"/>
        <v>9103.3584764057396</v>
      </c>
      <c r="E124" s="117">
        <f t="shared" si="42"/>
        <v>9228.2873276753617</v>
      </c>
      <c r="F124" s="117">
        <f t="shared" si="42"/>
        <v>9290.2002099614365</v>
      </c>
      <c r="G124" s="117">
        <f t="shared" si="42"/>
        <v>9550.36631072604</v>
      </c>
      <c r="H124" s="117">
        <f t="shared" si="42"/>
        <v>10594.173690874581</v>
      </c>
      <c r="I124" s="117">
        <f t="shared" si="42"/>
        <v>10123.611173583406</v>
      </c>
      <c r="J124" s="117">
        <f t="shared" si="42"/>
        <v>10176.889062353937</v>
      </c>
      <c r="K124" s="117">
        <f t="shared" si="42"/>
        <v>10641.862508774466</v>
      </c>
      <c r="L124" s="117">
        <f t="shared" si="42"/>
        <v>10804.105343085535</v>
      </c>
      <c r="M124" s="117">
        <f t="shared" si="42"/>
        <v>10347.39367521464</v>
      </c>
      <c r="N124" s="117">
        <f t="shared" si="42"/>
        <v>10648.475155391427</v>
      </c>
      <c r="O124" s="117">
        <f t="shared" si="42"/>
        <v>10012.393635373708</v>
      </c>
      <c r="P124" s="117">
        <f t="shared" si="42"/>
        <v>9638.5319309926253</v>
      </c>
      <c r="Q124" s="117">
        <f t="shared" si="42"/>
        <v>9218.3119846969876</v>
      </c>
      <c r="R124" s="117">
        <f t="shared" ref="R124:V124" si="43">R125+R128+R130+R139</f>
        <v>9848.1213608918115</v>
      </c>
      <c r="S124" s="117">
        <f t="shared" si="43"/>
        <v>10088.558389622131</v>
      </c>
      <c r="T124" s="117">
        <f t="shared" si="43"/>
        <v>10539.641003558952</v>
      </c>
      <c r="U124" s="117">
        <f t="shared" si="43"/>
        <v>10198.577891582461</v>
      </c>
      <c r="V124" s="117">
        <f t="shared" si="43"/>
        <v>9912.8828305060888</v>
      </c>
      <c r="W124" s="117">
        <f t="shared" ref="W124:Y124" si="44">W125+W128+W130+W139</f>
        <v>11525.518002492428</v>
      </c>
      <c r="X124" s="117">
        <f t="shared" si="44"/>
        <v>10483.694648727542</v>
      </c>
      <c r="Y124" s="117">
        <f t="shared" si="44"/>
        <v>10306.703598404243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7078.6679087524508</v>
      </c>
      <c r="C125" s="122">
        <f t="shared" si="45"/>
        <v>7515.4115760171217</v>
      </c>
      <c r="D125" s="122">
        <f t="shared" si="45"/>
        <v>7978.0548684423056</v>
      </c>
      <c r="E125" s="122">
        <f t="shared" si="45"/>
        <v>8056.7939486420082</v>
      </c>
      <c r="F125" s="122">
        <f t="shared" si="45"/>
        <v>8055.0912536561154</v>
      </c>
      <c r="G125" s="122">
        <f t="shared" si="45"/>
        <v>8290.6085614803378</v>
      </c>
      <c r="H125" s="122">
        <f t="shared" si="45"/>
        <v>9189.2828049378131</v>
      </c>
      <c r="I125" s="122">
        <f t="shared" si="45"/>
        <v>8817.798725570543</v>
      </c>
      <c r="J125" s="122">
        <f t="shared" si="45"/>
        <v>8780.8331922496891</v>
      </c>
      <c r="K125" s="122">
        <f t="shared" si="45"/>
        <v>9249.8401062135217</v>
      </c>
      <c r="L125" s="122">
        <f t="shared" si="45"/>
        <v>9549.9725142904845</v>
      </c>
      <c r="M125" s="122">
        <f t="shared" si="45"/>
        <v>8977.1844078954091</v>
      </c>
      <c r="N125" s="122">
        <f t="shared" si="45"/>
        <v>9231.7269279312986</v>
      </c>
      <c r="O125" s="122">
        <f t="shared" si="45"/>
        <v>8742.6723424915726</v>
      </c>
      <c r="P125" s="122">
        <f t="shared" si="45"/>
        <v>8368.01908408696</v>
      </c>
      <c r="Q125" s="122">
        <f t="shared" si="45"/>
        <v>8091.6911296898115</v>
      </c>
      <c r="R125" s="122">
        <f t="shared" ref="R125:V125" si="46">SUM(R126:R127)</f>
        <v>8661.3146038452305</v>
      </c>
      <c r="S125" s="122">
        <f t="shared" si="46"/>
        <v>8923.4557542857328</v>
      </c>
      <c r="T125" s="122">
        <f t="shared" si="46"/>
        <v>9283.3736193089826</v>
      </c>
      <c r="U125" s="122">
        <f t="shared" si="46"/>
        <v>8946.1044951903823</v>
      </c>
      <c r="V125" s="122">
        <f t="shared" si="46"/>
        <v>8744.9445059186673</v>
      </c>
      <c r="W125" s="122">
        <f t="shared" ref="W125:Y125" si="47">SUM(W126:W127)</f>
        <v>10027.704037517567</v>
      </c>
      <c r="X125" s="122">
        <f t="shared" si="47"/>
        <v>9106.6970032250938</v>
      </c>
      <c r="Y125" s="122">
        <f t="shared" si="47"/>
        <v>9027.4570034795688</v>
      </c>
      <c r="DA125" s="130" t="s">
        <v>2360</v>
      </c>
    </row>
    <row r="126" spans="1:105" ht="12" customHeight="1" x14ac:dyDescent="0.25">
      <c r="A126" s="97" t="s">
        <v>198</v>
      </c>
      <c r="B126" s="98">
        <v>7055.7458717238997</v>
      </c>
      <c r="C126" s="98">
        <v>7491.4556793805286</v>
      </c>
      <c r="D126" s="98">
        <v>7953.0762465556581</v>
      </c>
      <c r="E126" s="98">
        <v>8031.9915715697534</v>
      </c>
      <c r="F126" s="98">
        <v>8030.6039600508175</v>
      </c>
      <c r="G126" s="98">
        <v>8265.6976455977237</v>
      </c>
      <c r="H126" s="98">
        <v>9161.8833346065512</v>
      </c>
      <c r="I126" s="98">
        <v>8791.904914945093</v>
      </c>
      <c r="J126" s="98">
        <v>8755.1060607049312</v>
      </c>
      <c r="K126" s="98">
        <v>9222.9235066061756</v>
      </c>
      <c r="L126" s="98">
        <v>9522.4823033337689</v>
      </c>
      <c r="M126" s="98">
        <v>8951.345436864658</v>
      </c>
      <c r="N126" s="98">
        <v>9205.0436895024777</v>
      </c>
      <c r="O126" s="98">
        <v>8717.2280240588352</v>
      </c>
      <c r="P126" s="98">
        <v>8343.9422480276153</v>
      </c>
      <c r="Q126" s="98">
        <v>8068.6156046518154</v>
      </c>
      <c r="R126" s="98">
        <v>8636.7860683845774</v>
      </c>
      <c r="S126" s="98">
        <v>8898.2439128769274</v>
      </c>
      <c r="T126" s="98">
        <v>9256.9955476965188</v>
      </c>
      <c r="U126" s="98">
        <v>8920.4728545925718</v>
      </c>
      <c r="V126" s="98">
        <v>8720.0371464817435</v>
      </c>
      <c r="W126" s="98">
        <v>9999.0429294102014</v>
      </c>
      <c r="X126" s="98">
        <v>9080.4473912170506</v>
      </c>
      <c r="Y126" s="98">
        <v>9001.4601800140717</v>
      </c>
      <c r="DA126" s="63" t="s">
        <v>2361</v>
      </c>
    </row>
    <row r="127" spans="1:105" ht="12" customHeight="1" x14ac:dyDescent="0.25">
      <c r="A127" s="97" t="s">
        <v>53</v>
      </c>
      <c r="B127" s="98">
        <v>22.922037028551284</v>
      </c>
      <c r="C127" s="98">
        <v>23.95589663659306</v>
      </c>
      <c r="D127" s="98">
        <v>24.978621886647474</v>
      </c>
      <c r="E127" s="98">
        <v>24.802377072254551</v>
      </c>
      <c r="F127" s="98">
        <v>24.487293605298255</v>
      </c>
      <c r="G127" s="98">
        <v>24.910915882614582</v>
      </c>
      <c r="H127" s="98">
        <v>27.399470331262076</v>
      </c>
      <c r="I127" s="98">
        <v>25.893810625449852</v>
      </c>
      <c r="J127" s="98">
        <v>25.727131544757402</v>
      </c>
      <c r="K127" s="98">
        <v>26.916599607346864</v>
      </c>
      <c r="L127" s="98">
        <v>27.490210956715853</v>
      </c>
      <c r="M127" s="98">
        <v>25.838971030750415</v>
      </c>
      <c r="N127" s="98">
        <v>26.683238428821639</v>
      </c>
      <c r="O127" s="98">
        <v>25.44431843273772</v>
      </c>
      <c r="P127" s="98">
        <v>24.076836059344696</v>
      </c>
      <c r="Q127" s="98">
        <v>23.075525037995842</v>
      </c>
      <c r="R127" s="98">
        <v>24.528535460653853</v>
      </c>
      <c r="S127" s="98">
        <v>25.211841408806222</v>
      </c>
      <c r="T127" s="98">
        <v>26.378071612462929</v>
      </c>
      <c r="U127" s="98">
        <v>25.631640597811256</v>
      </c>
      <c r="V127" s="98">
        <v>24.907359436923741</v>
      </c>
      <c r="W127" s="98">
        <v>28.661108107365493</v>
      </c>
      <c r="X127" s="98">
        <v>26.249612008044075</v>
      </c>
      <c r="Y127" s="98">
        <v>25.996823465497592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9.6435487139335738E-3</v>
      </c>
      <c r="C128" s="122">
        <f t="shared" si="48"/>
        <v>1.1702816106483663E-2</v>
      </c>
      <c r="D128" s="122">
        <f t="shared" si="48"/>
        <v>1.6249824406495944E-2</v>
      </c>
      <c r="E128" s="122">
        <f t="shared" si="48"/>
        <v>2.76312109020216E-2</v>
      </c>
      <c r="F128" s="122">
        <f t="shared" si="48"/>
        <v>4.8029481156896855E-2</v>
      </c>
      <c r="G128" s="122">
        <f t="shared" si="48"/>
        <v>8.2395811768117194E-2</v>
      </c>
      <c r="H128" s="122">
        <f t="shared" si="48"/>
        <v>0.24472359460390986</v>
      </c>
      <c r="I128" s="122">
        <f t="shared" si="48"/>
        <v>0.12617452384707575</v>
      </c>
      <c r="J128" s="122">
        <f t="shared" si="48"/>
        <v>0.1248217883698339</v>
      </c>
      <c r="K128" s="122">
        <f t="shared" si="48"/>
        <v>0.16607760139551711</v>
      </c>
      <c r="L128" s="122">
        <f t="shared" si="48"/>
        <v>1.4604423302317411</v>
      </c>
      <c r="M128" s="122">
        <f t="shared" si="48"/>
        <v>0.19557049695109571</v>
      </c>
      <c r="N128" s="122">
        <f t="shared" si="48"/>
        <v>0.61892506556117588</v>
      </c>
      <c r="O128" s="122">
        <f t="shared" si="48"/>
        <v>0.34691284134386435</v>
      </c>
      <c r="P128" s="122">
        <f t="shared" si="48"/>
        <v>0.85331223849522342</v>
      </c>
      <c r="Q128" s="122">
        <f t="shared" si="48"/>
        <v>0.58692402935322485</v>
      </c>
      <c r="R128" s="122">
        <f t="shared" si="48"/>
        <v>0.40193252879995117</v>
      </c>
      <c r="S128" s="122">
        <f t="shared" si="48"/>
        <v>0.36233581314032398</v>
      </c>
      <c r="T128" s="122">
        <f t="shared" si="48"/>
        <v>0.60436686879375556</v>
      </c>
      <c r="U128" s="122">
        <f t="shared" si="48"/>
        <v>0.47038598698414485</v>
      </c>
      <c r="V128" s="122">
        <f t="shared" si="48"/>
        <v>0.28627120203225231</v>
      </c>
      <c r="W128" s="122">
        <f t="shared" si="48"/>
        <v>0.86263706223332204</v>
      </c>
      <c r="X128" s="122">
        <f t="shared" si="48"/>
        <v>0.53711739579092777</v>
      </c>
      <c r="Y128" s="122">
        <f t="shared" si="48"/>
        <v>0.40184492561637181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9.6435487139335738E-3</v>
      </c>
      <c r="C129" s="98">
        <f>IF(RES_hhdet_fec!C129=0,0,RES_hhdet_fec!C129*1000*11630/RES_hhdet_num!C124)</f>
        <v>1.1702816106483663E-2</v>
      </c>
      <c r="D129" s="98">
        <f>IF(RES_hhdet_fec!D129=0,0,RES_hhdet_fec!D129*1000*11630/RES_hhdet_num!D124)</f>
        <v>1.6249824406495944E-2</v>
      </c>
      <c r="E129" s="98">
        <f>IF(RES_hhdet_fec!E129=0,0,RES_hhdet_fec!E129*1000*11630/RES_hhdet_num!E124)</f>
        <v>2.76312109020216E-2</v>
      </c>
      <c r="F129" s="98">
        <f>IF(RES_hhdet_fec!F129=0,0,RES_hhdet_fec!F129*1000*11630/RES_hhdet_num!F124)</f>
        <v>4.8029481156896855E-2</v>
      </c>
      <c r="G129" s="98">
        <f>IF(RES_hhdet_fec!G129=0,0,RES_hhdet_fec!G129*1000*11630/RES_hhdet_num!G124)</f>
        <v>8.2395811768117194E-2</v>
      </c>
      <c r="H129" s="98">
        <f>IF(RES_hhdet_fec!H129=0,0,RES_hhdet_fec!H129*1000*11630/RES_hhdet_num!H124)</f>
        <v>0.24472359460390986</v>
      </c>
      <c r="I129" s="98">
        <f>IF(RES_hhdet_fec!I129=0,0,RES_hhdet_fec!I129*1000*11630/RES_hhdet_num!I124)</f>
        <v>0.12617452384707575</v>
      </c>
      <c r="J129" s="98">
        <f>IF(RES_hhdet_fec!J129=0,0,RES_hhdet_fec!J129*1000*11630/RES_hhdet_num!J124)</f>
        <v>0.1248217883698339</v>
      </c>
      <c r="K129" s="98">
        <f>IF(RES_hhdet_fec!K129=0,0,RES_hhdet_fec!K129*1000*11630/RES_hhdet_num!K124)</f>
        <v>0.16607760139551711</v>
      </c>
      <c r="L129" s="98">
        <f>IF(RES_hhdet_fec!L129=0,0,RES_hhdet_fec!L129*1000*11630/RES_hhdet_num!L124)</f>
        <v>1.4604423302317411</v>
      </c>
      <c r="M129" s="98">
        <f>IF(RES_hhdet_fec!M129=0,0,RES_hhdet_fec!M129*1000*11630/RES_hhdet_num!M124)</f>
        <v>0.19557049695109571</v>
      </c>
      <c r="N129" s="98">
        <f>IF(RES_hhdet_fec!N129=0,0,RES_hhdet_fec!N129*1000*11630/RES_hhdet_num!N124)</f>
        <v>0.61892506556117588</v>
      </c>
      <c r="O129" s="98">
        <f>IF(RES_hhdet_fec!O129=0,0,RES_hhdet_fec!O129*1000*11630/RES_hhdet_num!O124)</f>
        <v>0.34691284134386435</v>
      </c>
      <c r="P129" s="98">
        <f>IF(RES_hhdet_fec!P129=0,0,RES_hhdet_fec!P129*1000*11630/RES_hhdet_num!P124)</f>
        <v>0.85331223849522342</v>
      </c>
      <c r="Q129" s="98">
        <f>IF(RES_hhdet_fec!Q129=0,0,RES_hhdet_fec!Q129*1000*11630/RES_hhdet_num!Q124)</f>
        <v>0.58692402935322485</v>
      </c>
      <c r="R129" s="98">
        <f>IF(RES_hhdet_fec!R129=0,0,RES_hhdet_fec!R129*1000*11630/RES_hhdet_num!R124)</f>
        <v>0.40193252879995117</v>
      </c>
      <c r="S129" s="98">
        <f>IF(RES_hhdet_fec!S129=0,0,RES_hhdet_fec!S129*1000*11630/RES_hhdet_num!S124)</f>
        <v>0.36233581314032398</v>
      </c>
      <c r="T129" s="98">
        <f>IF(RES_hhdet_fec!T129=0,0,RES_hhdet_fec!T129*1000*11630/RES_hhdet_num!T124)</f>
        <v>0.60436686879375556</v>
      </c>
      <c r="U129" s="98">
        <f>IF(RES_hhdet_fec!U129=0,0,RES_hhdet_fec!U129*1000*11630/RES_hhdet_num!U124)</f>
        <v>0.47038598698414485</v>
      </c>
      <c r="V129" s="98">
        <f>IF(RES_hhdet_fec!V129=0,0,RES_hhdet_fec!V129*1000*11630/RES_hhdet_num!V124)</f>
        <v>0.28627120203225231</v>
      </c>
      <c r="W129" s="98">
        <f>IF(RES_hhdet_fec!W129=0,0,RES_hhdet_fec!W129*1000*11630/RES_hhdet_num!W124)</f>
        <v>0.86263706223332204</v>
      </c>
      <c r="X129" s="98">
        <f>IF(RES_hhdet_fec!X129=0,0,RES_hhdet_fec!X129*1000*11630/RES_hhdet_num!X124)</f>
        <v>0.53711739579092777</v>
      </c>
      <c r="Y129" s="98">
        <f>IF(RES_hhdet_fec!Y129=0,0,RES_hhdet_fec!Y129*1000*11630/RES_hhdet_num!Y124)</f>
        <v>0.40184492561637181</v>
      </c>
      <c r="DA129" s="63" t="s">
        <v>2364</v>
      </c>
    </row>
    <row r="130" spans="1:105" ht="12" customHeight="1" x14ac:dyDescent="0.25">
      <c r="A130" s="121" t="s">
        <v>55</v>
      </c>
      <c r="B130" s="122">
        <v>369.71591423714472</v>
      </c>
      <c r="C130" s="122">
        <v>396.51120790486254</v>
      </c>
      <c r="D130" s="122">
        <v>376.79135081358356</v>
      </c>
      <c r="E130" s="122">
        <v>407.26658971130513</v>
      </c>
      <c r="F130" s="122">
        <v>478.03196163894722</v>
      </c>
      <c r="G130" s="122">
        <v>496.12107920080194</v>
      </c>
      <c r="H130" s="122">
        <v>578.88879361192153</v>
      </c>
      <c r="I130" s="122">
        <v>539.32357320510698</v>
      </c>
      <c r="J130" s="122">
        <v>580.3858851363251</v>
      </c>
      <c r="K130" s="122">
        <v>603.49341019321105</v>
      </c>
      <c r="L130" s="122">
        <v>567.29654374148163</v>
      </c>
      <c r="M130" s="122">
        <v>598.13853554232503</v>
      </c>
      <c r="N130" s="122">
        <v>628.88950392835488</v>
      </c>
      <c r="O130" s="122">
        <v>584.78187235806615</v>
      </c>
      <c r="P130" s="122">
        <v>615.99125450571273</v>
      </c>
      <c r="Q130" s="122">
        <v>603.15339892429245</v>
      </c>
      <c r="R130" s="122">
        <v>643.87869362957474</v>
      </c>
      <c r="S130" s="122">
        <v>646.70601540675705</v>
      </c>
      <c r="T130" s="122">
        <v>642.57511001903731</v>
      </c>
      <c r="U130" s="122">
        <v>609.94337423566333</v>
      </c>
      <c r="V130" s="122">
        <v>584.75668804085888</v>
      </c>
      <c r="W130" s="122">
        <v>925.73461040376401</v>
      </c>
      <c r="X130" s="122">
        <v>798.61180640695227</v>
      </c>
      <c r="Y130" s="122">
        <v>572.96267000966907</v>
      </c>
      <c r="DA130" s="130" t="s">
        <v>2365</v>
      </c>
    </row>
    <row r="131" spans="1:105" ht="12" customHeight="1" x14ac:dyDescent="0.25">
      <c r="A131" s="97" t="s">
        <v>128</v>
      </c>
      <c r="B131" s="98">
        <v>367.62317372999405</v>
      </c>
      <c r="C131" s="98">
        <v>393.26247901844448</v>
      </c>
      <c r="D131" s="98">
        <v>376.17078571006709</v>
      </c>
      <c r="E131" s="98">
        <v>406.46016091966112</v>
      </c>
      <c r="F131" s="98">
        <v>475.46967145005641</v>
      </c>
      <c r="G131" s="98">
        <v>494.09391940074312</v>
      </c>
      <c r="H131" s="98">
        <v>576.1562573666007</v>
      </c>
      <c r="I131" s="98">
        <v>537.28464831200927</v>
      </c>
      <c r="J131" s="98">
        <v>577.53895982447193</v>
      </c>
      <c r="K131" s="98">
        <v>602.00565059307394</v>
      </c>
      <c r="L131" s="98">
        <v>567.15159133324926</v>
      </c>
      <c r="M131" s="98">
        <v>596.15695915066851</v>
      </c>
      <c r="N131" s="98">
        <v>626.24307388134071</v>
      </c>
      <c r="O131" s="98">
        <v>583.07833685390131</v>
      </c>
      <c r="P131" s="98">
        <v>613.22620462184159</v>
      </c>
      <c r="Q131" s="98">
        <v>600.44348469091324</v>
      </c>
      <c r="R131" s="98">
        <v>641.31975653179757</v>
      </c>
      <c r="S131" s="98">
        <v>644.30618559727861</v>
      </c>
      <c r="T131" s="98">
        <v>640.35961512714505</v>
      </c>
      <c r="U131" s="98">
        <v>608.84301863904398</v>
      </c>
      <c r="V131" s="98">
        <v>582.77398375240602</v>
      </c>
      <c r="W131" s="98">
        <v>924.40361501704729</v>
      </c>
      <c r="X131" s="98">
        <v>796.66153721307205</v>
      </c>
      <c r="Y131" s="98">
        <v>571.67049496734126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460.50204565252579</v>
      </c>
      <c r="C135" s="101">
        <v>539.33190945587569</v>
      </c>
      <c r="D135" s="101">
        <v>407.46269149685577</v>
      </c>
      <c r="E135" s="101">
        <v>453.43221242431792</v>
      </c>
      <c r="F135" s="101">
        <v>644.31942694367945</v>
      </c>
      <c r="G135" s="101">
        <v>639.90573387341533</v>
      </c>
      <c r="H135" s="101">
        <v>758.8826028016382</v>
      </c>
      <c r="I135" s="101">
        <v>623.68110644377407</v>
      </c>
      <c r="J135" s="101">
        <v>762.84421956127301</v>
      </c>
      <c r="K135" s="101">
        <v>810.16388009210732</v>
      </c>
      <c r="L135" s="101">
        <v>645.27528519858902</v>
      </c>
      <c r="M135" s="101">
        <v>727.63520785871106</v>
      </c>
      <c r="N135" s="101">
        <v>781.52101215917662</v>
      </c>
      <c r="O135" s="101">
        <v>698.7713527475039</v>
      </c>
      <c r="P135" s="101">
        <v>792.19214948212641</v>
      </c>
      <c r="Q135" s="101">
        <v>773.08796543726874</v>
      </c>
      <c r="R135" s="101">
        <v>805.13876081168314</v>
      </c>
      <c r="S135" s="101">
        <v>799.82100984011458</v>
      </c>
      <c r="T135" s="101">
        <v>784.1619132779042</v>
      </c>
      <c r="U135" s="101">
        <v>682.36575997442367</v>
      </c>
      <c r="V135" s="101">
        <v>665.97357410528866</v>
      </c>
      <c r="W135" s="101">
        <v>1018.1768217811696</v>
      </c>
      <c r="X135" s="101">
        <v>929.49035624123314</v>
      </c>
      <c r="Y135" s="101">
        <v>664.3701848302162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784.62153441446208</v>
      </c>
      <c r="C139" s="122">
        <v>780.26968281130905</v>
      </c>
      <c r="D139" s="122">
        <v>748.49600732544343</v>
      </c>
      <c r="E139" s="122">
        <v>764.19915811114652</v>
      </c>
      <c r="F139" s="122">
        <v>757.02896518521709</v>
      </c>
      <c r="G139" s="122">
        <v>763.55427423313176</v>
      </c>
      <c r="H139" s="122">
        <v>825.75736873024323</v>
      </c>
      <c r="I139" s="122">
        <v>766.3627002839097</v>
      </c>
      <c r="J139" s="122">
        <v>815.54516317955358</v>
      </c>
      <c r="K139" s="122">
        <v>788.36291476633858</v>
      </c>
      <c r="L139" s="122">
        <v>685.37584272333697</v>
      </c>
      <c r="M139" s="122">
        <v>771.8751612799548</v>
      </c>
      <c r="N139" s="122">
        <v>787.23979846621364</v>
      </c>
      <c r="O139" s="122">
        <v>684.59250768272545</v>
      </c>
      <c r="P139" s="122">
        <v>653.66828016145655</v>
      </c>
      <c r="Q139" s="122">
        <v>522.88053205353015</v>
      </c>
      <c r="R139" s="122">
        <v>542.52613088820806</v>
      </c>
      <c r="S139" s="122">
        <v>518.03428411650054</v>
      </c>
      <c r="T139" s="122">
        <v>613.0879073621378</v>
      </c>
      <c r="U139" s="122">
        <v>642.0596361694312</v>
      </c>
      <c r="V139" s="122">
        <v>582.89536534452964</v>
      </c>
      <c r="W139" s="122">
        <v>571.21671750886276</v>
      </c>
      <c r="X139" s="122">
        <v>577.84872169970492</v>
      </c>
      <c r="Y139" s="122">
        <v>705.88207998938958</v>
      </c>
      <c r="DA139" s="130" t="s">
        <v>2374</v>
      </c>
    </row>
    <row r="140" spans="1:105" ht="12" customHeight="1" x14ac:dyDescent="0.25">
      <c r="A140" s="97" t="s">
        <v>50</v>
      </c>
      <c r="B140" s="98">
        <v>797.38762397973983</v>
      </c>
      <c r="C140" s="98">
        <v>785.59195772902319</v>
      </c>
      <c r="D140" s="98">
        <v>782.46075664832995</v>
      </c>
      <c r="E140" s="98">
        <v>800.71164642635495</v>
      </c>
      <c r="F140" s="98">
        <v>772.8260641540902</v>
      </c>
      <c r="G140" s="98">
        <v>848.12520871965239</v>
      </c>
      <c r="H140" s="98">
        <v>920.546187678965</v>
      </c>
      <c r="I140" s="98">
        <v>779.94035072474912</v>
      </c>
      <c r="J140" s="98">
        <v>840.41707063739636</v>
      </c>
      <c r="K140" s="98">
        <v>836.65925379639782</v>
      </c>
      <c r="L140" s="98">
        <v>824.15261490776754</v>
      </c>
      <c r="M140" s="98">
        <v>891.65623574967265</v>
      </c>
      <c r="N140" s="98">
        <v>900.51664516556332</v>
      </c>
      <c r="O140" s="98">
        <v>757.705944948004</v>
      </c>
      <c r="P140" s="98">
        <v>704.01670633655976</v>
      </c>
      <c r="Q140" s="98">
        <v>575.67732332040691</v>
      </c>
      <c r="R140" s="98">
        <v>618.89934647387827</v>
      </c>
      <c r="S140" s="98">
        <v>671.11867806224257</v>
      </c>
      <c r="T140" s="98">
        <v>643.7130892910584</v>
      </c>
      <c r="U140" s="98">
        <v>740.63663319084776</v>
      </c>
      <c r="V140" s="98">
        <v>699.33685807189784</v>
      </c>
      <c r="W140" s="98">
        <v>573.47197319273948</v>
      </c>
      <c r="X140" s="98">
        <v>627.7356969073237</v>
      </c>
      <c r="Y140" s="98">
        <v>847.26997276294856</v>
      </c>
      <c r="DA140" s="63" t="s">
        <v>2375</v>
      </c>
    </row>
    <row r="141" spans="1:105" ht="12" customHeight="1" x14ac:dyDescent="0.25">
      <c r="A141" s="109" t="s">
        <v>120</v>
      </c>
      <c r="B141" s="33">
        <v>579.99648246010588</v>
      </c>
      <c r="C141" s="33">
        <v>694.17853737592134</v>
      </c>
      <c r="D141" s="33">
        <v>347.92181486085917</v>
      </c>
      <c r="E141" s="33">
        <v>493.02216579501305</v>
      </c>
      <c r="F141" s="33">
        <v>687.5486693730021</v>
      </c>
      <c r="G141" s="33">
        <v>520.75456712416019</v>
      </c>
      <c r="H141" s="33">
        <v>664.65652754826021</v>
      </c>
      <c r="I141" s="33">
        <v>750.78745865606982</v>
      </c>
      <c r="J141" s="33">
        <v>794.94153862404676</v>
      </c>
      <c r="K141" s="33">
        <v>748.03974609183945</v>
      </c>
      <c r="L141" s="33">
        <v>551.44806451494799</v>
      </c>
      <c r="M141" s="33">
        <v>639.207358869274</v>
      </c>
      <c r="N141" s="33">
        <v>654.75194979255855</v>
      </c>
      <c r="O141" s="33">
        <v>596.49744028011457</v>
      </c>
      <c r="P141" s="33">
        <v>591.82187716167653</v>
      </c>
      <c r="Q141" s="33">
        <v>444.25690164934559</v>
      </c>
      <c r="R141" s="33">
        <v>417.75985090904919</v>
      </c>
      <c r="S141" s="33">
        <v>268.18589575881498</v>
      </c>
      <c r="T141" s="33">
        <v>561.8323449858666</v>
      </c>
      <c r="U141" s="33">
        <v>496.13559101600151</v>
      </c>
      <c r="V141" s="33">
        <v>443.86152969532321</v>
      </c>
      <c r="W141" s="33">
        <v>568.67323841119708</v>
      </c>
      <c r="X141" s="33">
        <v>518.07310065956722</v>
      </c>
      <c r="Y141" s="33">
        <v>443.02660698900536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3671.5838928127723</v>
      </c>
      <c r="P143" s="117">
        <f t="shared" si="49"/>
        <v>3314.616773810942</v>
      </c>
      <c r="Q143" s="117">
        <f t="shared" si="49"/>
        <v>3007.3982846937934</v>
      </c>
      <c r="R143" s="117">
        <f t="shared" ref="R143:V143" si="50">R144+R146+R148+R157</f>
        <v>3155.4572311024094</v>
      </c>
      <c r="S143" s="117">
        <f t="shared" si="50"/>
        <v>3599.0933665484235</v>
      </c>
      <c r="T143" s="117">
        <f t="shared" si="50"/>
        <v>3866.1400847125983</v>
      </c>
      <c r="U143" s="117">
        <f t="shared" si="50"/>
        <v>3309.2548346526414</v>
      </c>
      <c r="V143" s="117">
        <f t="shared" si="50"/>
        <v>2913.0732124950946</v>
      </c>
      <c r="W143" s="117">
        <f t="shared" ref="W143:Y143" si="51">W144+W146+W148+W157</f>
        <v>3845.4617884785894</v>
      </c>
      <c r="X143" s="117">
        <f t="shared" si="51"/>
        <v>3583.9323443037551</v>
      </c>
      <c r="Y143" s="117">
        <f t="shared" si="51"/>
        <v>3604.1178192089401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2346.0960437489075</v>
      </c>
      <c r="P144" s="122">
        <f t="shared" si="52"/>
        <v>1935.0097944971938</v>
      </c>
      <c r="Q144" s="122">
        <f t="shared" si="52"/>
        <v>1772.7711585633585</v>
      </c>
      <c r="R144" s="122">
        <f t="shared" si="52"/>
        <v>1872.7691206671134</v>
      </c>
      <c r="S144" s="122">
        <f t="shared" si="52"/>
        <v>2326.1701771787302</v>
      </c>
      <c r="T144" s="122">
        <f t="shared" si="52"/>
        <v>2506.6723777274533</v>
      </c>
      <c r="U144" s="122">
        <f t="shared" si="52"/>
        <v>1986.8886565711737</v>
      </c>
      <c r="V144" s="122">
        <f t="shared" si="52"/>
        <v>1688.6230270960493</v>
      </c>
      <c r="W144" s="122">
        <f t="shared" si="52"/>
        <v>2263.6826107377101</v>
      </c>
      <c r="X144" s="122">
        <f t="shared" si="52"/>
        <v>2103.8514659395464</v>
      </c>
      <c r="Y144" s="122">
        <f t="shared" si="52"/>
        <v>2240.7503971253695</v>
      </c>
      <c r="DA144" s="130" t="s">
        <v>2378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2346.0960437489075</v>
      </c>
      <c r="P145" s="98">
        <v>1935.0097944971938</v>
      </c>
      <c r="Q145" s="98">
        <v>1772.7711585633585</v>
      </c>
      <c r="R145" s="98">
        <v>1872.7691206671134</v>
      </c>
      <c r="S145" s="98">
        <v>2326.1701771787302</v>
      </c>
      <c r="T145" s="98">
        <v>2506.6723777274533</v>
      </c>
      <c r="U145" s="98">
        <v>1986.8886565711737</v>
      </c>
      <c r="V145" s="98">
        <v>1688.6230270960493</v>
      </c>
      <c r="W145" s="98">
        <v>2263.6826107377101</v>
      </c>
      <c r="X145" s="98">
        <v>2103.8514659395464</v>
      </c>
      <c r="Y145" s="98">
        <v>2240.7503971253695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0.63611601066132095</v>
      </c>
      <c r="P146" s="122">
        <f t="shared" si="53"/>
        <v>2.9754042040846165</v>
      </c>
      <c r="Q146" s="122">
        <f t="shared" si="53"/>
        <v>2.7516458640752539</v>
      </c>
      <c r="R146" s="122">
        <f t="shared" si="53"/>
        <v>2.1603167878514293</v>
      </c>
      <c r="S146" s="122">
        <f t="shared" si="53"/>
        <v>1.9845619166341084</v>
      </c>
      <c r="T146" s="122">
        <f t="shared" si="53"/>
        <v>3.4345248755225364</v>
      </c>
      <c r="U146" s="122">
        <f t="shared" si="53"/>
        <v>2.7481572965660992</v>
      </c>
      <c r="V146" s="122">
        <f t="shared" si="53"/>
        <v>1.6305564024010366</v>
      </c>
      <c r="W146" s="122">
        <f t="shared" si="53"/>
        <v>4.688215255952926</v>
      </c>
      <c r="X146" s="122">
        <f t="shared" si="53"/>
        <v>3.0942467976567647</v>
      </c>
      <c r="Y146" s="122">
        <f t="shared" si="53"/>
        <v>2.6508103499363358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0.63611601066132095</v>
      </c>
      <c r="P147" s="98">
        <f>IF(RES_hhdet_fec!P147=0,0,RES_hhdet_fec!P147*1000*11630/RES_hhdet_num!P143)</f>
        <v>2.9754042040846165</v>
      </c>
      <c r="Q147" s="98">
        <f>IF(RES_hhdet_fec!Q147=0,0,RES_hhdet_fec!Q147*1000*11630/RES_hhdet_num!Q143)</f>
        <v>2.7516458640752539</v>
      </c>
      <c r="R147" s="98">
        <f>IF(RES_hhdet_fec!R147=0,0,RES_hhdet_fec!R147*1000*11630/RES_hhdet_num!R143)</f>
        <v>2.1603167878514293</v>
      </c>
      <c r="S147" s="98">
        <f>IF(RES_hhdet_fec!S147=0,0,RES_hhdet_fec!S147*1000*11630/RES_hhdet_num!S143)</f>
        <v>1.9845619166341084</v>
      </c>
      <c r="T147" s="98">
        <f>IF(RES_hhdet_fec!T147=0,0,RES_hhdet_fec!T147*1000*11630/RES_hhdet_num!T143)</f>
        <v>3.4345248755225364</v>
      </c>
      <c r="U147" s="98">
        <f>IF(RES_hhdet_fec!U147=0,0,RES_hhdet_fec!U147*1000*11630/RES_hhdet_num!U143)</f>
        <v>2.7481572965660992</v>
      </c>
      <c r="V147" s="98">
        <f>IF(RES_hhdet_fec!V147=0,0,RES_hhdet_fec!V147*1000*11630/RES_hhdet_num!V143)</f>
        <v>1.6305564024010366</v>
      </c>
      <c r="W147" s="98">
        <f>IF(RES_hhdet_fec!W147=0,0,RES_hhdet_fec!W147*1000*11630/RES_hhdet_num!W143)</f>
        <v>4.688215255952926</v>
      </c>
      <c r="X147" s="98">
        <f>IF(RES_hhdet_fec!X147=0,0,RES_hhdet_fec!X147*1000*11630/RES_hhdet_num!X143)</f>
        <v>3.0942467976567647</v>
      </c>
      <c r="Y147" s="98">
        <f>IF(RES_hhdet_fec!Y147=0,0,RES_hhdet_fec!Y147*1000*11630/RES_hhdet_num!Y143)</f>
        <v>2.6508103499363358</v>
      </c>
      <c r="DA147" s="63" t="s">
        <v>2381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668.26141252969921</v>
      </c>
      <c r="P148" s="122">
        <v>743.0589550279916</v>
      </c>
      <c r="Q148" s="122">
        <v>715.0507697611589</v>
      </c>
      <c r="R148" s="122">
        <v>741.544949330696</v>
      </c>
      <c r="S148" s="122">
        <v>741.93331170378372</v>
      </c>
      <c r="T148" s="122">
        <v>744.94073155991657</v>
      </c>
      <c r="U148" s="122">
        <v>682.64103158304943</v>
      </c>
      <c r="V148" s="122">
        <v>670.05972113557289</v>
      </c>
      <c r="W148" s="122">
        <v>1013.9538950428749</v>
      </c>
      <c r="X148" s="122">
        <v>907.8743269782442</v>
      </c>
      <c r="Y148" s="122">
        <v>652.30284815661207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714.23035216832557</v>
      </c>
      <c r="P149" s="98">
        <v>693.88403003081851</v>
      </c>
      <c r="Q149" s="98">
        <v>623.6831191647932</v>
      </c>
      <c r="R149" s="98">
        <v>648.2857514481442</v>
      </c>
      <c r="S149" s="98">
        <v>664.97660982497723</v>
      </c>
      <c r="T149" s="98">
        <v>649.2471170630929</v>
      </c>
      <c r="U149" s="98">
        <v>601.73008653731483</v>
      </c>
      <c r="V149" s="98">
        <v>501.44410243712014</v>
      </c>
      <c r="W149" s="98">
        <v>616.76968461838248</v>
      </c>
      <c r="X149" s="98">
        <v>608.39710709283236</v>
      </c>
      <c r="Y149" s="98">
        <v>743.96156079907985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668.09106706783029</v>
      </c>
      <c r="P153" s="101">
        <v>743.21989846177485</v>
      </c>
      <c r="Q153" s="101">
        <v>715.45748086997844</v>
      </c>
      <c r="R153" s="101">
        <v>742.2714205051177</v>
      </c>
      <c r="S153" s="101">
        <v>742.81507032157992</v>
      </c>
      <c r="T153" s="101">
        <v>746.09583262888077</v>
      </c>
      <c r="U153" s="101">
        <v>683.64355955834765</v>
      </c>
      <c r="V153" s="101">
        <v>672.61169809613511</v>
      </c>
      <c r="W153" s="101">
        <v>1022.7276163156441</v>
      </c>
      <c r="X153" s="101">
        <v>917.57334377197401</v>
      </c>
      <c r="Y153" s="101">
        <v>647.66779411451432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2390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656.59032052350472</v>
      </c>
      <c r="P157" s="122">
        <v>633.5726200816722</v>
      </c>
      <c r="Q157" s="122">
        <v>516.82471050520041</v>
      </c>
      <c r="R157" s="122">
        <v>538.9828443167487</v>
      </c>
      <c r="S157" s="122">
        <v>529.00531574927572</v>
      </c>
      <c r="T157" s="122">
        <v>611.09245054970597</v>
      </c>
      <c r="U157" s="122">
        <v>636.97698920185212</v>
      </c>
      <c r="V157" s="122">
        <v>552.75990786107161</v>
      </c>
      <c r="W157" s="122">
        <v>563.1370674420516</v>
      </c>
      <c r="X157" s="122">
        <v>569.11230458830732</v>
      </c>
      <c r="Y157" s="122">
        <v>708.41376357702211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756.80322020636254</v>
      </c>
      <c r="P158" s="98">
        <v>703.10054954055579</v>
      </c>
      <c r="Q158" s="98">
        <v>574.42409521048944</v>
      </c>
      <c r="R158" s="98">
        <v>616.67572933774341</v>
      </c>
      <c r="S158" s="98">
        <v>667.63841261497384</v>
      </c>
      <c r="T158" s="98">
        <v>639.93143239034748</v>
      </c>
      <c r="U158" s="98">
        <v>736.47757886599925</v>
      </c>
      <c r="V158" s="98">
        <v>695.40517714675786</v>
      </c>
      <c r="W158" s="98">
        <v>567.97521474152984</v>
      </c>
      <c r="X158" s="98">
        <v>621.23956050737081</v>
      </c>
      <c r="Y158" s="98">
        <v>842.68288541720324</v>
      </c>
      <c r="DA158" s="63" t="s">
        <v>2392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588.95546596722954</v>
      </c>
      <c r="P159" s="33">
        <v>584.004629394105</v>
      </c>
      <c r="Q159" s="33">
        <v>438.6584145828943</v>
      </c>
      <c r="R159" s="33">
        <v>411.99448519419104</v>
      </c>
      <c r="S159" s="33">
        <v>263.49509820413437</v>
      </c>
      <c r="T159" s="33">
        <v>550.55404431331101</v>
      </c>
      <c r="U159" s="33">
        <v>485.26268186396118</v>
      </c>
      <c r="V159" s="33">
        <v>434.2440883530644</v>
      </c>
      <c r="W159" s="33">
        <v>559.18559461823475</v>
      </c>
      <c r="X159" s="33">
        <v>510.75754279054382</v>
      </c>
      <c r="Y159" s="33">
        <v>438.26889857325665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9181.7706115551318</v>
      </c>
      <c r="C161" s="117">
        <f t="shared" si="54"/>
        <v>9706.6705988720405</v>
      </c>
      <c r="D161" s="117">
        <f t="shared" si="54"/>
        <v>9737.1045985877208</v>
      </c>
      <c r="E161" s="117">
        <f t="shared" si="54"/>
        <v>9277.1854594454635</v>
      </c>
      <c r="F161" s="117">
        <f t="shared" si="54"/>
        <v>8013.4457424162729</v>
      </c>
      <c r="G161" s="117">
        <f t="shared" si="54"/>
        <v>8913.5236412333234</v>
      </c>
      <c r="H161" s="117">
        <f t="shared" si="54"/>
        <v>10929.750004475474</v>
      </c>
      <c r="I161" s="117">
        <f t="shared" si="54"/>
        <v>10685.571033391949</v>
      </c>
      <c r="J161" s="117">
        <f t="shared" si="54"/>
        <v>11792.732821581365</v>
      </c>
      <c r="K161" s="117">
        <f t="shared" si="54"/>
        <v>11657.521941333407</v>
      </c>
      <c r="L161" s="117">
        <f t="shared" si="54"/>
        <v>10729.834709037459</v>
      </c>
      <c r="M161" s="117">
        <f t="shared" si="54"/>
        <v>11239.546025752265</v>
      </c>
      <c r="N161" s="117">
        <f t="shared" si="54"/>
        <v>12494.57640836041</v>
      </c>
      <c r="O161" s="117">
        <f t="shared" si="54"/>
        <v>8554.0343671305836</v>
      </c>
      <c r="P161" s="117">
        <f t="shared" si="54"/>
        <v>10107.891180726305</v>
      </c>
      <c r="Q161" s="117">
        <f t="shared" si="54"/>
        <v>12373.401677943169</v>
      </c>
      <c r="R161" s="117">
        <f t="shared" ref="R161:V161" si="55">R162+R164+R166+R175</f>
        <v>13923.045980091363</v>
      </c>
      <c r="S161" s="117">
        <f t="shared" si="55"/>
        <v>15102.453920550173</v>
      </c>
      <c r="T161" s="117">
        <f t="shared" si="55"/>
        <v>10900.816347135935</v>
      </c>
      <c r="U161" s="117">
        <f t="shared" si="55"/>
        <v>10126.625205342802</v>
      </c>
      <c r="V161" s="117">
        <f t="shared" si="55"/>
        <v>13737.869159017273</v>
      </c>
      <c r="W161" s="117">
        <f t="shared" ref="W161:Y161" si="56">W162+W164+W166+W175</f>
        <v>10843.29058079509</v>
      </c>
      <c r="X161" s="117">
        <f t="shared" si="56"/>
        <v>10581.336908720485</v>
      </c>
      <c r="Y161" s="117">
        <f t="shared" si="56"/>
        <v>11510.350829385716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7933.9842670382623</v>
      </c>
      <c r="C162" s="122">
        <f t="shared" si="57"/>
        <v>8387.1724014768224</v>
      </c>
      <c r="D162" s="122">
        <f t="shared" si="57"/>
        <v>8581.6457561719635</v>
      </c>
      <c r="E162" s="122">
        <f t="shared" si="57"/>
        <v>8071.3151909913204</v>
      </c>
      <c r="F162" s="122">
        <f t="shared" si="57"/>
        <v>6632.5131597736745</v>
      </c>
      <c r="G162" s="122">
        <f t="shared" si="57"/>
        <v>7567.1466027406495</v>
      </c>
      <c r="H162" s="122">
        <f t="shared" si="57"/>
        <v>9398.8712259917156</v>
      </c>
      <c r="I162" s="122">
        <f t="shared" si="57"/>
        <v>9302.0709675626058</v>
      </c>
      <c r="J162" s="122">
        <f t="shared" si="57"/>
        <v>10221.399828555175</v>
      </c>
      <c r="K162" s="122">
        <f t="shared" si="57"/>
        <v>10068.169937462215</v>
      </c>
      <c r="L162" s="122">
        <f t="shared" si="57"/>
        <v>9415.0632117074347</v>
      </c>
      <c r="M162" s="122">
        <f t="shared" si="57"/>
        <v>9740.6818178391186</v>
      </c>
      <c r="N162" s="122">
        <f t="shared" si="57"/>
        <v>10929.37426498576</v>
      </c>
      <c r="O162" s="122">
        <f t="shared" si="57"/>
        <v>7180.900434013055</v>
      </c>
      <c r="P162" s="122">
        <f t="shared" si="57"/>
        <v>8683.635859400154</v>
      </c>
      <c r="Q162" s="122">
        <f t="shared" si="57"/>
        <v>11104.965345746838</v>
      </c>
      <c r="R162" s="122">
        <f t="shared" si="57"/>
        <v>12606.469505296396</v>
      </c>
      <c r="S162" s="122">
        <f t="shared" si="57"/>
        <v>13818.314832838812</v>
      </c>
      <c r="T162" s="122">
        <f t="shared" si="57"/>
        <v>9501.1140398375719</v>
      </c>
      <c r="U162" s="122">
        <f t="shared" si="57"/>
        <v>8777.7685036881012</v>
      </c>
      <c r="V162" s="122">
        <f t="shared" si="57"/>
        <v>12463.069795905467</v>
      </c>
      <c r="W162" s="122">
        <f t="shared" si="57"/>
        <v>9203.3179324650355</v>
      </c>
      <c r="X162" s="122">
        <f t="shared" si="57"/>
        <v>9046.0749922775412</v>
      </c>
      <c r="Y162" s="122">
        <f t="shared" si="57"/>
        <v>10165.765288909537</v>
      </c>
      <c r="DA162" s="130" t="s">
        <v>2395</v>
      </c>
    </row>
    <row r="163" spans="1:105" ht="12" customHeight="1" x14ac:dyDescent="0.25">
      <c r="A163" s="97" t="s">
        <v>53</v>
      </c>
      <c r="B163" s="33">
        <v>7933.9842670382623</v>
      </c>
      <c r="C163" s="33">
        <v>8387.1724014768224</v>
      </c>
      <c r="D163" s="33">
        <v>8581.6457561719635</v>
      </c>
      <c r="E163" s="33">
        <v>8071.3151909913204</v>
      </c>
      <c r="F163" s="33">
        <v>6632.5131597736745</v>
      </c>
      <c r="G163" s="33">
        <v>7567.1466027406495</v>
      </c>
      <c r="H163" s="33">
        <v>9398.8712259917156</v>
      </c>
      <c r="I163" s="33">
        <v>9302.0709675626058</v>
      </c>
      <c r="J163" s="33">
        <v>10221.399828555175</v>
      </c>
      <c r="K163" s="33">
        <v>10068.169937462215</v>
      </c>
      <c r="L163" s="33">
        <v>9415.0632117074347</v>
      </c>
      <c r="M163" s="33">
        <v>9740.6818178391186</v>
      </c>
      <c r="N163" s="33">
        <v>10929.37426498576</v>
      </c>
      <c r="O163" s="33">
        <v>7180.900434013055</v>
      </c>
      <c r="P163" s="33">
        <v>8683.635859400154</v>
      </c>
      <c r="Q163" s="33">
        <v>11104.965345746838</v>
      </c>
      <c r="R163" s="33">
        <v>12606.469505296396</v>
      </c>
      <c r="S163" s="33">
        <v>13818.314832838812</v>
      </c>
      <c r="T163" s="33">
        <v>9501.1140398375719</v>
      </c>
      <c r="U163" s="33">
        <v>8777.7685036881012</v>
      </c>
      <c r="V163" s="33">
        <v>12463.069795905467</v>
      </c>
      <c r="W163" s="33">
        <v>9203.3179324650355</v>
      </c>
      <c r="X163" s="33">
        <v>9046.0749922775412</v>
      </c>
      <c r="Y163" s="33">
        <v>10165.765288909537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4.0954084469950774E-2</v>
      </c>
      <c r="C164" s="122">
        <f t="shared" si="58"/>
        <v>5.3292089623566782E-2</v>
      </c>
      <c r="D164" s="122">
        <f t="shared" si="58"/>
        <v>7.106246110391673E-2</v>
      </c>
      <c r="E164" s="122">
        <f t="shared" si="58"/>
        <v>6.7184028307442467E-2</v>
      </c>
      <c r="F164" s="122">
        <f t="shared" si="58"/>
        <v>7.8825393354536713E-2</v>
      </c>
      <c r="G164" s="122">
        <f t="shared" si="58"/>
        <v>0.18162464865162742</v>
      </c>
      <c r="H164" s="122">
        <f t="shared" si="58"/>
        <v>0.7183004518423729</v>
      </c>
      <c r="I164" s="122">
        <f t="shared" si="58"/>
        <v>0.43404527963317602</v>
      </c>
      <c r="J164" s="122">
        <f t="shared" si="58"/>
        <v>0.46807378337007044</v>
      </c>
      <c r="K164" s="122">
        <f t="shared" si="58"/>
        <v>0.61172226690660003</v>
      </c>
      <c r="L164" s="122">
        <f t="shared" si="58"/>
        <v>5.2242830807935707</v>
      </c>
      <c r="M164" s="122">
        <f t="shared" si="58"/>
        <v>0.65290314874132638</v>
      </c>
      <c r="N164" s="122">
        <f t="shared" si="58"/>
        <v>1.7791555616624593</v>
      </c>
      <c r="O164" s="122">
        <f t="shared" si="58"/>
        <v>0.89982154662754965</v>
      </c>
      <c r="P164" s="122">
        <f t="shared" si="58"/>
        <v>2.2340607078852521</v>
      </c>
      <c r="Q164" s="122">
        <f t="shared" si="58"/>
        <v>1.8074603527539872</v>
      </c>
      <c r="R164" s="122">
        <f t="shared" si="58"/>
        <v>1.4819517603118757</v>
      </c>
      <c r="S164" s="122">
        <f t="shared" si="58"/>
        <v>1.3856514733450154</v>
      </c>
      <c r="T164" s="122">
        <f t="shared" si="58"/>
        <v>2.3431387328076965</v>
      </c>
      <c r="U164" s="122">
        <f t="shared" si="58"/>
        <v>1.861969181363653</v>
      </c>
      <c r="V164" s="122">
        <f t="shared" si="58"/>
        <v>1.2239083903795289</v>
      </c>
      <c r="W164" s="122">
        <f t="shared" si="58"/>
        <v>4.0877054808253543</v>
      </c>
      <c r="X164" s="122">
        <f t="shared" si="58"/>
        <v>3.7514780979923645</v>
      </c>
      <c r="Y164" s="122">
        <f t="shared" si="58"/>
        <v>2.8121003220984671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4.0954084469950774E-2</v>
      </c>
      <c r="C165" s="98">
        <f>IF(RES_hhdet_fec!C165=0,0,RES_hhdet_fec!C165*1000*11630/RES_hhdet_num!C161)</f>
        <v>5.3292089623566782E-2</v>
      </c>
      <c r="D165" s="98">
        <f>IF(RES_hhdet_fec!D165=0,0,RES_hhdet_fec!D165*1000*11630/RES_hhdet_num!D161)</f>
        <v>7.106246110391673E-2</v>
      </c>
      <c r="E165" s="98">
        <f>IF(RES_hhdet_fec!E165=0,0,RES_hhdet_fec!E165*1000*11630/RES_hhdet_num!E161)</f>
        <v>6.7184028307442467E-2</v>
      </c>
      <c r="F165" s="98">
        <f>IF(RES_hhdet_fec!F165=0,0,RES_hhdet_fec!F165*1000*11630/RES_hhdet_num!F161)</f>
        <v>7.8825393354536713E-2</v>
      </c>
      <c r="G165" s="98">
        <f>IF(RES_hhdet_fec!G165=0,0,RES_hhdet_fec!G165*1000*11630/RES_hhdet_num!G161)</f>
        <v>0.18162464865162742</v>
      </c>
      <c r="H165" s="98">
        <f>IF(RES_hhdet_fec!H165=0,0,RES_hhdet_fec!H165*1000*11630/RES_hhdet_num!H161)</f>
        <v>0.7183004518423729</v>
      </c>
      <c r="I165" s="98">
        <f>IF(RES_hhdet_fec!I165=0,0,RES_hhdet_fec!I165*1000*11630/RES_hhdet_num!I161)</f>
        <v>0.43404527963317602</v>
      </c>
      <c r="J165" s="98">
        <f>IF(RES_hhdet_fec!J165=0,0,RES_hhdet_fec!J165*1000*11630/RES_hhdet_num!J161)</f>
        <v>0.46807378337007044</v>
      </c>
      <c r="K165" s="98">
        <f>IF(RES_hhdet_fec!K165=0,0,RES_hhdet_fec!K165*1000*11630/RES_hhdet_num!K161)</f>
        <v>0.61172226690660003</v>
      </c>
      <c r="L165" s="98">
        <f>IF(RES_hhdet_fec!L165=0,0,RES_hhdet_fec!L165*1000*11630/RES_hhdet_num!L161)</f>
        <v>5.2242830807935707</v>
      </c>
      <c r="M165" s="98">
        <f>IF(RES_hhdet_fec!M165=0,0,RES_hhdet_fec!M165*1000*11630/RES_hhdet_num!M161)</f>
        <v>0.65290314874132638</v>
      </c>
      <c r="N165" s="98">
        <f>IF(RES_hhdet_fec!N165=0,0,RES_hhdet_fec!N165*1000*11630/RES_hhdet_num!N161)</f>
        <v>1.7791555616624593</v>
      </c>
      <c r="O165" s="98">
        <f>IF(RES_hhdet_fec!O165=0,0,RES_hhdet_fec!O165*1000*11630/RES_hhdet_num!O161)</f>
        <v>0.89982154662754965</v>
      </c>
      <c r="P165" s="98">
        <f>IF(RES_hhdet_fec!P165=0,0,RES_hhdet_fec!P165*1000*11630/RES_hhdet_num!P161)</f>
        <v>2.2340607078852521</v>
      </c>
      <c r="Q165" s="98">
        <f>IF(RES_hhdet_fec!Q165=0,0,RES_hhdet_fec!Q165*1000*11630/RES_hhdet_num!Q161)</f>
        <v>1.8074603527539872</v>
      </c>
      <c r="R165" s="98">
        <f>IF(RES_hhdet_fec!R165=0,0,RES_hhdet_fec!R165*1000*11630/RES_hhdet_num!R161)</f>
        <v>1.4819517603118757</v>
      </c>
      <c r="S165" s="98">
        <f>IF(RES_hhdet_fec!S165=0,0,RES_hhdet_fec!S165*1000*11630/RES_hhdet_num!S161)</f>
        <v>1.3856514733450154</v>
      </c>
      <c r="T165" s="98">
        <f>IF(RES_hhdet_fec!T165=0,0,RES_hhdet_fec!T165*1000*11630/RES_hhdet_num!T161)</f>
        <v>2.3431387328076965</v>
      </c>
      <c r="U165" s="98">
        <f>IF(RES_hhdet_fec!U165=0,0,RES_hhdet_fec!U165*1000*11630/RES_hhdet_num!U161)</f>
        <v>1.861969181363653</v>
      </c>
      <c r="V165" s="98">
        <f>IF(RES_hhdet_fec!V165=0,0,RES_hhdet_fec!V165*1000*11630/RES_hhdet_num!V161)</f>
        <v>1.2239083903795289</v>
      </c>
      <c r="W165" s="98">
        <f>IF(RES_hhdet_fec!W165=0,0,RES_hhdet_fec!W165*1000*11630/RES_hhdet_num!W161)</f>
        <v>4.0877054808253543</v>
      </c>
      <c r="X165" s="98">
        <f>IF(RES_hhdet_fec!X165=0,0,RES_hhdet_fec!X165*1000*11630/RES_hhdet_num!X161)</f>
        <v>3.7514780979923645</v>
      </c>
      <c r="Y165" s="98">
        <f>IF(RES_hhdet_fec!Y165=0,0,RES_hhdet_fec!Y165*1000*11630/RES_hhdet_num!Y161)</f>
        <v>2.8121003220984671</v>
      </c>
      <c r="DA165" s="63" t="s">
        <v>2398</v>
      </c>
    </row>
    <row r="166" spans="1:105" ht="12" customHeight="1" x14ac:dyDescent="0.25">
      <c r="A166" s="121" t="s">
        <v>55</v>
      </c>
      <c r="B166" s="122">
        <v>463.14548065969541</v>
      </c>
      <c r="C166" s="122">
        <v>539.27954361545449</v>
      </c>
      <c r="D166" s="122">
        <v>410.30529745898821</v>
      </c>
      <c r="E166" s="122">
        <v>452.74400651970058</v>
      </c>
      <c r="F166" s="122">
        <v>634.39262401682504</v>
      </c>
      <c r="G166" s="122">
        <v>631.2872649817491</v>
      </c>
      <c r="H166" s="122">
        <v>753.62843922776995</v>
      </c>
      <c r="I166" s="122">
        <v>624.18981709876255</v>
      </c>
      <c r="J166" s="122">
        <v>764.0474109056662</v>
      </c>
      <c r="K166" s="122">
        <v>810.00116637807309</v>
      </c>
      <c r="L166" s="122">
        <v>645.12952761630595</v>
      </c>
      <c r="M166" s="122">
        <v>741.64497067756133</v>
      </c>
      <c r="N166" s="122">
        <v>790.98497521463537</v>
      </c>
      <c r="O166" s="122">
        <v>698.61167751772177</v>
      </c>
      <c r="P166" s="122">
        <v>776.84877301143501</v>
      </c>
      <c r="Q166" s="122">
        <v>751.05939843844419</v>
      </c>
      <c r="R166" s="122">
        <v>783.11300507124452</v>
      </c>
      <c r="S166" s="122">
        <v>783.27288721765592</v>
      </c>
      <c r="T166" s="122">
        <v>785.47057367371826</v>
      </c>
      <c r="U166" s="122">
        <v>712.80713730778757</v>
      </c>
      <c r="V166" s="122">
        <v>697.98478571015221</v>
      </c>
      <c r="W166" s="122">
        <v>1062.7609285038423</v>
      </c>
      <c r="X166" s="122">
        <v>958.07640799467617</v>
      </c>
      <c r="Y166" s="122">
        <v>684.05880236233338</v>
      </c>
      <c r="DA166" s="130" t="s">
        <v>2399</v>
      </c>
    </row>
    <row r="167" spans="1:105" ht="12" customHeight="1" x14ac:dyDescent="0.25">
      <c r="A167" s="97" t="s">
        <v>124</v>
      </c>
      <c r="B167" s="98">
        <v>542.44853087478634</v>
      </c>
      <c r="C167" s="98">
        <v>547.85326476152648</v>
      </c>
      <c r="D167" s="98">
        <v>558.08910101784147</v>
      </c>
      <c r="E167" s="98">
        <v>606.12415815161455</v>
      </c>
      <c r="F167" s="98">
        <v>628.23141942640211</v>
      </c>
      <c r="G167" s="98">
        <v>724.21780150808911</v>
      </c>
      <c r="H167" s="98">
        <v>765.17225939607579</v>
      </c>
      <c r="I167" s="98">
        <v>690.42425135217513</v>
      </c>
      <c r="J167" s="98">
        <v>720.4157320166222</v>
      </c>
      <c r="K167" s="98">
        <v>754.40935426920316</v>
      </c>
      <c r="L167" s="98">
        <v>796.92761491541637</v>
      </c>
      <c r="M167" s="98">
        <v>857.1795874967313</v>
      </c>
      <c r="N167" s="98">
        <v>878.67984387692525</v>
      </c>
      <c r="O167" s="98">
        <v>813.04245631540493</v>
      </c>
      <c r="P167" s="98">
        <v>801.98694492025413</v>
      </c>
      <c r="Q167" s="98">
        <v>742.62467440301771</v>
      </c>
      <c r="R167" s="98">
        <v>770.66414059110195</v>
      </c>
      <c r="S167" s="98">
        <v>747.45020399546752</v>
      </c>
      <c r="T167" s="98">
        <v>706.96045975190805</v>
      </c>
      <c r="U167" s="98">
        <v>631.25249583365496</v>
      </c>
      <c r="V167" s="98">
        <v>520.93051136676809</v>
      </c>
      <c r="W167" s="98">
        <v>644.09631858091416</v>
      </c>
      <c r="X167" s="98">
        <v>641.09665771311575</v>
      </c>
      <c r="Y167" s="98">
        <v>776.49764320526299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460.50204565252574</v>
      </c>
      <c r="C171" s="101">
        <v>538.98825693549179</v>
      </c>
      <c r="D171" s="101">
        <v>405.47166608880156</v>
      </c>
      <c r="E171" s="101">
        <v>448.64637020056614</v>
      </c>
      <c r="F171" s="101">
        <v>634.50150431308305</v>
      </c>
      <c r="G171" s="101">
        <v>630.18939007324207</v>
      </c>
      <c r="H171" s="101">
        <v>753.52808991383654</v>
      </c>
      <c r="I171" s="101">
        <v>623.71450449391409</v>
      </c>
      <c r="J171" s="101">
        <v>764.30177667801991</v>
      </c>
      <c r="K171" s="101">
        <v>810.52437272822624</v>
      </c>
      <c r="L171" s="101">
        <v>643.61432269126908</v>
      </c>
      <c r="M171" s="101">
        <v>740.39891139348913</v>
      </c>
      <c r="N171" s="101">
        <v>790.09946268977865</v>
      </c>
      <c r="O171" s="101">
        <v>697.60073394187032</v>
      </c>
      <c r="P171" s="101">
        <v>776.65253233914598</v>
      </c>
      <c r="Q171" s="101">
        <v>751.12065368440017</v>
      </c>
      <c r="R171" s="101">
        <v>783.19952796234224</v>
      </c>
      <c r="S171" s="101">
        <v>783.53211163034632</v>
      </c>
      <c r="T171" s="101">
        <v>786.04414141446512</v>
      </c>
      <c r="U171" s="101">
        <v>713.48606511985531</v>
      </c>
      <c r="V171" s="101">
        <v>699.83991464328324</v>
      </c>
      <c r="W171" s="101">
        <v>1068.7038796629063</v>
      </c>
      <c r="X171" s="101">
        <v>963.71271690020637</v>
      </c>
      <c r="Y171" s="101">
        <v>681.80679965850493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2407</v>
      </c>
    </row>
    <row r="175" spans="1:105" ht="12" customHeight="1" x14ac:dyDescent="0.25">
      <c r="A175" s="121" t="s">
        <v>54</v>
      </c>
      <c r="B175" s="122">
        <v>784.59990977270274</v>
      </c>
      <c r="C175" s="122">
        <v>780.16536169013966</v>
      </c>
      <c r="D175" s="122">
        <v>745.082482495666</v>
      </c>
      <c r="E175" s="122">
        <v>753.05907790613458</v>
      </c>
      <c r="F175" s="122">
        <v>746.46113323241946</v>
      </c>
      <c r="G175" s="122">
        <v>714.9081488622744</v>
      </c>
      <c r="H175" s="122">
        <v>776.5320388041456</v>
      </c>
      <c r="I175" s="122">
        <v>758.87620345094706</v>
      </c>
      <c r="J175" s="122">
        <v>806.81750833715307</v>
      </c>
      <c r="K175" s="122">
        <v>778.73911522621188</v>
      </c>
      <c r="L175" s="122">
        <v>664.41768663292578</v>
      </c>
      <c r="M175" s="122">
        <v>756.56633408684297</v>
      </c>
      <c r="N175" s="122">
        <v>772.43801259835311</v>
      </c>
      <c r="O175" s="122">
        <v>673.62243405318054</v>
      </c>
      <c r="P175" s="122">
        <v>645.1724876068298</v>
      </c>
      <c r="Q175" s="122">
        <v>515.56947340513307</v>
      </c>
      <c r="R175" s="122">
        <v>531.98151796341028</v>
      </c>
      <c r="S175" s="122">
        <v>499.48054902035898</v>
      </c>
      <c r="T175" s="122">
        <v>611.88859489183722</v>
      </c>
      <c r="U175" s="122">
        <v>634.1875951655486</v>
      </c>
      <c r="V175" s="122">
        <v>575.59066901127471</v>
      </c>
      <c r="W175" s="122">
        <v>573.12401434538685</v>
      </c>
      <c r="X175" s="122">
        <v>573.4340303502745</v>
      </c>
      <c r="Y175" s="122">
        <v>657.71463779174667</v>
      </c>
      <c r="DA175" s="130" t="s">
        <v>2408</v>
      </c>
    </row>
    <row r="176" spans="1:105" ht="12" customHeight="1" x14ac:dyDescent="0.25">
      <c r="A176" s="97" t="s">
        <v>50</v>
      </c>
      <c r="B176" s="98">
        <v>797.38762397974006</v>
      </c>
      <c r="C176" s="98">
        <v>785.49795427428433</v>
      </c>
      <c r="D176" s="98">
        <v>782.04388396042373</v>
      </c>
      <c r="E176" s="98">
        <v>799.69725358679011</v>
      </c>
      <c r="F176" s="98">
        <v>771.11801681130908</v>
      </c>
      <c r="G176" s="98">
        <v>845.66019840062461</v>
      </c>
      <c r="H176" s="98">
        <v>918.54137225403656</v>
      </c>
      <c r="I176" s="98">
        <v>778.87532743616612</v>
      </c>
      <c r="J176" s="98">
        <v>839.17890261696152</v>
      </c>
      <c r="K176" s="98">
        <v>835.76983319015528</v>
      </c>
      <c r="L176" s="98">
        <v>823.83686724391214</v>
      </c>
      <c r="M176" s="98">
        <v>891.59627465659628</v>
      </c>
      <c r="N176" s="98">
        <v>900.52689615782822</v>
      </c>
      <c r="O176" s="98">
        <v>757.65213326177388</v>
      </c>
      <c r="P176" s="98">
        <v>703.74594129978482</v>
      </c>
      <c r="Q176" s="98">
        <v>575.40370389151371</v>
      </c>
      <c r="R176" s="98">
        <v>619.11173604489102</v>
      </c>
      <c r="S176" s="98">
        <v>672.05034961345734</v>
      </c>
      <c r="T176" s="98">
        <v>645.32408363976458</v>
      </c>
      <c r="U176" s="98">
        <v>742.18860824650642</v>
      </c>
      <c r="V176" s="98">
        <v>700.58340846519275</v>
      </c>
      <c r="W176" s="98">
        <v>574.52213530015217</v>
      </c>
      <c r="X176" s="98">
        <v>630.42170384549991</v>
      </c>
      <c r="Y176" s="98">
        <v>852.67035018667082</v>
      </c>
      <c r="DA176" s="63" t="s">
        <v>2409</v>
      </c>
    </row>
    <row r="177" spans="1:105" ht="12" customHeight="1" x14ac:dyDescent="0.25">
      <c r="A177" s="109" t="s">
        <v>120</v>
      </c>
      <c r="B177" s="33">
        <v>579.99648246010588</v>
      </c>
      <c r="C177" s="33">
        <v>693.99293471869612</v>
      </c>
      <c r="D177" s="33">
        <v>347.42878397827104</v>
      </c>
      <c r="E177" s="33">
        <v>491.91670027337295</v>
      </c>
      <c r="F177" s="33">
        <v>685.96014901407477</v>
      </c>
      <c r="G177" s="33">
        <v>519.69192935747242</v>
      </c>
      <c r="H177" s="33">
        <v>663.46015466968413</v>
      </c>
      <c r="I177" s="33">
        <v>749.34422284743766</v>
      </c>
      <c r="J177" s="33">
        <v>793.78003136329062</v>
      </c>
      <c r="K177" s="33">
        <v>747.21174740804804</v>
      </c>
      <c r="L177" s="33">
        <v>551.14345661045945</v>
      </c>
      <c r="M177" s="33">
        <v>639.23640965665061</v>
      </c>
      <c r="N177" s="33">
        <v>654.95994690529778</v>
      </c>
      <c r="O177" s="33">
        <v>596.39179898756402</v>
      </c>
      <c r="P177" s="33">
        <v>589.37908738765998</v>
      </c>
      <c r="Q177" s="33">
        <v>442.40013206925477</v>
      </c>
      <c r="R177" s="33">
        <v>417.65207617296244</v>
      </c>
      <c r="S177" s="33">
        <v>268.95109815909603</v>
      </c>
      <c r="T177" s="33">
        <v>565.2172023138138</v>
      </c>
      <c r="U177" s="33">
        <v>499.02929689317637</v>
      </c>
      <c r="V177" s="33">
        <v>446.5997993543001</v>
      </c>
      <c r="W177" s="33">
        <v>571.71744603027412</v>
      </c>
      <c r="X177" s="33">
        <v>519.38842093678056</v>
      </c>
      <c r="Y177" s="33">
        <v>444.73471802446147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5842.646713753732</v>
      </c>
      <c r="C3" s="117">
        <f t="shared" si="0"/>
        <v>5648.4547926601999</v>
      </c>
      <c r="D3" s="117">
        <f t="shared" si="0"/>
        <v>6397.1129290949275</v>
      </c>
      <c r="E3" s="117">
        <f t="shared" si="0"/>
        <v>6917.919215282298</v>
      </c>
      <c r="F3" s="117">
        <f t="shared" si="0"/>
        <v>6186.6397447107092</v>
      </c>
      <c r="G3" s="117">
        <f t="shared" si="0"/>
        <v>6525.8878709171267</v>
      </c>
      <c r="H3" s="117">
        <f t="shared" si="0"/>
        <v>7647.4837637877317</v>
      </c>
      <c r="I3" s="117">
        <f t="shared" si="0"/>
        <v>7595.0196962183691</v>
      </c>
      <c r="J3" s="117">
        <f t="shared" si="0"/>
        <v>7600.0298195476144</v>
      </c>
      <c r="K3" s="117">
        <f t="shared" si="0"/>
        <v>6910.5811018896738</v>
      </c>
      <c r="L3" s="117">
        <f t="shared" si="0"/>
        <v>8202.4130893608417</v>
      </c>
      <c r="M3" s="117">
        <f t="shared" si="0"/>
        <v>8099.4323263746901</v>
      </c>
      <c r="N3" s="117">
        <f t="shared" si="0"/>
        <v>7909.0268029713134</v>
      </c>
      <c r="O3" s="117">
        <f t="shared" si="0"/>
        <v>8247.950925132518</v>
      </c>
      <c r="P3" s="117">
        <f t="shared" si="0"/>
        <v>7531.2894046005886</v>
      </c>
      <c r="Q3" s="117">
        <f t="shared" si="0"/>
        <v>6558.7830125797445</v>
      </c>
      <c r="R3" s="117">
        <f t="shared" ref="R3:V3" si="1">R4+R7+R9+R19</f>
        <v>7341.9492560460239</v>
      </c>
      <c r="S3" s="117">
        <f t="shared" si="1"/>
        <v>8323.0512933709342</v>
      </c>
      <c r="T3" s="117">
        <f t="shared" si="1"/>
        <v>9074.5336100778077</v>
      </c>
      <c r="U3" s="117">
        <f t="shared" si="1"/>
        <v>8053.7824486760919</v>
      </c>
      <c r="V3" s="117">
        <f t="shared" si="1"/>
        <v>7102.7696751183057</v>
      </c>
      <c r="W3" s="117">
        <f t="shared" ref="W3:Y3" si="2">W4+W7+W9+W19</f>
        <v>9591.7904720228034</v>
      </c>
      <c r="X3" s="117">
        <f t="shared" si="2"/>
        <v>9891.2199302863573</v>
      </c>
      <c r="Y3" s="117">
        <f t="shared" si="2"/>
        <v>6928.2371837590954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5108.2397931876094</v>
      </c>
      <c r="C4" s="122">
        <f t="shared" si="3"/>
        <v>4932.0911062410869</v>
      </c>
      <c r="D4" s="122">
        <f t="shared" si="3"/>
        <v>5676.5156540393773</v>
      </c>
      <c r="E4" s="122">
        <f t="shared" si="3"/>
        <v>6135.0423564913781</v>
      </c>
      <c r="F4" s="122">
        <f t="shared" si="3"/>
        <v>5395.0761741906963</v>
      </c>
      <c r="G4" s="122">
        <f t="shared" si="3"/>
        <v>5705.5468470379928</v>
      </c>
      <c r="H4" s="122">
        <f t="shared" si="3"/>
        <v>6695.7292758097965</v>
      </c>
      <c r="I4" s="122">
        <f t="shared" si="3"/>
        <v>6655.7964262052346</v>
      </c>
      <c r="J4" s="122">
        <f t="shared" si="3"/>
        <v>6598.2577707576011</v>
      </c>
      <c r="K4" s="122">
        <f t="shared" si="3"/>
        <v>5965.4378710838337</v>
      </c>
      <c r="L4" s="122">
        <f t="shared" si="3"/>
        <v>7269.4961478263076</v>
      </c>
      <c r="M4" s="122">
        <f t="shared" si="3"/>
        <v>7071.9219114788775</v>
      </c>
      <c r="N4" s="122">
        <f t="shared" si="3"/>
        <v>6875.3351634680212</v>
      </c>
      <c r="O4" s="122">
        <f t="shared" si="3"/>
        <v>7258.2481072692262</v>
      </c>
      <c r="P4" s="122">
        <f t="shared" si="3"/>
        <v>6583.0221132751967</v>
      </c>
      <c r="Q4" s="122">
        <f t="shared" si="3"/>
        <v>5758.4412673692223</v>
      </c>
      <c r="R4" s="122">
        <f t="shared" ref="R4:V4" si="4">SUM(R5:R6)</f>
        <v>6480.3886710274464</v>
      </c>
      <c r="S4" s="122">
        <f t="shared" si="4"/>
        <v>7414.0832366103295</v>
      </c>
      <c r="T4" s="122">
        <f t="shared" si="4"/>
        <v>8098.257449081404</v>
      </c>
      <c r="U4" s="122">
        <f t="shared" si="4"/>
        <v>7121.0249972997472</v>
      </c>
      <c r="V4" s="122">
        <f t="shared" si="4"/>
        <v>6267.9832533841472</v>
      </c>
      <c r="W4" s="122">
        <f t="shared" ref="W4:Y4" si="5">SUM(W5:W6)</f>
        <v>8396.7682630662021</v>
      </c>
      <c r="X4" s="122">
        <f t="shared" si="5"/>
        <v>8693.4526508990239</v>
      </c>
      <c r="Y4" s="122">
        <f t="shared" si="5"/>
        <v>6050.5627760130392</v>
      </c>
      <c r="DA4" s="130" t="s">
        <v>2413</v>
      </c>
    </row>
    <row r="5" spans="1:105" ht="12" customHeight="1" x14ac:dyDescent="0.25">
      <c r="A5" s="97" t="s">
        <v>51</v>
      </c>
      <c r="B5" s="98">
        <v>5061.5349130266704</v>
      </c>
      <c r="C5" s="98">
        <v>4887.8294995997112</v>
      </c>
      <c r="D5" s="98">
        <v>5626.6247026012425</v>
      </c>
      <c r="E5" s="98">
        <v>6082.1922074306322</v>
      </c>
      <c r="F5" s="98">
        <v>5349.3286023630289</v>
      </c>
      <c r="G5" s="98">
        <v>5657.8914033235069</v>
      </c>
      <c r="H5" s="98">
        <v>6640.3545277665271</v>
      </c>
      <c r="I5" s="98">
        <v>6601.8226507136715</v>
      </c>
      <c r="J5" s="98">
        <v>6545.3190063726788</v>
      </c>
      <c r="K5" s="98">
        <v>5918.2304783242453</v>
      </c>
      <c r="L5" s="98">
        <v>7213.1153442983777</v>
      </c>
      <c r="M5" s="98">
        <v>7017.6297647196679</v>
      </c>
      <c r="N5" s="98">
        <v>6823.0060825072023</v>
      </c>
      <c r="O5" s="98">
        <v>7203.4599601237769</v>
      </c>
      <c r="P5" s="98">
        <v>6534.0756376518921</v>
      </c>
      <c r="Q5" s="98">
        <v>5716.3225717290061</v>
      </c>
      <c r="R5" s="98">
        <v>6433.7954866427954</v>
      </c>
      <c r="S5" s="98">
        <v>7361.4806978039151</v>
      </c>
      <c r="T5" s="98">
        <v>8040.9175859395727</v>
      </c>
      <c r="U5" s="98">
        <v>7070.6726240475473</v>
      </c>
      <c r="V5" s="98">
        <v>6224.2862639906743</v>
      </c>
      <c r="W5" s="98">
        <v>8338.739371186588</v>
      </c>
      <c r="X5" s="98">
        <v>8633.5953112148545</v>
      </c>
      <c r="Y5" s="98">
        <v>6009.5487127280212</v>
      </c>
      <c r="DA5" s="63" t="s">
        <v>2414</v>
      </c>
    </row>
    <row r="6" spans="1:105" ht="12" customHeight="1" x14ac:dyDescent="0.25">
      <c r="A6" s="97" t="s">
        <v>53</v>
      </c>
      <c r="B6" s="98">
        <v>46.704880160939226</v>
      </c>
      <c r="C6" s="98">
        <v>44.261606641375991</v>
      </c>
      <c r="D6" s="98">
        <v>49.890951438134593</v>
      </c>
      <c r="E6" s="98">
        <v>52.850149060745792</v>
      </c>
      <c r="F6" s="98">
        <v>45.747571827667606</v>
      </c>
      <c r="G6" s="98">
        <v>47.655443714485841</v>
      </c>
      <c r="H6" s="98">
        <v>55.374748043269122</v>
      </c>
      <c r="I6" s="98">
        <v>53.973775491563607</v>
      </c>
      <c r="J6" s="98">
        <v>52.938764384922173</v>
      </c>
      <c r="K6" s="98">
        <v>47.20739275958806</v>
      </c>
      <c r="L6" s="98">
        <v>56.380803527930162</v>
      </c>
      <c r="M6" s="98">
        <v>54.292146759209523</v>
      </c>
      <c r="N6" s="98">
        <v>52.32908096081853</v>
      </c>
      <c r="O6" s="98">
        <v>54.78814714544918</v>
      </c>
      <c r="P6" s="98">
        <v>48.946475623304735</v>
      </c>
      <c r="Q6" s="98">
        <v>42.118695640215797</v>
      </c>
      <c r="R6" s="98">
        <v>46.593184384651131</v>
      </c>
      <c r="S6" s="98">
        <v>52.602538806414081</v>
      </c>
      <c r="T6" s="98">
        <v>57.339863141831316</v>
      </c>
      <c r="U6" s="98">
        <v>50.352373252199712</v>
      </c>
      <c r="V6" s="98">
        <v>43.696989393472855</v>
      </c>
      <c r="W6" s="98">
        <v>58.028891879614505</v>
      </c>
      <c r="X6" s="98">
        <v>59.857339684169929</v>
      </c>
      <c r="Y6" s="98">
        <v>41.014063285018274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1.9211339512077364E-2</v>
      </c>
      <c r="C7" s="122">
        <f t="shared" si="6"/>
        <v>1.8372540501899157E-2</v>
      </c>
      <c r="D7" s="122">
        <f t="shared" si="6"/>
        <v>3.0098223208438791E-2</v>
      </c>
      <c r="E7" s="122">
        <f t="shared" si="6"/>
        <v>9.2508936386288446E-2</v>
      </c>
      <c r="F7" s="122">
        <f t="shared" si="6"/>
        <v>0.20219086753794296</v>
      </c>
      <c r="G7" s="122">
        <f t="shared" si="6"/>
        <v>0.39009395055334861</v>
      </c>
      <c r="H7" s="122">
        <f t="shared" si="6"/>
        <v>1.415143639907593</v>
      </c>
      <c r="I7" s="122">
        <f t="shared" si="6"/>
        <v>0.84716578489239092</v>
      </c>
      <c r="J7" s="122">
        <f t="shared" si="6"/>
        <v>0.77146311898465292</v>
      </c>
      <c r="K7" s="122">
        <f t="shared" si="6"/>
        <v>0.90891477290189082</v>
      </c>
      <c r="L7" s="122">
        <f t="shared" si="6"/>
        <v>7.0823208370549073</v>
      </c>
      <c r="M7" s="122">
        <f t="shared" si="6"/>
        <v>0.8831671463481191</v>
      </c>
      <c r="N7" s="122">
        <f t="shared" si="6"/>
        <v>2.6217693747047166</v>
      </c>
      <c r="O7" s="122">
        <f t="shared" si="6"/>
        <v>1.436190886916376</v>
      </c>
      <c r="P7" s="122">
        <f t="shared" si="6"/>
        <v>3.2500328950776964</v>
      </c>
      <c r="Q7" s="122">
        <f t="shared" si="6"/>
        <v>2.1197771060733701</v>
      </c>
      <c r="R7" s="122">
        <f t="shared" si="6"/>
        <v>1.3115206934959946</v>
      </c>
      <c r="S7" s="122">
        <f t="shared" si="6"/>
        <v>1.052949583538288</v>
      </c>
      <c r="T7" s="122">
        <f t="shared" si="6"/>
        <v>1.6937281221084806</v>
      </c>
      <c r="U7" s="122">
        <f t="shared" si="6"/>
        <v>1.4823746019261406</v>
      </c>
      <c r="V7" s="122">
        <f t="shared" si="6"/>
        <v>0.98796277146736411</v>
      </c>
      <c r="W7" s="122">
        <f t="shared" si="6"/>
        <v>3.0873230547886892</v>
      </c>
      <c r="X7" s="122">
        <f t="shared" si="6"/>
        <v>2.0373479204270448</v>
      </c>
      <c r="Y7" s="122">
        <f t="shared" si="6"/>
        <v>1.9951420704706495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1.9211339512077364E-2</v>
      </c>
      <c r="C8" s="98">
        <f>IF(RES_hhdet_tes!C8=0,0,RES_hhdet_tes!C8*1000*11630/RES_hhdet_num!C3)</f>
        <v>1.8372540501899157E-2</v>
      </c>
      <c r="D8" s="98">
        <f>IF(RES_hhdet_tes!D8=0,0,RES_hhdet_tes!D8*1000*11630/RES_hhdet_num!D3)</f>
        <v>3.0098223208438791E-2</v>
      </c>
      <c r="E8" s="98">
        <f>IF(RES_hhdet_tes!E8=0,0,RES_hhdet_tes!E8*1000*11630/RES_hhdet_num!E3)</f>
        <v>9.2508936386288446E-2</v>
      </c>
      <c r="F8" s="98">
        <f>IF(RES_hhdet_tes!F8=0,0,RES_hhdet_tes!F8*1000*11630/RES_hhdet_num!F3)</f>
        <v>0.20219086753794296</v>
      </c>
      <c r="G8" s="98">
        <f>IF(RES_hhdet_tes!G8=0,0,RES_hhdet_tes!G8*1000*11630/RES_hhdet_num!G3)</f>
        <v>0.39009395055334861</v>
      </c>
      <c r="H8" s="98">
        <f>IF(RES_hhdet_tes!H8=0,0,RES_hhdet_tes!H8*1000*11630/RES_hhdet_num!H3)</f>
        <v>1.415143639907593</v>
      </c>
      <c r="I8" s="98">
        <f>IF(RES_hhdet_tes!I8=0,0,RES_hhdet_tes!I8*1000*11630/RES_hhdet_num!I3)</f>
        <v>0.84716578489239092</v>
      </c>
      <c r="J8" s="98">
        <f>IF(RES_hhdet_tes!J8=0,0,RES_hhdet_tes!J8*1000*11630/RES_hhdet_num!J3)</f>
        <v>0.77146311898465292</v>
      </c>
      <c r="K8" s="98">
        <f>IF(RES_hhdet_tes!K8=0,0,RES_hhdet_tes!K8*1000*11630/RES_hhdet_num!K3)</f>
        <v>0.90891477290189082</v>
      </c>
      <c r="L8" s="98">
        <f>IF(RES_hhdet_tes!L8=0,0,RES_hhdet_tes!L8*1000*11630/RES_hhdet_num!L3)</f>
        <v>7.0823208370549073</v>
      </c>
      <c r="M8" s="98">
        <f>IF(RES_hhdet_tes!M8=0,0,RES_hhdet_tes!M8*1000*11630/RES_hhdet_num!M3)</f>
        <v>0.8831671463481191</v>
      </c>
      <c r="N8" s="98">
        <f>IF(RES_hhdet_tes!N8=0,0,RES_hhdet_tes!N8*1000*11630/RES_hhdet_num!N3)</f>
        <v>2.6217693747047166</v>
      </c>
      <c r="O8" s="98">
        <f>IF(RES_hhdet_tes!O8=0,0,RES_hhdet_tes!O8*1000*11630/RES_hhdet_num!O3)</f>
        <v>1.436190886916376</v>
      </c>
      <c r="P8" s="98">
        <f>IF(RES_hhdet_tes!P8=0,0,RES_hhdet_tes!P8*1000*11630/RES_hhdet_num!P3)</f>
        <v>3.2500328950776964</v>
      </c>
      <c r="Q8" s="98">
        <f>IF(RES_hhdet_tes!Q8=0,0,RES_hhdet_tes!Q8*1000*11630/RES_hhdet_num!Q3)</f>
        <v>2.1197771060733701</v>
      </c>
      <c r="R8" s="98">
        <f>IF(RES_hhdet_tes!R8=0,0,RES_hhdet_tes!R8*1000*11630/RES_hhdet_num!R3)</f>
        <v>1.3115206934959946</v>
      </c>
      <c r="S8" s="98">
        <f>IF(RES_hhdet_tes!S8=0,0,RES_hhdet_tes!S8*1000*11630/RES_hhdet_num!S3)</f>
        <v>1.052949583538288</v>
      </c>
      <c r="T8" s="98">
        <f>IF(RES_hhdet_tes!T8=0,0,RES_hhdet_tes!T8*1000*11630/RES_hhdet_num!T3)</f>
        <v>1.6937281221084806</v>
      </c>
      <c r="U8" s="98">
        <f>IF(RES_hhdet_tes!U8=0,0,RES_hhdet_tes!U8*1000*11630/RES_hhdet_num!U3)</f>
        <v>1.4823746019261406</v>
      </c>
      <c r="V8" s="98">
        <f>IF(RES_hhdet_tes!V8=0,0,RES_hhdet_tes!V8*1000*11630/RES_hhdet_num!V3)</f>
        <v>0.98796277146736411</v>
      </c>
      <c r="W8" s="98">
        <f>IF(RES_hhdet_tes!W8=0,0,RES_hhdet_tes!W8*1000*11630/RES_hhdet_num!W3)</f>
        <v>3.0873230547886892</v>
      </c>
      <c r="X8" s="98">
        <f>IF(RES_hhdet_tes!X8=0,0,RES_hhdet_tes!X8*1000*11630/RES_hhdet_num!X3)</f>
        <v>2.0373479204270448</v>
      </c>
      <c r="Y8" s="98">
        <f>IF(RES_hhdet_tes!Y8=0,0,RES_hhdet_tes!Y8*1000*11630/RES_hhdet_num!Y3)</f>
        <v>1.9951420704706495</v>
      </c>
      <c r="DA8" s="63" t="s">
        <v>2417</v>
      </c>
    </row>
    <row r="9" spans="1:105" ht="12" customHeight="1" x14ac:dyDescent="0.25">
      <c r="A9" s="121" t="s">
        <v>55</v>
      </c>
      <c r="B9" s="122">
        <v>284.5479715773107</v>
      </c>
      <c r="C9" s="122">
        <v>272.13138823751069</v>
      </c>
      <c r="D9" s="122">
        <v>291.82911479338469</v>
      </c>
      <c r="E9" s="122">
        <v>336.28006800604589</v>
      </c>
      <c r="F9" s="122">
        <v>339.19932333037997</v>
      </c>
      <c r="G9" s="122">
        <v>366.32538969348559</v>
      </c>
      <c r="H9" s="122">
        <v>435.72999704561471</v>
      </c>
      <c r="I9" s="122">
        <v>428.92468826077339</v>
      </c>
      <c r="J9" s="122">
        <v>453.52768039867937</v>
      </c>
      <c r="K9" s="122">
        <v>427.28865712733665</v>
      </c>
      <c r="L9" s="122">
        <v>476.47035173046157</v>
      </c>
      <c r="M9" s="122">
        <v>527.27099639759763</v>
      </c>
      <c r="N9" s="122">
        <v>527.2517161566484</v>
      </c>
      <c r="O9" s="122">
        <v>540.97331902390079</v>
      </c>
      <c r="P9" s="122">
        <v>521.83469371639148</v>
      </c>
      <c r="Q9" s="122">
        <v>461.78308084873396</v>
      </c>
      <c r="R9" s="122">
        <v>510.33446670369096</v>
      </c>
      <c r="S9" s="122">
        <v>568.11656755868432</v>
      </c>
      <c r="T9" s="122">
        <v>566.01630175017692</v>
      </c>
      <c r="U9" s="122">
        <v>517.41180093153878</v>
      </c>
      <c r="V9" s="122">
        <v>458.8505313538592</v>
      </c>
      <c r="W9" s="122">
        <v>791.23579380668446</v>
      </c>
      <c r="X9" s="122">
        <v>777.39757230397367</v>
      </c>
      <c r="Y9" s="122">
        <v>432.47259248999211</v>
      </c>
      <c r="DA9" s="130" t="s">
        <v>2418</v>
      </c>
    </row>
    <row r="10" spans="1:105" ht="12" customHeight="1" x14ac:dyDescent="0.25">
      <c r="A10" s="97" t="s">
        <v>143</v>
      </c>
      <c r="B10" s="98">
        <v>285.71296013053694</v>
      </c>
      <c r="C10" s="98">
        <v>267.99431610433788</v>
      </c>
      <c r="D10" s="98">
        <v>296.15224019410249</v>
      </c>
      <c r="E10" s="98">
        <v>344.61629552911012</v>
      </c>
      <c r="F10" s="98">
        <v>329.35625119017237</v>
      </c>
      <c r="G10" s="98">
        <v>360.78666143855611</v>
      </c>
      <c r="H10" s="98">
        <v>426.09431873246075</v>
      </c>
      <c r="I10" s="98">
        <v>443.73942791420313</v>
      </c>
      <c r="J10" s="98">
        <v>446.86989446864101</v>
      </c>
      <c r="K10" s="98">
        <v>404.01190229351164</v>
      </c>
      <c r="L10" s="98">
        <v>501.12735539633127</v>
      </c>
      <c r="M10" s="98">
        <v>552.52673186679465</v>
      </c>
      <c r="N10" s="98">
        <v>538.60204860008264</v>
      </c>
      <c r="O10" s="98">
        <v>575.38403575525967</v>
      </c>
      <c r="P10" s="98">
        <v>525.91389031560914</v>
      </c>
      <c r="Q10" s="98">
        <v>453.52875567551189</v>
      </c>
      <c r="R10" s="98">
        <v>506.35731341500076</v>
      </c>
      <c r="S10" s="98">
        <v>574.39480821644747</v>
      </c>
      <c r="T10" s="98">
        <v>570.49996523935465</v>
      </c>
      <c r="U10" s="98">
        <v>519.70830977546484</v>
      </c>
      <c r="V10" s="98">
        <v>449.40924264813492</v>
      </c>
      <c r="W10" s="98">
        <v>791.93231899471436</v>
      </c>
      <c r="X10" s="98">
        <v>791.3620260112699</v>
      </c>
      <c r="Y10" s="98">
        <v>412.87368330151577</v>
      </c>
      <c r="DA10" s="63" t="s">
        <v>2419</v>
      </c>
    </row>
    <row r="11" spans="1:105" ht="12" customHeight="1" x14ac:dyDescent="0.25">
      <c r="A11" s="97" t="s">
        <v>124</v>
      </c>
      <c r="B11" s="98">
        <v>283.6833088428736</v>
      </c>
      <c r="C11" s="98">
        <v>288.68224606933342</v>
      </c>
      <c r="D11" s="98">
        <v>296.26443389490237</v>
      </c>
      <c r="E11" s="98">
        <v>323.68386900893944</v>
      </c>
      <c r="F11" s="98">
        <v>337.58001728764782</v>
      </c>
      <c r="G11" s="98">
        <v>394.31187803718359</v>
      </c>
      <c r="H11" s="98">
        <v>424.01824330074447</v>
      </c>
      <c r="I11" s="98">
        <v>387.08693120313239</v>
      </c>
      <c r="J11" s="98">
        <v>405.76904015696277</v>
      </c>
      <c r="K11" s="98">
        <v>433.0013241707897</v>
      </c>
      <c r="L11" s="98">
        <v>460.77455122489471</v>
      </c>
      <c r="M11" s="98">
        <v>500.39468111246458</v>
      </c>
      <c r="N11" s="98">
        <v>518.0388761633734</v>
      </c>
      <c r="O11" s="98">
        <v>487.98832550257481</v>
      </c>
      <c r="P11" s="98">
        <v>491.92165586990529</v>
      </c>
      <c r="Q11" s="98">
        <v>471.92730076908924</v>
      </c>
      <c r="R11" s="98">
        <v>516.59030992767839</v>
      </c>
      <c r="S11" s="98">
        <v>546.01049147286881</v>
      </c>
      <c r="T11" s="98">
        <v>539.38717201408645</v>
      </c>
      <c r="U11" s="98">
        <v>508.34666369812425</v>
      </c>
      <c r="V11" s="98">
        <v>436.49642478396811</v>
      </c>
      <c r="W11" s="98">
        <v>556.66222534451697</v>
      </c>
      <c r="X11" s="98">
        <v>555.44642758177156</v>
      </c>
      <c r="Y11" s="98">
        <v>683.5658846187838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271.68617096869394</v>
      </c>
      <c r="C15" s="101">
        <v>319.68216228736043</v>
      </c>
      <c r="D15" s="101">
        <v>242.00415308921379</v>
      </c>
      <c r="E15" s="101">
        <v>269.83321504580488</v>
      </c>
      <c r="F15" s="101">
        <v>385.05586964150632</v>
      </c>
      <c r="G15" s="101">
        <v>385.58808100436721</v>
      </c>
      <c r="H15" s="101">
        <v>463.83425054437276</v>
      </c>
      <c r="I15" s="101">
        <v>385.25409711992114</v>
      </c>
      <c r="J15" s="101">
        <v>473.39706777803053</v>
      </c>
      <c r="K15" s="101">
        <v>503.07613490278152</v>
      </c>
      <c r="L15" s="101">
        <v>400.10228822293243</v>
      </c>
      <c r="M15" s="101">
        <v>461.89271374157624</v>
      </c>
      <c r="N15" s="101">
        <v>496.7782861160411</v>
      </c>
      <c r="O15" s="101">
        <v>445.40077878174077</v>
      </c>
      <c r="P15" s="101">
        <v>507.54468763693211</v>
      </c>
      <c r="Q15" s="101">
        <v>500.53728878519695</v>
      </c>
      <c r="R15" s="101">
        <v>529.25079918450399</v>
      </c>
      <c r="S15" s="101">
        <v>536.86806934801814</v>
      </c>
      <c r="T15" s="101">
        <v>544.58213440468296</v>
      </c>
      <c r="U15" s="101">
        <v>505.63420273070221</v>
      </c>
      <c r="V15" s="101">
        <v>506.98969361981068</v>
      </c>
      <c r="W15" s="101">
        <v>791.58735905285425</v>
      </c>
      <c r="X15" s="101">
        <v>723.62336377306656</v>
      </c>
      <c r="Y15" s="101">
        <v>517.81635591041822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449.8397376492992</v>
      </c>
      <c r="C19" s="122">
        <v>444.21392564109976</v>
      </c>
      <c r="D19" s="122">
        <v>428.73806203895663</v>
      </c>
      <c r="E19" s="122">
        <v>446.50428184848715</v>
      </c>
      <c r="F19" s="122">
        <v>452.16205632209522</v>
      </c>
      <c r="G19" s="122">
        <v>453.62554023509495</v>
      </c>
      <c r="H19" s="122">
        <v>514.60934729241274</v>
      </c>
      <c r="I19" s="122">
        <v>509.45141596746873</v>
      </c>
      <c r="J19" s="122">
        <v>547.47290527234975</v>
      </c>
      <c r="K19" s="122">
        <v>516.94565890560182</v>
      </c>
      <c r="L19" s="122">
        <v>449.36426896701687</v>
      </c>
      <c r="M19" s="122">
        <v>499.35625135186683</v>
      </c>
      <c r="N19" s="122">
        <v>503.81815397193924</v>
      </c>
      <c r="O19" s="122">
        <v>447.29330795247563</v>
      </c>
      <c r="P19" s="122">
        <v>423.182564713923</v>
      </c>
      <c r="Q19" s="122">
        <v>336.43888725571463</v>
      </c>
      <c r="R19" s="122">
        <v>349.91459762139021</v>
      </c>
      <c r="S19" s="122">
        <v>339.7985396183816</v>
      </c>
      <c r="T19" s="122">
        <v>408.56613112411878</v>
      </c>
      <c r="U19" s="122">
        <v>413.8632758428796</v>
      </c>
      <c r="V19" s="122">
        <v>374.94792760883246</v>
      </c>
      <c r="W19" s="122">
        <v>400.69909209512753</v>
      </c>
      <c r="X19" s="122">
        <v>418.33235916293478</v>
      </c>
      <c r="Y19" s="122">
        <v>443.20667318559327</v>
      </c>
      <c r="DA19" s="130" t="s">
        <v>2428</v>
      </c>
    </row>
    <row r="20" spans="1:105" ht="12" customHeight="1" x14ac:dyDescent="0.25">
      <c r="A20" s="97" t="s">
        <v>51</v>
      </c>
      <c r="B20" s="98">
        <v>454.69127485737494</v>
      </c>
      <c r="C20" s="98">
        <v>412.8417621767253</v>
      </c>
      <c r="D20" s="98">
        <v>444.31958327734941</v>
      </c>
      <c r="E20" s="98">
        <v>480.7135991328791</v>
      </c>
      <c r="F20" s="98">
        <v>426.88636883095609</v>
      </c>
      <c r="G20" s="98">
        <v>447.14448016425507</v>
      </c>
      <c r="H20" s="98">
        <v>525.76851568682093</v>
      </c>
      <c r="I20" s="98">
        <v>518.66758892596761</v>
      </c>
      <c r="J20" s="98">
        <v>529.57293679817042</v>
      </c>
      <c r="K20" s="98">
        <v>447.06075037485425</v>
      </c>
      <c r="L20" s="98">
        <v>492.50235746261455</v>
      </c>
      <c r="M20" s="98">
        <v>508.4839354187049</v>
      </c>
      <c r="N20" s="98">
        <v>480.39564420928258</v>
      </c>
      <c r="O20" s="98">
        <v>468.07384765504685</v>
      </c>
      <c r="P20" s="98">
        <v>414.16327823000012</v>
      </c>
      <c r="Q20" s="98">
        <v>342.05721872040732</v>
      </c>
      <c r="R20" s="98">
        <v>372.94986673200327</v>
      </c>
      <c r="S20" s="98">
        <v>420.49266556503738</v>
      </c>
      <c r="T20" s="98">
        <v>442.61569933433236</v>
      </c>
      <c r="U20" s="98">
        <v>388.78519541998094</v>
      </c>
      <c r="V20" s="98">
        <v>307.52432724462665</v>
      </c>
      <c r="W20" s="98">
        <v>429.08010184287593</v>
      </c>
      <c r="X20" s="98">
        <v>489.31926219798424</v>
      </c>
      <c r="Y20" s="98">
        <v>385.74781231538731</v>
      </c>
      <c r="DA20" s="63" t="s">
        <v>2429</v>
      </c>
    </row>
    <row r="21" spans="1:105" ht="12" customHeight="1" x14ac:dyDescent="0.25">
      <c r="A21" s="97" t="s">
        <v>50</v>
      </c>
      <c r="B21" s="98">
        <v>450.82541914585886</v>
      </c>
      <c r="C21" s="98">
        <v>444.94416129030969</v>
      </c>
      <c r="D21" s="98">
        <v>443.8895279078659</v>
      </c>
      <c r="E21" s="98">
        <v>454.97363136849384</v>
      </c>
      <c r="F21" s="98">
        <v>439.85072114116497</v>
      </c>
      <c r="G21" s="98">
        <v>483.72147636565711</v>
      </c>
      <c r="H21" s="98">
        <v>526.40524595630495</v>
      </c>
      <c r="I21" s="98">
        <v>446.70742848218595</v>
      </c>
      <c r="J21" s="98">
        <v>481.62204609063315</v>
      </c>
      <c r="K21" s="98">
        <v>480.32233768684648</v>
      </c>
      <c r="L21" s="98">
        <v>473.94322192304145</v>
      </c>
      <c r="M21" s="98">
        <v>513.35470080087089</v>
      </c>
      <c r="N21" s="98">
        <v>518.83578813290137</v>
      </c>
      <c r="O21" s="98">
        <v>436.77900073343511</v>
      </c>
      <c r="P21" s="98">
        <v>405.91735887865696</v>
      </c>
      <c r="Q21" s="98">
        <v>332.22824978823883</v>
      </c>
      <c r="R21" s="98">
        <v>357.98184871900276</v>
      </c>
      <c r="S21" s="98">
        <v>389.72414949735156</v>
      </c>
      <c r="T21" s="98">
        <v>375.65661625417334</v>
      </c>
      <c r="U21" s="98">
        <v>434.04908243012687</v>
      </c>
      <c r="V21" s="98">
        <v>410.91072904673825</v>
      </c>
      <c r="W21" s="98">
        <v>339.19259705110034</v>
      </c>
      <c r="X21" s="98">
        <v>374.04228067371429</v>
      </c>
      <c r="Y21" s="98">
        <v>509.58438802440867</v>
      </c>
      <c r="DA21" s="63" t="s">
        <v>2430</v>
      </c>
    </row>
    <row r="22" spans="1:105" ht="12" customHeight="1" x14ac:dyDescent="0.25">
      <c r="A22" s="109" t="s">
        <v>120</v>
      </c>
      <c r="B22" s="33">
        <v>422.79836007680183</v>
      </c>
      <c r="C22" s="33">
        <v>507.36676204648012</v>
      </c>
      <c r="D22" s="33">
        <v>255.89895210768657</v>
      </c>
      <c r="E22" s="33">
        <v>364.65497933847877</v>
      </c>
      <c r="F22" s="33">
        <v>510.57619763966574</v>
      </c>
      <c r="G22" s="33">
        <v>387.71892118020497</v>
      </c>
      <c r="H22" s="33">
        <v>495.99889012599726</v>
      </c>
      <c r="I22" s="33">
        <v>561.08705554106496</v>
      </c>
      <c r="J22" s="33">
        <v>595.06121189691692</v>
      </c>
      <c r="K22" s="33">
        <v>560.35863565128955</v>
      </c>
      <c r="L22" s="33">
        <v>413.53592372083813</v>
      </c>
      <c r="M22" s="33">
        <v>480.21456606932418</v>
      </c>
      <c r="N22" s="33">
        <v>493.77394375230318</v>
      </c>
      <c r="O22" s="33">
        <v>452.49732288181241</v>
      </c>
      <c r="P22" s="33">
        <v>450.70302816834135</v>
      </c>
      <c r="Q22" s="33">
        <v>340.02683083151783</v>
      </c>
      <c r="R22" s="33">
        <v>322.6256256790013</v>
      </c>
      <c r="S22" s="33">
        <v>208.78342547247041</v>
      </c>
      <c r="T22" s="33">
        <v>441.5002996914252</v>
      </c>
      <c r="U22" s="33">
        <v>398.3285942493689</v>
      </c>
      <c r="V22" s="33">
        <v>365.66281939381406</v>
      </c>
      <c r="W22" s="33">
        <v>477.92950145704208</v>
      </c>
      <c r="X22" s="33">
        <v>439.87759516429139</v>
      </c>
      <c r="Y22" s="33">
        <v>378.33935857035857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5794.0552225745005</v>
      </c>
      <c r="C24" s="117">
        <f t="shared" si="7"/>
        <v>6085.9069041587827</v>
      </c>
      <c r="D24" s="117">
        <f t="shared" si="7"/>
        <v>6330.4359601122578</v>
      </c>
      <c r="E24" s="117">
        <f t="shared" si="7"/>
        <v>6537.9139156955516</v>
      </c>
      <c r="F24" s="117">
        <f t="shared" si="7"/>
        <v>6457.238324250221</v>
      </c>
      <c r="G24" s="117">
        <f t="shared" si="7"/>
        <v>7153.7928450234804</v>
      </c>
      <c r="H24" s="117">
        <f t="shared" si="7"/>
        <v>7482.6682654399629</v>
      </c>
      <c r="I24" s="117">
        <f t="shared" si="7"/>
        <v>6313.6473915926135</v>
      </c>
      <c r="J24" s="117">
        <f t="shared" si="7"/>
        <v>6133.2718264741125</v>
      </c>
      <c r="K24" s="117">
        <f t="shared" si="7"/>
        <v>6463.0013108025314</v>
      </c>
      <c r="L24" s="117">
        <f t="shared" si="7"/>
        <v>7261.5634872031806</v>
      </c>
      <c r="M24" s="117">
        <f t="shared" si="7"/>
        <v>8013.587866134676</v>
      </c>
      <c r="N24" s="117">
        <f t="shared" si="7"/>
        <v>8343.0391325328892</v>
      </c>
      <c r="O24" s="117">
        <f t="shared" si="7"/>
        <v>7789.4598905992016</v>
      </c>
      <c r="P24" s="117">
        <f t="shared" si="7"/>
        <v>7364.647213907866</v>
      </c>
      <c r="Q24" s="117">
        <f t="shared" si="7"/>
        <v>6728.2962975920973</v>
      </c>
      <c r="R24" s="117">
        <f t="shared" ref="R24:V24" si="8">R25+R28+R30+R39</f>
        <v>7736.4638356153546</v>
      </c>
      <c r="S24" s="117">
        <f t="shared" si="8"/>
        <v>8603.0310858403009</v>
      </c>
      <c r="T24" s="117">
        <f t="shared" si="8"/>
        <v>7418.8354422272305</v>
      </c>
      <c r="U24" s="117">
        <f t="shared" si="8"/>
        <v>8202.3826924720852</v>
      </c>
      <c r="V24" s="117">
        <f t="shared" si="8"/>
        <v>8333.9146105900327</v>
      </c>
      <c r="W24" s="117">
        <f t="shared" ref="W24:Y24" si="9">W25+W28+W30+W39</f>
        <v>8579.6613338400675</v>
      </c>
      <c r="X24" s="117">
        <f t="shared" si="9"/>
        <v>7108.3726917249805</v>
      </c>
      <c r="Y24" s="117">
        <f t="shared" si="9"/>
        <v>10275.518920631486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5072.7868000064409</v>
      </c>
      <c r="C25" s="122">
        <f t="shared" si="10"/>
        <v>5318.6019406491687</v>
      </c>
      <c r="D25" s="122">
        <f t="shared" si="10"/>
        <v>5656.5938362725756</v>
      </c>
      <c r="E25" s="122">
        <f t="shared" si="10"/>
        <v>5820.9256054809575</v>
      </c>
      <c r="F25" s="122">
        <f t="shared" si="10"/>
        <v>5621.3931145153138</v>
      </c>
      <c r="G25" s="122">
        <f t="shared" si="10"/>
        <v>6305.2143395772218</v>
      </c>
      <c r="H25" s="122">
        <f t="shared" si="10"/>
        <v>6501.8283272432982</v>
      </c>
      <c r="I25" s="122">
        <f t="shared" si="10"/>
        <v>5431.6450772965327</v>
      </c>
      <c r="J25" s="122">
        <f t="shared" si="10"/>
        <v>5120.0193821951316</v>
      </c>
      <c r="K25" s="122">
        <f t="shared" si="10"/>
        <v>5438.3986754036068</v>
      </c>
      <c r="L25" s="122">
        <f t="shared" si="10"/>
        <v>6410.1716742391018</v>
      </c>
      <c r="M25" s="122">
        <f t="shared" si="10"/>
        <v>7050.2952496637245</v>
      </c>
      <c r="N25" s="122">
        <f t="shared" si="10"/>
        <v>7334.6114810357185</v>
      </c>
      <c r="O25" s="122">
        <f t="shared" si="10"/>
        <v>6898.4494410877596</v>
      </c>
      <c r="P25" s="122">
        <f t="shared" si="10"/>
        <v>6428.2849191857476</v>
      </c>
      <c r="Q25" s="122">
        <f t="shared" si="10"/>
        <v>5889.213970574926</v>
      </c>
      <c r="R25" s="122">
        <f t="shared" ref="R25:V25" si="11">SUM(R26:R27)</f>
        <v>6859.7100172003529</v>
      </c>
      <c r="S25" s="122">
        <f t="shared" si="11"/>
        <v>7743.0496667750695</v>
      </c>
      <c r="T25" s="122">
        <f t="shared" si="11"/>
        <v>6466.8578279329167</v>
      </c>
      <c r="U25" s="122">
        <f t="shared" si="11"/>
        <v>7271.9941785412102</v>
      </c>
      <c r="V25" s="122">
        <f t="shared" si="11"/>
        <v>7432.6600983654735</v>
      </c>
      <c r="W25" s="122">
        <f t="shared" ref="W25:Y25" si="12">SUM(W26:W27)</f>
        <v>7378.3689807428455</v>
      </c>
      <c r="X25" s="122">
        <f t="shared" si="12"/>
        <v>5978.8135746787275</v>
      </c>
      <c r="Y25" s="122">
        <f t="shared" si="12"/>
        <v>9280.9715143163667</v>
      </c>
      <c r="DA25" s="130" t="s">
        <v>2433</v>
      </c>
    </row>
    <row r="26" spans="1:105" ht="12" customHeight="1" x14ac:dyDescent="0.25">
      <c r="A26" s="97" t="s">
        <v>74</v>
      </c>
      <c r="B26" s="98">
        <v>4958.4036860277765</v>
      </c>
      <c r="C26" s="98">
        <v>5200.8612968039079</v>
      </c>
      <c r="D26" s="98">
        <v>5533.9214435871272</v>
      </c>
      <c r="E26" s="98">
        <v>5697.1643147371487</v>
      </c>
      <c r="F26" s="98">
        <v>5503.7232198263864</v>
      </c>
      <c r="G26" s="98">
        <v>6175.1830837192692</v>
      </c>
      <c r="H26" s="98">
        <v>6369.0476129870049</v>
      </c>
      <c r="I26" s="98">
        <v>5322.8514886085522</v>
      </c>
      <c r="J26" s="98">
        <v>5018.5439927867483</v>
      </c>
      <c r="K26" s="98">
        <v>5332.0691386562075</v>
      </c>
      <c r="L26" s="98">
        <v>6287.3108774881939</v>
      </c>
      <c r="M26" s="98">
        <v>6916.5204720250867</v>
      </c>
      <c r="N26" s="98">
        <v>7196.6250961680771</v>
      </c>
      <c r="O26" s="98">
        <v>6769.7263124134406</v>
      </c>
      <c r="P26" s="98">
        <v>6310.1129666291936</v>
      </c>
      <c r="Q26" s="98">
        <v>5782.694633968129</v>
      </c>
      <c r="R26" s="98">
        <v>6737.7244649016011</v>
      </c>
      <c r="S26" s="98">
        <v>7607.1545730893995</v>
      </c>
      <c r="T26" s="98">
        <v>6353.589061235286</v>
      </c>
      <c r="U26" s="98">
        <v>7144.79365044936</v>
      </c>
      <c r="V26" s="98">
        <v>7304.4595000316131</v>
      </c>
      <c r="W26" s="98">
        <v>7252.1996962355333</v>
      </c>
      <c r="X26" s="98">
        <v>5876.9502732007786</v>
      </c>
      <c r="Y26" s="98">
        <v>9125.2756988333713</v>
      </c>
      <c r="DA26" s="63" t="s">
        <v>2434</v>
      </c>
    </row>
    <row r="27" spans="1:105" ht="12" customHeight="1" x14ac:dyDescent="0.25">
      <c r="A27" s="97" t="s">
        <v>53</v>
      </c>
      <c r="B27" s="98">
        <v>114.38311397866397</v>
      </c>
      <c r="C27" s="98">
        <v>117.74064384526058</v>
      </c>
      <c r="D27" s="98">
        <v>122.6723926854482</v>
      </c>
      <c r="E27" s="98">
        <v>123.76129074380856</v>
      </c>
      <c r="F27" s="98">
        <v>117.6698946889273</v>
      </c>
      <c r="G27" s="98">
        <v>130.031255857953</v>
      </c>
      <c r="H27" s="98">
        <v>132.78071425629315</v>
      </c>
      <c r="I27" s="98">
        <v>108.79358868798001</v>
      </c>
      <c r="J27" s="98">
        <v>101.47538940838338</v>
      </c>
      <c r="K27" s="98">
        <v>106.32953674739905</v>
      </c>
      <c r="L27" s="98">
        <v>122.86079675090819</v>
      </c>
      <c r="M27" s="98">
        <v>133.77477763863766</v>
      </c>
      <c r="N27" s="98">
        <v>137.98638486764105</v>
      </c>
      <c r="O27" s="98">
        <v>128.72312867431893</v>
      </c>
      <c r="P27" s="98">
        <v>118.17195255655437</v>
      </c>
      <c r="Q27" s="98">
        <v>106.51933660679681</v>
      </c>
      <c r="R27" s="98">
        <v>121.98555229875173</v>
      </c>
      <c r="S27" s="98">
        <v>135.89509368566996</v>
      </c>
      <c r="T27" s="98">
        <v>113.26876669763121</v>
      </c>
      <c r="U27" s="98">
        <v>127.20052809184979</v>
      </c>
      <c r="V27" s="98">
        <v>128.20059833386051</v>
      </c>
      <c r="W27" s="98">
        <v>126.1692845073118</v>
      </c>
      <c r="X27" s="98">
        <v>101.86330147794884</v>
      </c>
      <c r="Y27" s="98">
        <v>155.69581548299618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1.9350615194992288E-2</v>
      </c>
      <c r="C28" s="122">
        <f t="shared" si="13"/>
        <v>2.6216550549719851E-2</v>
      </c>
      <c r="D28" s="122">
        <f t="shared" si="13"/>
        <v>3.8681412869767527E-2</v>
      </c>
      <c r="E28" s="122">
        <f t="shared" si="13"/>
        <v>5.2959279295463478E-2</v>
      </c>
      <c r="F28" s="122">
        <f t="shared" si="13"/>
        <v>5.7132375660401434E-2</v>
      </c>
      <c r="G28" s="122">
        <f t="shared" si="13"/>
        <v>9.4331867664131E-2</v>
      </c>
      <c r="H28" s="122">
        <f t="shared" si="13"/>
        <v>0.2249388939006523</v>
      </c>
      <c r="I28" s="122">
        <f t="shared" si="13"/>
        <v>9.5250847185534324E-2</v>
      </c>
      <c r="J28" s="122">
        <f t="shared" si="13"/>
        <v>0.1476441598349279</v>
      </c>
      <c r="K28" s="122">
        <f t="shared" si="13"/>
        <v>0.33829234334933761</v>
      </c>
      <c r="L28" s="122">
        <f t="shared" si="13"/>
        <v>3.6491680686070258</v>
      </c>
      <c r="M28" s="122">
        <f t="shared" si="13"/>
        <v>0.59654144029924638</v>
      </c>
      <c r="N28" s="122">
        <f t="shared" si="13"/>
        <v>2.3233180362397201</v>
      </c>
      <c r="O28" s="122">
        <f t="shared" si="13"/>
        <v>1.6095699533476719</v>
      </c>
      <c r="P28" s="122">
        <f t="shared" si="13"/>
        <v>4.5129192862620702</v>
      </c>
      <c r="Q28" s="122">
        <f t="shared" si="13"/>
        <v>3.2758525225366015</v>
      </c>
      <c r="R28" s="122">
        <f t="shared" si="13"/>
        <v>2.1415996598294766</v>
      </c>
      <c r="S28" s="122">
        <f t="shared" si="13"/>
        <v>1.5218441126928581</v>
      </c>
      <c r="T28" s="122">
        <f t="shared" si="13"/>
        <v>2.4110516918633667</v>
      </c>
      <c r="U28" s="122">
        <f t="shared" si="13"/>
        <v>1.3391822180453603</v>
      </c>
      <c r="V28" s="122">
        <f t="shared" si="13"/>
        <v>0.51201067711466453</v>
      </c>
      <c r="W28" s="122">
        <f t="shared" si="13"/>
        <v>0.59381761213142947</v>
      </c>
      <c r="X28" s="122">
        <f t="shared" si="13"/>
        <v>0.2331844251571811</v>
      </c>
      <c r="Y28" s="122">
        <f t="shared" si="13"/>
        <v>0.12066497406025027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1.9350615194992288E-2</v>
      </c>
      <c r="C29" s="98">
        <f>IF(RES_hhdet_tes!C29=0,0,RES_hhdet_tes!C29*1000*11630/RES_hhdet_num!C24)</f>
        <v>2.6216550549719851E-2</v>
      </c>
      <c r="D29" s="98">
        <f>IF(RES_hhdet_tes!D29=0,0,RES_hhdet_tes!D29*1000*11630/RES_hhdet_num!D24)</f>
        <v>3.8681412869767527E-2</v>
      </c>
      <c r="E29" s="98">
        <f>IF(RES_hhdet_tes!E29=0,0,RES_hhdet_tes!E29*1000*11630/RES_hhdet_num!E24)</f>
        <v>5.2959279295463478E-2</v>
      </c>
      <c r="F29" s="98">
        <f>IF(RES_hhdet_tes!F29=0,0,RES_hhdet_tes!F29*1000*11630/RES_hhdet_num!F24)</f>
        <v>5.7132375660401434E-2</v>
      </c>
      <c r="G29" s="98">
        <f>IF(RES_hhdet_tes!G29=0,0,RES_hhdet_tes!G29*1000*11630/RES_hhdet_num!G24)</f>
        <v>9.4331867664131E-2</v>
      </c>
      <c r="H29" s="98">
        <f>IF(RES_hhdet_tes!H29=0,0,RES_hhdet_tes!H29*1000*11630/RES_hhdet_num!H24)</f>
        <v>0.2249388939006523</v>
      </c>
      <c r="I29" s="98">
        <f>IF(RES_hhdet_tes!I29=0,0,RES_hhdet_tes!I29*1000*11630/RES_hhdet_num!I24)</f>
        <v>9.5250847185534324E-2</v>
      </c>
      <c r="J29" s="98">
        <f>IF(RES_hhdet_tes!J29=0,0,RES_hhdet_tes!J29*1000*11630/RES_hhdet_num!J24)</f>
        <v>0.1476441598349279</v>
      </c>
      <c r="K29" s="98">
        <f>IF(RES_hhdet_tes!K29=0,0,RES_hhdet_tes!K29*1000*11630/RES_hhdet_num!K24)</f>
        <v>0.33829234334933761</v>
      </c>
      <c r="L29" s="98">
        <f>IF(RES_hhdet_tes!L29=0,0,RES_hhdet_tes!L29*1000*11630/RES_hhdet_num!L24)</f>
        <v>3.6491680686070258</v>
      </c>
      <c r="M29" s="98">
        <f>IF(RES_hhdet_tes!M29=0,0,RES_hhdet_tes!M29*1000*11630/RES_hhdet_num!M24)</f>
        <v>0.59654144029924638</v>
      </c>
      <c r="N29" s="98">
        <f>IF(RES_hhdet_tes!N29=0,0,RES_hhdet_tes!N29*1000*11630/RES_hhdet_num!N24)</f>
        <v>2.3233180362397201</v>
      </c>
      <c r="O29" s="98">
        <f>IF(RES_hhdet_tes!O29=0,0,RES_hhdet_tes!O29*1000*11630/RES_hhdet_num!O24)</f>
        <v>1.6095699533476719</v>
      </c>
      <c r="P29" s="98">
        <f>IF(RES_hhdet_tes!P29=0,0,RES_hhdet_tes!P29*1000*11630/RES_hhdet_num!P24)</f>
        <v>4.5129192862620702</v>
      </c>
      <c r="Q29" s="98">
        <f>IF(RES_hhdet_tes!Q29=0,0,RES_hhdet_tes!Q29*1000*11630/RES_hhdet_num!Q24)</f>
        <v>3.2758525225366015</v>
      </c>
      <c r="R29" s="98">
        <f>IF(RES_hhdet_tes!R29=0,0,RES_hhdet_tes!R29*1000*11630/RES_hhdet_num!R24)</f>
        <v>2.1415996598294766</v>
      </c>
      <c r="S29" s="98">
        <f>IF(RES_hhdet_tes!S29=0,0,RES_hhdet_tes!S29*1000*11630/RES_hhdet_num!S24)</f>
        <v>1.5218441126928581</v>
      </c>
      <c r="T29" s="98">
        <f>IF(RES_hhdet_tes!T29=0,0,RES_hhdet_tes!T29*1000*11630/RES_hhdet_num!T24)</f>
        <v>2.4110516918633667</v>
      </c>
      <c r="U29" s="98">
        <f>IF(RES_hhdet_tes!U29=0,0,RES_hhdet_tes!U29*1000*11630/RES_hhdet_num!U24)</f>
        <v>1.3391822180453603</v>
      </c>
      <c r="V29" s="98">
        <f>IF(RES_hhdet_tes!V29=0,0,RES_hhdet_tes!V29*1000*11630/RES_hhdet_num!V24)</f>
        <v>0.51201067711466453</v>
      </c>
      <c r="W29" s="98">
        <f>IF(RES_hhdet_tes!W29=0,0,RES_hhdet_tes!W29*1000*11630/RES_hhdet_num!W24)</f>
        <v>0.59381761213142947</v>
      </c>
      <c r="X29" s="98">
        <f>IF(RES_hhdet_tes!X29=0,0,RES_hhdet_tes!X29*1000*11630/RES_hhdet_num!X24)</f>
        <v>0.2331844251571811</v>
      </c>
      <c r="Y29" s="98">
        <f>IF(RES_hhdet_tes!Y29=0,0,RES_hhdet_tes!Y29*1000*11630/RES_hhdet_num!Y24)</f>
        <v>0.12066497406025027</v>
      </c>
      <c r="DA29" s="63" t="s">
        <v>2437</v>
      </c>
    </row>
    <row r="30" spans="1:105" ht="12" customHeight="1" x14ac:dyDescent="0.25">
      <c r="A30" s="121" t="s">
        <v>55</v>
      </c>
      <c r="B30" s="122">
        <v>272.07031131446138</v>
      </c>
      <c r="C30" s="122">
        <v>318.68813596367028</v>
      </c>
      <c r="D30" s="122">
        <v>243.8357722621347</v>
      </c>
      <c r="E30" s="122">
        <v>271.69666409698601</v>
      </c>
      <c r="F30" s="122">
        <v>384.54240201426234</v>
      </c>
      <c r="G30" s="122">
        <v>386.76701654086162</v>
      </c>
      <c r="H30" s="122">
        <v>464.88332836060511</v>
      </c>
      <c r="I30" s="122">
        <v>386.83375347231123</v>
      </c>
      <c r="J30" s="122">
        <v>474.56991871343502</v>
      </c>
      <c r="K30" s="122">
        <v>503.92385638650694</v>
      </c>
      <c r="L30" s="122">
        <v>402.09053515315088</v>
      </c>
      <c r="M30" s="122">
        <v>463.66731446530878</v>
      </c>
      <c r="N30" s="122">
        <v>497.90521420934317</v>
      </c>
      <c r="O30" s="122">
        <v>446.23096793195748</v>
      </c>
      <c r="P30" s="122">
        <v>507.85210749642971</v>
      </c>
      <c r="Q30" s="122">
        <v>500.58242833001555</v>
      </c>
      <c r="R30" s="122">
        <v>529.71676427824787</v>
      </c>
      <c r="S30" s="122">
        <v>538.25598824353017</v>
      </c>
      <c r="T30" s="122">
        <v>548.41071617359796</v>
      </c>
      <c r="U30" s="122">
        <v>509.99880562856475</v>
      </c>
      <c r="V30" s="122">
        <v>511.03307463079307</v>
      </c>
      <c r="W30" s="122">
        <v>795.24579938984198</v>
      </c>
      <c r="X30" s="122">
        <v>724.73330128613827</v>
      </c>
      <c r="Y30" s="122">
        <v>522.66497635465487</v>
      </c>
      <c r="DA30" s="130" t="s">
        <v>2438</v>
      </c>
    </row>
    <row r="31" spans="1:105" ht="12" customHeight="1" x14ac:dyDescent="0.25">
      <c r="A31" s="97" t="s">
        <v>141</v>
      </c>
      <c r="B31" s="98">
        <v>283.68330884287366</v>
      </c>
      <c r="C31" s="98">
        <v>288.70214729538202</v>
      </c>
      <c r="D31" s="98">
        <v>296.37315946489554</v>
      </c>
      <c r="E31" s="98">
        <v>323.91081170338225</v>
      </c>
      <c r="F31" s="98">
        <v>337.92282031232435</v>
      </c>
      <c r="G31" s="98">
        <v>394.98331751939963</v>
      </c>
      <c r="H31" s="98">
        <v>425.29627801895629</v>
      </c>
      <c r="I31" s="98">
        <v>388.44624805636306</v>
      </c>
      <c r="J31" s="98">
        <v>407.49957565998596</v>
      </c>
      <c r="K31" s="98">
        <v>434.21803744497993</v>
      </c>
      <c r="L31" s="98">
        <v>462.3025013971336</v>
      </c>
      <c r="M31" s="98">
        <v>501.62861332830289</v>
      </c>
      <c r="N31" s="98">
        <v>518.87371819756936</v>
      </c>
      <c r="O31" s="98">
        <v>488.76477671120779</v>
      </c>
      <c r="P31" s="98">
        <v>492.89758557860449</v>
      </c>
      <c r="Q31" s="98">
        <v>472.55406683165313</v>
      </c>
      <c r="R31" s="98">
        <v>517.65288860157659</v>
      </c>
      <c r="S31" s="98">
        <v>547.95633467397488</v>
      </c>
      <c r="T31" s="98">
        <v>544.84756187958624</v>
      </c>
      <c r="U31" s="98">
        <v>515.10379385020178</v>
      </c>
      <c r="V31" s="98">
        <v>441.9882794890986</v>
      </c>
      <c r="W31" s="98">
        <v>561.59240170472492</v>
      </c>
      <c r="X31" s="98">
        <v>558.13900184222632</v>
      </c>
      <c r="Y31" s="98">
        <v>673.30892314939388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271.68617096869394</v>
      </c>
      <c r="C35" s="101">
        <v>319.70104698943152</v>
      </c>
      <c r="D35" s="101">
        <v>242.09299178983107</v>
      </c>
      <c r="E35" s="101">
        <v>270.11358047486362</v>
      </c>
      <c r="F35" s="101">
        <v>385.78738219804131</v>
      </c>
      <c r="G35" s="101">
        <v>386.5805201037162</v>
      </c>
      <c r="H35" s="101">
        <v>465.57063668580378</v>
      </c>
      <c r="I35" s="101">
        <v>386.81118847673253</v>
      </c>
      <c r="J35" s="101">
        <v>475.26255564686136</v>
      </c>
      <c r="K35" s="101">
        <v>504.74440752178094</v>
      </c>
      <c r="L35" s="101">
        <v>401.43605725919463</v>
      </c>
      <c r="M35" s="101">
        <v>463.22112536639332</v>
      </c>
      <c r="N35" s="101">
        <v>497.6675197707512</v>
      </c>
      <c r="O35" s="101">
        <v>445.74934926250614</v>
      </c>
      <c r="P35" s="101">
        <v>508.02630418661266</v>
      </c>
      <c r="Q35" s="101">
        <v>500.88473731381913</v>
      </c>
      <c r="R35" s="101">
        <v>529.8254478429028</v>
      </c>
      <c r="S35" s="101">
        <v>538.17585494693071</v>
      </c>
      <c r="T35" s="101">
        <v>548.44391869031506</v>
      </c>
      <c r="U35" s="101">
        <v>509.94834008423015</v>
      </c>
      <c r="V35" s="101">
        <v>511.88884110578874</v>
      </c>
      <c r="W35" s="101">
        <v>798.87637382668061</v>
      </c>
      <c r="X35" s="101">
        <v>728.21517571181494</v>
      </c>
      <c r="Y35" s="101">
        <v>515.03099256438111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2446</v>
      </c>
    </row>
    <row r="39" spans="1:105" ht="12" customHeight="1" x14ac:dyDescent="0.25">
      <c r="A39" s="121" t="s">
        <v>54</v>
      </c>
      <c r="B39" s="122">
        <v>449.17876063840333</v>
      </c>
      <c r="C39" s="122">
        <v>448.59061099539434</v>
      </c>
      <c r="D39" s="122">
        <v>429.96767016467732</v>
      </c>
      <c r="E39" s="122">
        <v>445.23868683831262</v>
      </c>
      <c r="F39" s="122">
        <v>451.24567534498379</v>
      </c>
      <c r="G39" s="122">
        <v>461.71715703773242</v>
      </c>
      <c r="H39" s="122">
        <v>515.73167094215808</v>
      </c>
      <c r="I39" s="122">
        <v>495.07330997658363</v>
      </c>
      <c r="J39" s="122">
        <v>538.53488140571039</v>
      </c>
      <c r="K39" s="122">
        <v>520.3404866690679</v>
      </c>
      <c r="L39" s="122">
        <v>445.65210974232059</v>
      </c>
      <c r="M39" s="122">
        <v>499.02876056534427</v>
      </c>
      <c r="N39" s="122">
        <v>508.19911925158777</v>
      </c>
      <c r="O39" s="122">
        <v>443.16991162613613</v>
      </c>
      <c r="P39" s="122">
        <v>423.99726793942557</v>
      </c>
      <c r="Q39" s="122">
        <v>335.22404616462001</v>
      </c>
      <c r="R39" s="122">
        <v>344.8954544769241</v>
      </c>
      <c r="S39" s="122">
        <v>320.20358670900839</v>
      </c>
      <c r="T39" s="122">
        <v>401.15584642885227</v>
      </c>
      <c r="U39" s="122">
        <v>419.05052608426439</v>
      </c>
      <c r="V39" s="122">
        <v>389.70942691665169</v>
      </c>
      <c r="W39" s="122">
        <v>405.45273609524833</v>
      </c>
      <c r="X39" s="122">
        <v>404.59263133495762</v>
      </c>
      <c r="Y39" s="122">
        <v>471.76176498640461</v>
      </c>
      <c r="DA39" s="130" t="s">
        <v>2447</v>
      </c>
    </row>
    <row r="40" spans="1:105" ht="12" customHeight="1" x14ac:dyDescent="0.25">
      <c r="A40" s="97" t="s">
        <v>50</v>
      </c>
      <c r="B40" s="98">
        <v>450.82541914585886</v>
      </c>
      <c r="C40" s="98">
        <v>444.94416129030981</v>
      </c>
      <c r="D40" s="98">
        <v>443.88952790786578</v>
      </c>
      <c r="E40" s="98">
        <v>454.9736313684939</v>
      </c>
      <c r="F40" s="98">
        <v>439.85072114116474</v>
      </c>
      <c r="G40" s="98">
        <v>483.72147636565694</v>
      </c>
      <c r="H40" s="98">
        <v>526.40524595630495</v>
      </c>
      <c r="I40" s="98">
        <v>446.70742848218606</v>
      </c>
      <c r="J40" s="98">
        <v>481.62204609063292</v>
      </c>
      <c r="K40" s="98">
        <v>480.32233768684671</v>
      </c>
      <c r="L40" s="98">
        <v>473.94322192304196</v>
      </c>
      <c r="M40" s="98">
        <v>513.35470080087043</v>
      </c>
      <c r="N40" s="98">
        <v>518.83578813290217</v>
      </c>
      <c r="O40" s="98">
        <v>436.77900073343449</v>
      </c>
      <c r="P40" s="98">
        <v>405.91735887865559</v>
      </c>
      <c r="Q40" s="98">
        <v>332.22824978823894</v>
      </c>
      <c r="R40" s="98">
        <v>357.9818487190027</v>
      </c>
      <c r="S40" s="98">
        <v>389.72414949735219</v>
      </c>
      <c r="T40" s="98">
        <v>375.65661625417215</v>
      </c>
      <c r="U40" s="98">
        <v>434.04908243012613</v>
      </c>
      <c r="V40" s="98">
        <v>410.91072904673689</v>
      </c>
      <c r="W40" s="98">
        <v>339.19259705109988</v>
      </c>
      <c r="X40" s="98">
        <v>374.04228067371389</v>
      </c>
      <c r="Y40" s="98">
        <v>509.58438802440782</v>
      </c>
      <c r="DA40" s="63" t="s">
        <v>2448</v>
      </c>
    </row>
    <row r="41" spans="1:105" ht="12" customHeight="1" x14ac:dyDescent="0.25">
      <c r="A41" s="109" t="s">
        <v>120</v>
      </c>
      <c r="B41" s="33">
        <v>422.79836007680177</v>
      </c>
      <c r="C41" s="33">
        <v>507.36676204647995</v>
      </c>
      <c r="D41" s="33">
        <v>255.89895210768657</v>
      </c>
      <c r="E41" s="33">
        <v>364.65497933847882</v>
      </c>
      <c r="F41" s="33">
        <v>510.57619763966539</v>
      </c>
      <c r="G41" s="33">
        <v>387.71892118020509</v>
      </c>
      <c r="H41" s="33">
        <v>495.99889012599721</v>
      </c>
      <c r="I41" s="33">
        <v>561.08705554106496</v>
      </c>
      <c r="J41" s="33">
        <v>595.06121189691669</v>
      </c>
      <c r="K41" s="33">
        <v>560.35863565128921</v>
      </c>
      <c r="L41" s="33">
        <v>413.53592372083858</v>
      </c>
      <c r="M41" s="33">
        <v>480.21456606932463</v>
      </c>
      <c r="N41" s="33">
        <v>493.77394375230369</v>
      </c>
      <c r="O41" s="33">
        <v>452.49732288181002</v>
      </c>
      <c r="P41" s="33">
        <v>450.70302816834175</v>
      </c>
      <c r="Q41" s="33">
        <v>340.02683083151658</v>
      </c>
      <c r="R41" s="33">
        <v>322.62562567900079</v>
      </c>
      <c r="S41" s="33">
        <v>208.7834254724709</v>
      </c>
      <c r="T41" s="33">
        <v>441.50029969142651</v>
      </c>
      <c r="U41" s="33">
        <v>398.32859424936817</v>
      </c>
      <c r="V41" s="33">
        <v>365.66281939381167</v>
      </c>
      <c r="W41" s="33">
        <v>477.92950145704015</v>
      </c>
      <c r="X41" s="33">
        <v>439.87759516429014</v>
      </c>
      <c r="Y41" s="33">
        <v>378.33935857036022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9799.6028303245985</v>
      </c>
      <c r="H43" s="117">
        <f t="shared" si="14"/>
        <v>7252.3811501961654</v>
      </c>
      <c r="I43" s="117">
        <f t="shared" si="14"/>
        <v>5430.2334238834173</v>
      </c>
      <c r="J43" s="117">
        <f t="shared" si="14"/>
        <v>6453.0632582776552</v>
      </c>
      <c r="K43" s="117">
        <f t="shared" si="14"/>
        <v>6058.2082143928828</v>
      </c>
      <c r="L43" s="117">
        <f t="shared" si="14"/>
        <v>8451.193076480733</v>
      </c>
      <c r="M43" s="117">
        <f t="shared" si="14"/>
        <v>7551.1311000923024</v>
      </c>
      <c r="N43" s="117">
        <f t="shared" si="14"/>
        <v>9597.1912018926105</v>
      </c>
      <c r="O43" s="117">
        <f t="shared" si="14"/>
        <v>7416.1201593004407</v>
      </c>
      <c r="P43" s="117">
        <f t="shared" si="14"/>
        <v>7616.785069730282</v>
      </c>
      <c r="Q43" s="117">
        <f t="shared" si="14"/>
        <v>5841.2672484503046</v>
      </c>
      <c r="R43" s="117">
        <f t="shared" ref="R43:V43" si="15">R44+R47+R49+R58</f>
        <v>7472.657661371527</v>
      </c>
      <c r="S43" s="117">
        <f t="shared" si="15"/>
        <v>8365.2526562592302</v>
      </c>
      <c r="T43" s="117">
        <f t="shared" si="15"/>
        <v>8772.4905231017456</v>
      </c>
      <c r="U43" s="117">
        <f t="shared" si="15"/>
        <v>8076.8778384449433</v>
      </c>
      <c r="V43" s="117">
        <f t="shared" si="15"/>
        <v>7941.7076483717174</v>
      </c>
      <c r="W43" s="117">
        <f t="shared" ref="W43:Y43" si="16">W44+W47+W49+W58</f>
        <v>8701.7867835309498</v>
      </c>
      <c r="X43" s="117">
        <f t="shared" si="16"/>
        <v>9277.6977225732444</v>
      </c>
      <c r="Y43" s="117">
        <f t="shared" si="16"/>
        <v>8703.5650342429635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8811.6452522164109</v>
      </c>
      <c r="H44" s="122">
        <f t="shared" si="17"/>
        <v>6317.5979048853906</v>
      </c>
      <c r="I44" s="122">
        <f t="shared" si="17"/>
        <v>4605.5674368818036</v>
      </c>
      <c r="J44" s="122">
        <f t="shared" si="17"/>
        <v>5500.8876605443238</v>
      </c>
      <c r="K44" s="122">
        <f t="shared" si="17"/>
        <v>5171.495099573518</v>
      </c>
      <c r="L44" s="122">
        <f t="shared" si="17"/>
        <v>7512.8362860438892</v>
      </c>
      <c r="M44" s="122">
        <f t="shared" si="17"/>
        <v>6583.8519267512611</v>
      </c>
      <c r="N44" s="122">
        <f t="shared" si="17"/>
        <v>8477.5478972930523</v>
      </c>
      <c r="O44" s="122">
        <f t="shared" si="17"/>
        <v>6512.2827974420743</v>
      </c>
      <c r="P44" s="122">
        <f t="shared" si="17"/>
        <v>6671.0613864595462</v>
      </c>
      <c r="Q44" s="122">
        <f t="shared" si="17"/>
        <v>5100.7782841122253</v>
      </c>
      <c r="R44" s="122">
        <f t="shared" ref="R44:V44" si="18">SUM(R45:R46)</f>
        <v>6608.7198015661716</v>
      </c>
      <c r="S44" s="122">
        <f t="shared" si="18"/>
        <v>7470.0229219610428</v>
      </c>
      <c r="T44" s="122">
        <f t="shared" si="18"/>
        <v>7805.3722448075478</v>
      </c>
      <c r="U44" s="122">
        <f t="shared" si="18"/>
        <v>7142.4570902011119</v>
      </c>
      <c r="V44" s="122">
        <f t="shared" si="18"/>
        <v>7060.2396717960009</v>
      </c>
      <c r="W44" s="122">
        <f t="shared" ref="W44:Y44" si="19">SUM(W45:W46)</f>
        <v>7559.9037481246505</v>
      </c>
      <c r="X44" s="122">
        <f t="shared" si="19"/>
        <v>8126.6336883582753</v>
      </c>
      <c r="Y44" s="122">
        <f t="shared" si="19"/>
        <v>7722.022263189252</v>
      </c>
      <c r="DA44" s="130" t="s">
        <v>2451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8629.9243405055331</v>
      </c>
      <c r="H45" s="98">
        <v>6188.5795549729728</v>
      </c>
      <c r="I45" s="98">
        <v>4513.3198392806253</v>
      </c>
      <c r="J45" s="98">
        <v>5391.8637143876622</v>
      </c>
      <c r="K45" s="98">
        <v>5070.3839617093399</v>
      </c>
      <c r="L45" s="98">
        <v>7368.8412264931558</v>
      </c>
      <c r="M45" s="98">
        <v>6458.9276085038973</v>
      </c>
      <c r="N45" s="98">
        <v>8318.0593967890618</v>
      </c>
      <c r="O45" s="98">
        <v>6390.7654298571479</v>
      </c>
      <c r="P45" s="98">
        <v>6548.4264442357317</v>
      </c>
      <c r="Q45" s="98">
        <v>5008.5195341811295</v>
      </c>
      <c r="R45" s="98">
        <v>6491.1975837230957</v>
      </c>
      <c r="S45" s="98">
        <v>7338.9196088607932</v>
      </c>
      <c r="T45" s="98">
        <v>7668.659035501094</v>
      </c>
      <c r="U45" s="98">
        <v>7017.5224035882011</v>
      </c>
      <c r="V45" s="98">
        <v>6938.4626850475079</v>
      </c>
      <c r="W45" s="98">
        <v>7430.6302393946762</v>
      </c>
      <c r="X45" s="98">
        <v>7988.1771656622022</v>
      </c>
      <c r="Y45" s="98">
        <v>7592.4790842676794</v>
      </c>
      <c r="DA45" s="63" t="s">
        <v>2452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181.72091171087717</v>
      </c>
      <c r="H46" s="98">
        <v>129.01834991241742</v>
      </c>
      <c r="I46" s="98">
        <v>92.247597601178541</v>
      </c>
      <c r="J46" s="98">
        <v>109.02394615666171</v>
      </c>
      <c r="K46" s="98">
        <v>101.11113786417793</v>
      </c>
      <c r="L46" s="98">
        <v>143.99505955073371</v>
      </c>
      <c r="M46" s="98">
        <v>124.92431824736336</v>
      </c>
      <c r="N46" s="98">
        <v>159.48850050399054</v>
      </c>
      <c r="O46" s="98">
        <v>121.51736758492616</v>
      </c>
      <c r="P46" s="98">
        <v>122.63494222381412</v>
      </c>
      <c r="Q46" s="98">
        <v>92.258749931096105</v>
      </c>
      <c r="R46" s="98">
        <v>117.52221784307542</v>
      </c>
      <c r="S46" s="98">
        <v>131.10331310025003</v>
      </c>
      <c r="T46" s="98">
        <v>136.71320930645368</v>
      </c>
      <c r="U46" s="98">
        <v>124.93468661291075</v>
      </c>
      <c r="V46" s="98">
        <v>121.77698674849326</v>
      </c>
      <c r="W46" s="98">
        <v>129.27350872997428</v>
      </c>
      <c r="X46" s="98">
        <v>138.45652269607308</v>
      </c>
      <c r="Y46" s="98">
        <v>129.54317892157243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0.53498798838159278</v>
      </c>
      <c r="H47" s="122">
        <f t="shared" si="20"/>
        <v>2.7707633195735926</v>
      </c>
      <c r="I47" s="122">
        <f t="shared" si="20"/>
        <v>1.6186043175637297</v>
      </c>
      <c r="J47" s="122">
        <f t="shared" si="20"/>
        <v>1.1469666713090707</v>
      </c>
      <c r="K47" s="122">
        <f t="shared" si="20"/>
        <v>1.2822053445947241</v>
      </c>
      <c r="L47" s="122">
        <f t="shared" si="20"/>
        <v>9.1189062195882222</v>
      </c>
      <c r="M47" s="122">
        <f t="shared" si="20"/>
        <v>1.124048321195525</v>
      </c>
      <c r="N47" s="122">
        <f t="shared" si="20"/>
        <v>3.4514647274956949</v>
      </c>
      <c r="O47" s="122">
        <f t="shared" si="20"/>
        <v>1.9363310384357248</v>
      </c>
      <c r="P47" s="122">
        <f t="shared" si="20"/>
        <v>4.5383436663741845</v>
      </c>
      <c r="Q47" s="122">
        <f t="shared" si="20"/>
        <v>3.0396387459637277</v>
      </c>
      <c r="R47" s="122">
        <f t="shared" si="20"/>
        <v>1.957669278577618</v>
      </c>
      <c r="S47" s="122">
        <f t="shared" si="20"/>
        <v>1.6476379332673694</v>
      </c>
      <c r="T47" s="122">
        <f t="shared" si="20"/>
        <v>2.7329715070213649</v>
      </c>
      <c r="U47" s="122">
        <f t="shared" si="20"/>
        <v>2.2632607598924013</v>
      </c>
      <c r="V47" s="122">
        <f t="shared" si="20"/>
        <v>1.4372883374737402</v>
      </c>
      <c r="W47" s="122">
        <f t="shared" si="20"/>
        <v>4.5372058170950993</v>
      </c>
      <c r="X47" s="122">
        <f t="shared" si="20"/>
        <v>2.8114259750224893</v>
      </c>
      <c r="Y47" s="122">
        <f t="shared" si="20"/>
        <v>2.2122747782704879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0.53498798838159278</v>
      </c>
      <c r="H48" s="98">
        <f>IF(RES_hhdet_tes!H48=0,0,RES_hhdet_tes!H48*1000*11630/RES_hhdet_num!H43)</f>
        <v>2.7707633195735926</v>
      </c>
      <c r="I48" s="98">
        <f>IF(RES_hhdet_tes!I48=0,0,RES_hhdet_tes!I48*1000*11630/RES_hhdet_num!I43)</f>
        <v>1.6186043175637297</v>
      </c>
      <c r="J48" s="98">
        <f>IF(RES_hhdet_tes!J48=0,0,RES_hhdet_tes!J48*1000*11630/RES_hhdet_num!J43)</f>
        <v>1.1469666713090707</v>
      </c>
      <c r="K48" s="98">
        <f>IF(RES_hhdet_tes!K48=0,0,RES_hhdet_tes!K48*1000*11630/RES_hhdet_num!K43)</f>
        <v>1.2822053445947241</v>
      </c>
      <c r="L48" s="98">
        <f>IF(RES_hhdet_tes!L48=0,0,RES_hhdet_tes!L48*1000*11630/RES_hhdet_num!L43)</f>
        <v>9.1189062195882222</v>
      </c>
      <c r="M48" s="98">
        <f>IF(RES_hhdet_tes!M48=0,0,RES_hhdet_tes!M48*1000*11630/RES_hhdet_num!M43)</f>
        <v>1.124048321195525</v>
      </c>
      <c r="N48" s="98">
        <f>IF(RES_hhdet_tes!N48=0,0,RES_hhdet_tes!N48*1000*11630/RES_hhdet_num!N43)</f>
        <v>3.4514647274956949</v>
      </c>
      <c r="O48" s="98">
        <f>IF(RES_hhdet_tes!O48=0,0,RES_hhdet_tes!O48*1000*11630/RES_hhdet_num!O43)</f>
        <v>1.9363310384357248</v>
      </c>
      <c r="P48" s="98">
        <f>IF(RES_hhdet_tes!P48=0,0,RES_hhdet_tes!P48*1000*11630/RES_hhdet_num!P43)</f>
        <v>4.5383436663741845</v>
      </c>
      <c r="Q48" s="98">
        <f>IF(RES_hhdet_tes!Q48=0,0,RES_hhdet_tes!Q48*1000*11630/RES_hhdet_num!Q43)</f>
        <v>3.0396387459637277</v>
      </c>
      <c r="R48" s="98">
        <f>IF(RES_hhdet_tes!R48=0,0,RES_hhdet_tes!R48*1000*11630/RES_hhdet_num!R43)</f>
        <v>1.957669278577618</v>
      </c>
      <c r="S48" s="98">
        <f>IF(RES_hhdet_tes!S48=0,0,RES_hhdet_tes!S48*1000*11630/RES_hhdet_num!S43)</f>
        <v>1.6476379332673694</v>
      </c>
      <c r="T48" s="98">
        <f>IF(RES_hhdet_tes!T48=0,0,RES_hhdet_tes!T48*1000*11630/RES_hhdet_num!T43)</f>
        <v>2.7329715070213649</v>
      </c>
      <c r="U48" s="98">
        <f>IF(RES_hhdet_tes!U48=0,0,RES_hhdet_tes!U48*1000*11630/RES_hhdet_num!U43)</f>
        <v>2.2632607598924013</v>
      </c>
      <c r="V48" s="98">
        <f>IF(RES_hhdet_tes!V48=0,0,RES_hhdet_tes!V48*1000*11630/RES_hhdet_num!V43)</f>
        <v>1.4372883374737402</v>
      </c>
      <c r="W48" s="98">
        <f>IF(RES_hhdet_tes!W48=0,0,RES_hhdet_tes!W48*1000*11630/RES_hhdet_num!W43)</f>
        <v>4.5372058170950993</v>
      </c>
      <c r="X48" s="98">
        <f>IF(RES_hhdet_tes!X48=0,0,RES_hhdet_tes!X48*1000*11630/RES_hhdet_num!X43)</f>
        <v>2.8114259750224893</v>
      </c>
      <c r="Y48" s="98">
        <f>IF(RES_hhdet_tes!Y48=0,0,RES_hhdet_tes!Y48*1000*11630/RES_hhdet_num!Y43)</f>
        <v>2.2122747782704879</v>
      </c>
      <c r="DA48" s="63" t="s">
        <v>2455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553.45426279186597</v>
      </c>
      <c r="H49" s="122">
        <v>423.30978456018568</v>
      </c>
      <c r="I49" s="122">
        <v>298.93761426299886</v>
      </c>
      <c r="J49" s="122">
        <v>387.28903554191834</v>
      </c>
      <c r="K49" s="122">
        <v>364.23281148601689</v>
      </c>
      <c r="L49" s="122">
        <v>477.68071445172762</v>
      </c>
      <c r="M49" s="122">
        <v>464.0832750947315</v>
      </c>
      <c r="N49" s="122">
        <v>606.60384174898877</v>
      </c>
      <c r="O49" s="122">
        <v>458.91349936526535</v>
      </c>
      <c r="P49" s="122">
        <v>516.62438108590209</v>
      </c>
      <c r="Q49" s="122">
        <v>402.2301350645364</v>
      </c>
      <c r="R49" s="122">
        <v>516.92802749036866</v>
      </c>
      <c r="S49" s="122">
        <v>567.63809757891215</v>
      </c>
      <c r="T49" s="122">
        <v>566.41205376237178</v>
      </c>
      <c r="U49" s="122">
        <v>511.53639610730534</v>
      </c>
      <c r="V49" s="122">
        <v>489.33088063545779</v>
      </c>
      <c r="W49" s="122">
        <v>733.5561553543838</v>
      </c>
      <c r="X49" s="122">
        <v>745.50793716566784</v>
      </c>
      <c r="Y49" s="122">
        <v>513.17375399721777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559.03753113736673</v>
      </c>
      <c r="H50" s="98">
        <v>422.04731983205352</v>
      </c>
      <c r="I50" s="98">
        <v>296.39886526371964</v>
      </c>
      <c r="J50" s="98">
        <v>384.9304954857688</v>
      </c>
      <c r="K50" s="98">
        <v>360.64638415394825</v>
      </c>
      <c r="L50" s="98">
        <v>479.67779057206366</v>
      </c>
      <c r="M50" s="98">
        <v>464.14889027549532</v>
      </c>
      <c r="N50" s="98">
        <v>609.52405822305138</v>
      </c>
      <c r="O50" s="98">
        <v>459.25557722374623</v>
      </c>
      <c r="P50" s="98">
        <v>516.89115107447526</v>
      </c>
      <c r="Q50" s="98">
        <v>399.94969397223684</v>
      </c>
      <c r="R50" s="98">
        <v>516.7672512552432</v>
      </c>
      <c r="S50" s="98">
        <v>568.52856237357844</v>
      </c>
      <c r="T50" s="98">
        <v>567.0800929113334</v>
      </c>
      <c r="U50" s="98">
        <v>511.81085902367158</v>
      </c>
      <c r="V50" s="98">
        <v>488.98082482581185</v>
      </c>
      <c r="W50" s="98">
        <v>732.15377966992264</v>
      </c>
      <c r="X50" s="98">
        <v>746.52398126768628</v>
      </c>
      <c r="Y50" s="98">
        <v>513.31925834534059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385.19485765245884</v>
      </c>
      <c r="H54" s="101">
        <v>463.62158932744279</v>
      </c>
      <c r="I54" s="101">
        <v>385.05465268591854</v>
      </c>
      <c r="J54" s="101">
        <v>472.62887657359664</v>
      </c>
      <c r="K54" s="101">
        <v>502.25114683661337</v>
      </c>
      <c r="L54" s="101">
        <v>399.50749508377896</v>
      </c>
      <c r="M54" s="101">
        <v>461.49941834486367</v>
      </c>
      <c r="N54" s="101">
        <v>496.48786775278859</v>
      </c>
      <c r="O54" s="101">
        <v>445.09441265550248</v>
      </c>
      <c r="P54" s="101">
        <v>505.74412541913739</v>
      </c>
      <c r="Q54" s="101">
        <v>497.19241449848641</v>
      </c>
      <c r="R54" s="101">
        <v>523.68833122121703</v>
      </c>
      <c r="S54" s="101">
        <v>531.06881632549255</v>
      </c>
      <c r="T54" s="101">
        <v>539.64079894159022</v>
      </c>
      <c r="U54" s="101">
        <v>501.04915786986965</v>
      </c>
      <c r="V54" s="101">
        <v>501.94619768952549</v>
      </c>
      <c r="W54" s="101">
        <v>781.5828891473401</v>
      </c>
      <c r="X54" s="101">
        <v>712.48965926653307</v>
      </c>
      <c r="Y54" s="101">
        <v>508.33909691757111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433.96832732794115</v>
      </c>
      <c r="H58" s="122">
        <v>508.70269743101596</v>
      </c>
      <c r="I58" s="122">
        <v>524.10976842105049</v>
      </c>
      <c r="J58" s="122">
        <v>563.73959552010365</v>
      </c>
      <c r="K58" s="122">
        <v>521.19809798875394</v>
      </c>
      <c r="L58" s="122">
        <v>451.55716976552827</v>
      </c>
      <c r="M58" s="122">
        <v>502.07184992511463</v>
      </c>
      <c r="N58" s="122">
        <v>509.58799812307433</v>
      </c>
      <c r="O58" s="122">
        <v>442.98753145466497</v>
      </c>
      <c r="P58" s="122">
        <v>424.56095851845896</v>
      </c>
      <c r="Q58" s="122">
        <v>335.21919052757886</v>
      </c>
      <c r="R58" s="122">
        <v>345.05216303640935</v>
      </c>
      <c r="S58" s="122">
        <v>325.94399878600825</v>
      </c>
      <c r="T58" s="122">
        <v>397.97325302480618</v>
      </c>
      <c r="U58" s="122">
        <v>420.62109137663327</v>
      </c>
      <c r="V58" s="122">
        <v>390.69980760278469</v>
      </c>
      <c r="W58" s="122">
        <v>403.78967423482021</v>
      </c>
      <c r="X58" s="122">
        <v>402.74467107427864</v>
      </c>
      <c r="Y58" s="122">
        <v>466.15674227822296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483.72147636565717</v>
      </c>
      <c r="H59" s="98">
        <v>526.40524595630529</v>
      </c>
      <c r="I59" s="98">
        <v>446.70742848218583</v>
      </c>
      <c r="J59" s="98">
        <v>481.62204609063326</v>
      </c>
      <c r="K59" s="98">
        <v>480.32233768684677</v>
      </c>
      <c r="L59" s="98">
        <v>473.94322192304156</v>
      </c>
      <c r="M59" s="98">
        <v>513.35470080087055</v>
      </c>
      <c r="N59" s="98">
        <v>518.83578813290137</v>
      </c>
      <c r="O59" s="98">
        <v>436.779000733435</v>
      </c>
      <c r="P59" s="98">
        <v>405.91735887865599</v>
      </c>
      <c r="Q59" s="98">
        <v>332.22824978823883</v>
      </c>
      <c r="R59" s="98">
        <v>357.9818487190027</v>
      </c>
      <c r="S59" s="98">
        <v>389.72414949735082</v>
      </c>
      <c r="T59" s="98">
        <v>375.65661625417164</v>
      </c>
      <c r="U59" s="98">
        <v>434.0490824301254</v>
      </c>
      <c r="V59" s="98">
        <v>410.91072904673899</v>
      </c>
      <c r="W59" s="98">
        <v>339.19259705110187</v>
      </c>
      <c r="X59" s="98">
        <v>374.04228067371326</v>
      </c>
      <c r="Y59" s="98">
        <v>509.58438802440901</v>
      </c>
      <c r="DA59" s="63" t="s">
        <v>2466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387.71892118020497</v>
      </c>
      <c r="H60" s="33">
        <v>495.99889012599715</v>
      </c>
      <c r="I60" s="33">
        <v>561.08705554106496</v>
      </c>
      <c r="J60" s="33">
        <v>595.06121189691703</v>
      </c>
      <c r="K60" s="33">
        <v>560.35863565128955</v>
      </c>
      <c r="L60" s="33">
        <v>413.5359237208383</v>
      </c>
      <c r="M60" s="33">
        <v>480.21456606932395</v>
      </c>
      <c r="N60" s="33">
        <v>493.77394375230324</v>
      </c>
      <c r="O60" s="33">
        <v>452.49732288180996</v>
      </c>
      <c r="P60" s="33">
        <v>450.70302816834231</v>
      </c>
      <c r="Q60" s="33">
        <v>340.02683083151805</v>
      </c>
      <c r="R60" s="33">
        <v>322.62562567900125</v>
      </c>
      <c r="S60" s="33">
        <v>208.78342547247013</v>
      </c>
      <c r="T60" s="33">
        <v>441.50029969142543</v>
      </c>
      <c r="U60" s="33">
        <v>398.32859424936669</v>
      </c>
      <c r="V60" s="33">
        <v>365.66281939381372</v>
      </c>
      <c r="W60" s="33">
        <v>477.92950145704242</v>
      </c>
      <c r="X60" s="33">
        <v>439.8775951642923</v>
      </c>
      <c r="Y60" s="33">
        <v>378.33935857035863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5777.6903953193905</v>
      </c>
      <c r="C62" s="117">
        <f t="shared" si="21"/>
        <v>6048.5058875256364</v>
      </c>
      <c r="D62" s="117">
        <f t="shared" si="21"/>
        <v>6118.1115148942108</v>
      </c>
      <c r="E62" s="117">
        <f t="shared" si="21"/>
        <v>6374.3499375842739</v>
      </c>
      <c r="F62" s="117">
        <f t="shared" si="21"/>
        <v>6710.3105094868897</v>
      </c>
      <c r="G62" s="117">
        <f t="shared" si="21"/>
        <v>6951.7550072335343</v>
      </c>
      <c r="H62" s="117">
        <f t="shared" si="21"/>
        <v>7226.5950680786136</v>
      </c>
      <c r="I62" s="117">
        <f t="shared" si="21"/>
        <v>7506.4086602790667</v>
      </c>
      <c r="J62" s="117">
        <f t="shared" si="21"/>
        <v>7468.9664369088487</v>
      </c>
      <c r="K62" s="117">
        <f t="shared" si="21"/>
        <v>7494.0880938613727</v>
      </c>
      <c r="L62" s="117">
        <f t="shared" si="21"/>
        <v>8232.7877738055286</v>
      </c>
      <c r="M62" s="117">
        <f t="shared" si="21"/>
        <v>7866.2088306966443</v>
      </c>
      <c r="N62" s="117">
        <f t="shared" si="21"/>
        <v>7793.2544964823001</v>
      </c>
      <c r="O62" s="117">
        <f t="shared" si="21"/>
        <v>7400.4446891125353</v>
      </c>
      <c r="P62" s="117">
        <f t="shared" si="21"/>
        <v>7119.3351243208135</v>
      </c>
      <c r="Q62" s="117">
        <f t="shared" si="21"/>
        <v>6973.068131170091</v>
      </c>
      <c r="R62" s="117">
        <f t="shared" ref="R62:V62" si="22">R63+R66+R68+R77</f>
        <v>7822.8331692489255</v>
      </c>
      <c r="S62" s="117">
        <f t="shared" si="22"/>
        <v>7987.2733892724773</v>
      </c>
      <c r="T62" s="117">
        <f t="shared" si="22"/>
        <v>8307.4970016310908</v>
      </c>
      <c r="U62" s="117">
        <f t="shared" si="22"/>
        <v>7826.6006625806967</v>
      </c>
      <c r="V62" s="117">
        <f t="shared" si="22"/>
        <v>8099.7639732522966</v>
      </c>
      <c r="W62" s="117">
        <f t="shared" ref="W62:Y62" si="23">W63+W66+W68+W77</f>
        <v>9887.5145075504552</v>
      </c>
      <c r="X62" s="117">
        <f t="shared" si="23"/>
        <v>8862.549566514248</v>
      </c>
      <c r="Y62" s="117">
        <f t="shared" si="23"/>
        <v>8517.6383786896295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5047.7833476457954</v>
      </c>
      <c r="C63" s="122">
        <f t="shared" si="24"/>
        <v>5302.5082899506733</v>
      </c>
      <c r="D63" s="122">
        <f t="shared" si="24"/>
        <v>5434.24019988481</v>
      </c>
      <c r="E63" s="122">
        <f t="shared" si="24"/>
        <v>5636.5851147591202</v>
      </c>
      <c r="F63" s="122">
        <f t="shared" si="24"/>
        <v>5875.2577889477525</v>
      </c>
      <c r="G63" s="122">
        <f t="shared" si="24"/>
        <v>6099.4662305518141</v>
      </c>
      <c r="H63" s="122">
        <f t="shared" si="24"/>
        <v>6307.3469353832797</v>
      </c>
      <c r="I63" s="122">
        <f t="shared" si="24"/>
        <v>6564.3769208798858</v>
      </c>
      <c r="J63" s="122">
        <f t="shared" si="24"/>
        <v>6467.475489029719</v>
      </c>
      <c r="K63" s="122">
        <f t="shared" si="24"/>
        <v>6527.5742678030902</v>
      </c>
      <c r="L63" s="122">
        <f t="shared" si="24"/>
        <v>7294.524675575969</v>
      </c>
      <c r="M63" s="122">
        <f t="shared" si="24"/>
        <v>6876.5955245689429</v>
      </c>
      <c r="N63" s="122">
        <f t="shared" si="24"/>
        <v>6810.5954675001321</v>
      </c>
      <c r="O63" s="122">
        <f t="shared" si="24"/>
        <v>6514.05959252094</v>
      </c>
      <c r="P63" s="122">
        <f t="shared" si="24"/>
        <v>6225.4472054208181</v>
      </c>
      <c r="Q63" s="122">
        <f t="shared" si="24"/>
        <v>6157.1410125610391</v>
      </c>
      <c r="R63" s="122">
        <f t="shared" ref="R63:V63" si="25">SUM(R64:R65)</f>
        <v>6925.7826823585701</v>
      </c>
      <c r="S63" s="122">
        <f t="shared" si="25"/>
        <v>7119.5924965459581</v>
      </c>
      <c r="T63" s="122">
        <f t="shared" si="25"/>
        <v>7371.8601172298049</v>
      </c>
      <c r="U63" s="122">
        <f t="shared" si="25"/>
        <v>6926.7505875408451</v>
      </c>
      <c r="V63" s="122">
        <f t="shared" si="25"/>
        <v>7211.8357423520656</v>
      </c>
      <c r="W63" s="122">
        <f t="shared" ref="W63:Y63" si="26">SUM(W64:W65)</f>
        <v>8612.1714348228998</v>
      </c>
      <c r="X63" s="122">
        <f t="shared" si="26"/>
        <v>7736.8224136655172</v>
      </c>
      <c r="Y63" s="122">
        <f t="shared" si="26"/>
        <v>7564.5997136224159</v>
      </c>
      <c r="DA63" s="130" t="s">
        <v>2469</v>
      </c>
    </row>
    <row r="64" spans="1:105" ht="12" customHeight="1" x14ac:dyDescent="0.25">
      <c r="A64" s="97" t="s">
        <v>212</v>
      </c>
      <c r="B64" s="98">
        <v>4933.9640209607796</v>
      </c>
      <c r="C64" s="98">
        <v>5185.1239195803237</v>
      </c>
      <c r="D64" s="98">
        <v>5316.389905689638</v>
      </c>
      <c r="E64" s="98">
        <v>5516.7431692559721</v>
      </c>
      <c r="F64" s="98">
        <v>5752.2738681985293</v>
      </c>
      <c r="G64" s="98">
        <v>5973.678079458602</v>
      </c>
      <c r="H64" s="98">
        <v>6178.5379313630947</v>
      </c>
      <c r="I64" s="98">
        <v>6432.8951851331658</v>
      </c>
      <c r="J64" s="98">
        <v>6339.294412993032</v>
      </c>
      <c r="K64" s="98">
        <v>6399.9495772634182</v>
      </c>
      <c r="L64" s="98">
        <v>7154.7138937271657</v>
      </c>
      <c r="M64" s="98">
        <v>6746.1165865054709</v>
      </c>
      <c r="N64" s="98">
        <v>6682.4674201200987</v>
      </c>
      <c r="O64" s="98">
        <v>6392.509070438975</v>
      </c>
      <c r="P64" s="98">
        <v>6111.00404351201</v>
      </c>
      <c r="Q64" s="98">
        <v>6045.7756284317757</v>
      </c>
      <c r="R64" s="98">
        <v>6802.6221663177703</v>
      </c>
      <c r="S64" s="98">
        <v>6994.6394443301806</v>
      </c>
      <c r="T64" s="98">
        <v>7242.7399902742727</v>
      </c>
      <c r="U64" s="98">
        <v>6805.5890036529336</v>
      </c>
      <c r="V64" s="98">
        <v>7087.4439842171314</v>
      </c>
      <c r="W64" s="98">
        <v>8464.9042663169785</v>
      </c>
      <c r="X64" s="98">
        <v>7605.0072526539261</v>
      </c>
      <c r="Y64" s="98">
        <v>7437.6974254947017</v>
      </c>
      <c r="DA64" s="63" t="s">
        <v>2470</v>
      </c>
    </row>
    <row r="65" spans="1:105" ht="12" customHeight="1" x14ac:dyDescent="0.25">
      <c r="A65" s="97" t="s">
        <v>53</v>
      </c>
      <c r="B65" s="98">
        <v>113.81932668501619</v>
      </c>
      <c r="C65" s="98">
        <v>117.38437037034993</v>
      </c>
      <c r="D65" s="98">
        <v>117.85029419517167</v>
      </c>
      <c r="E65" s="98">
        <v>119.84194550314797</v>
      </c>
      <c r="F65" s="98">
        <v>122.98392074922346</v>
      </c>
      <c r="G65" s="98">
        <v>125.78815109321211</v>
      </c>
      <c r="H65" s="98">
        <v>128.80900402018491</v>
      </c>
      <c r="I65" s="98">
        <v>131.48173574671989</v>
      </c>
      <c r="J65" s="98">
        <v>128.18107603668702</v>
      </c>
      <c r="K65" s="98">
        <v>127.6246905396717</v>
      </c>
      <c r="L65" s="98">
        <v>139.81078184880374</v>
      </c>
      <c r="M65" s="98">
        <v>130.47893806347165</v>
      </c>
      <c r="N65" s="98">
        <v>128.12804738003385</v>
      </c>
      <c r="O65" s="98">
        <v>121.55052208196466</v>
      </c>
      <c r="P65" s="98">
        <v>114.44316190880804</v>
      </c>
      <c r="Q65" s="98">
        <v>111.36538412926369</v>
      </c>
      <c r="R65" s="98">
        <v>123.16051604080005</v>
      </c>
      <c r="S65" s="98">
        <v>124.95305221577766</v>
      </c>
      <c r="T65" s="98">
        <v>129.12012695553221</v>
      </c>
      <c r="U65" s="98">
        <v>121.16158388791163</v>
      </c>
      <c r="V65" s="98">
        <v>124.39175813493438</v>
      </c>
      <c r="W65" s="98">
        <v>147.26716850592049</v>
      </c>
      <c r="X65" s="98">
        <v>131.81516101159116</v>
      </c>
      <c r="Y65" s="98">
        <v>126.90228812771385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1.9285950024994572E-2</v>
      </c>
      <c r="C66" s="122">
        <f t="shared" si="27"/>
        <v>2.4074465894940594E-2</v>
      </c>
      <c r="D66" s="122">
        <f t="shared" si="27"/>
        <v>3.0919496439208431E-2</v>
      </c>
      <c r="E66" s="122">
        <f t="shared" si="27"/>
        <v>7.6902087209199291E-2</v>
      </c>
      <c r="F66" s="122">
        <f t="shared" si="27"/>
        <v>0.160189311212694</v>
      </c>
      <c r="G66" s="122">
        <f t="shared" si="27"/>
        <v>0.32741276720652096</v>
      </c>
      <c r="H66" s="122">
        <f t="shared" si="27"/>
        <v>1.1737465654367061</v>
      </c>
      <c r="I66" s="122">
        <f t="shared" si="27"/>
        <v>0.67994352484036813</v>
      </c>
      <c r="J66" s="122">
        <f t="shared" si="27"/>
        <v>0.63006882174634937</v>
      </c>
      <c r="K66" s="122">
        <f t="shared" si="27"/>
        <v>0.77460473165814903</v>
      </c>
      <c r="L66" s="122">
        <f t="shared" si="27"/>
        <v>6.3002168161630667</v>
      </c>
      <c r="M66" s="122">
        <f t="shared" si="27"/>
        <v>0.81777909813918936</v>
      </c>
      <c r="N66" s="122">
        <f t="shared" si="27"/>
        <v>2.4074767936926715</v>
      </c>
      <c r="O66" s="122">
        <f t="shared" si="27"/>
        <v>1.2621370983340157</v>
      </c>
      <c r="P66" s="122">
        <f t="shared" si="27"/>
        <v>2.925647052759067</v>
      </c>
      <c r="Q66" s="122">
        <f t="shared" si="27"/>
        <v>2.079837735183673</v>
      </c>
      <c r="R66" s="122">
        <f t="shared" si="27"/>
        <v>1.6447638472046637</v>
      </c>
      <c r="S66" s="122">
        <f t="shared" si="27"/>
        <v>1.6265229874202991</v>
      </c>
      <c r="T66" s="122">
        <f t="shared" si="27"/>
        <v>2.8434645981145485</v>
      </c>
      <c r="U66" s="122">
        <f t="shared" si="27"/>
        <v>2.3565615800372255</v>
      </c>
      <c r="V66" s="122">
        <f t="shared" si="27"/>
        <v>1.5234696583738014</v>
      </c>
      <c r="W66" s="122">
        <f t="shared" si="27"/>
        <v>5.0016845296486796</v>
      </c>
      <c r="X66" s="122">
        <f t="shared" si="27"/>
        <v>3.3591363774516982</v>
      </c>
      <c r="Y66" s="122">
        <f t="shared" si="27"/>
        <v>2.7824836894498044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1.9285950024994572E-2</v>
      </c>
      <c r="C67" s="98">
        <f>IF(RES_hhdet_tes!C67=0,0,RES_hhdet_tes!C67*1000*11630/RES_hhdet_num!C62)</f>
        <v>2.4074465894940594E-2</v>
      </c>
      <c r="D67" s="98">
        <f>IF(RES_hhdet_tes!D67=0,0,RES_hhdet_tes!D67*1000*11630/RES_hhdet_num!D62)</f>
        <v>3.0919496439208431E-2</v>
      </c>
      <c r="E67" s="98">
        <f>IF(RES_hhdet_tes!E67=0,0,RES_hhdet_tes!E67*1000*11630/RES_hhdet_num!E62)</f>
        <v>7.6902087209199291E-2</v>
      </c>
      <c r="F67" s="98">
        <f>IF(RES_hhdet_tes!F67=0,0,RES_hhdet_tes!F67*1000*11630/RES_hhdet_num!F62)</f>
        <v>0.160189311212694</v>
      </c>
      <c r="G67" s="98">
        <f>IF(RES_hhdet_tes!G67=0,0,RES_hhdet_tes!G67*1000*11630/RES_hhdet_num!G62)</f>
        <v>0.32741276720652096</v>
      </c>
      <c r="H67" s="98">
        <f>IF(RES_hhdet_tes!H67=0,0,RES_hhdet_tes!H67*1000*11630/RES_hhdet_num!H62)</f>
        <v>1.1737465654367061</v>
      </c>
      <c r="I67" s="98">
        <f>IF(RES_hhdet_tes!I67=0,0,RES_hhdet_tes!I67*1000*11630/RES_hhdet_num!I62)</f>
        <v>0.67994352484036813</v>
      </c>
      <c r="J67" s="98">
        <f>IF(RES_hhdet_tes!J67=0,0,RES_hhdet_tes!J67*1000*11630/RES_hhdet_num!J62)</f>
        <v>0.63006882174634937</v>
      </c>
      <c r="K67" s="98">
        <f>IF(RES_hhdet_tes!K67=0,0,RES_hhdet_tes!K67*1000*11630/RES_hhdet_num!K62)</f>
        <v>0.77460473165814903</v>
      </c>
      <c r="L67" s="98">
        <f>IF(RES_hhdet_tes!L67=0,0,RES_hhdet_tes!L67*1000*11630/RES_hhdet_num!L62)</f>
        <v>6.3002168161630667</v>
      </c>
      <c r="M67" s="98">
        <f>IF(RES_hhdet_tes!M67=0,0,RES_hhdet_tes!M67*1000*11630/RES_hhdet_num!M62)</f>
        <v>0.81777909813918936</v>
      </c>
      <c r="N67" s="98">
        <f>IF(RES_hhdet_tes!N67=0,0,RES_hhdet_tes!N67*1000*11630/RES_hhdet_num!N62)</f>
        <v>2.4074767936926715</v>
      </c>
      <c r="O67" s="98">
        <f>IF(RES_hhdet_tes!O67=0,0,RES_hhdet_tes!O67*1000*11630/RES_hhdet_num!O62)</f>
        <v>1.2621370983340157</v>
      </c>
      <c r="P67" s="98">
        <f>IF(RES_hhdet_tes!P67=0,0,RES_hhdet_tes!P67*1000*11630/RES_hhdet_num!P62)</f>
        <v>2.925647052759067</v>
      </c>
      <c r="Q67" s="98">
        <f>IF(RES_hhdet_tes!Q67=0,0,RES_hhdet_tes!Q67*1000*11630/RES_hhdet_num!Q62)</f>
        <v>2.079837735183673</v>
      </c>
      <c r="R67" s="98">
        <f>IF(RES_hhdet_tes!R67=0,0,RES_hhdet_tes!R67*1000*11630/RES_hhdet_num!R62)</f>
        <v>1.6447638472046637</v>
      </c>
      <c r="S67" s="98">
        <f>IF(RES_hhdet_tes!S67=0,0,RES_hhdet_tes!S67*1000*11630/RES_hhdet_num!S62)</f>
        <v>1.6265229874202991</v>
      </c>
      <c r="T67" s="98">
        <f>IF(RES_hhdet_tes!T67=0,0,RES_hhdet_tes!T67*1000*11630/RES_hhdet_num!T62)</f>
        <v>2.8434645981145485</v>
      </c>
      <c r="U67" s="98">
        <f>IF(RES_hhdet_tes!U67=0,0,RES_hhdet_tes!U67*1000*11630/RES_hhdet_num!U62)</f>
        <v>2.3565615800372255</v>
      </c>
      <c r="V67" s="98">
        <f>IF(RES_hhdet_tes!V67=0,0,RES_hhdet_tes!V67*1000*11630/RES_hhdet_num!V62)</f>
        <v>1.5234696583738014</v>
      </c>
      <c r="W67" s="98">
        <f>IF(RES_hhdet_tes!W67=0,0,RES_hhdet_tes!W67*1000*11630/RES_hhdet_num!W62)</f>
        <v>5.0016845296486796</v>
      </c>
      <c r="X67" s="98">
        <f>IF(RES_hhdet_tes!X67=0,0,RES_hhdet_tes!X67*1000*11630/RES_hhdet_num!X62)</f>
        <v>3.3591363774516982</v>
      </c>
      <c r="Y67" s="98">
        <f>IF(RES_hhdet_tes!Y67=0,0,RES_hhdet_tes!Y67*1000*11630/RES_hhdet_num!Y62)</f>
        <v>2.7824836894498044</v>
      </c>
      <c r="DA67" s="63" t="s">
        <v>2473</v>
      </c>
    </row>
    <row r="68" spans="1:105" ht="12" customHeight="1" x14ac:dyDescent="0.25">
      <c r="A68" s="121" t="s">
        <v>55</v>
      </c>
      <c r="B68" s="122">
        <v>279.02556785090417</v>
      </c>
      <c r="C68" s="122">
        <v>296.77882523354981</v>
      </c>
      <c r="D68" s="122">
        <v>272.17242139772372</v>
      </c>
      <c r="E68" s="122">
        <v>301.72120479364918</v>
      </c>
      <c r="F68" s="122">
        <v>369.88387542485532</v>
      </c>
      <c r="G68" s="122">
        <v>386.53950607923844</v>
      </c>
      <c r="H68" s="122">
        <v>422.48040491477116</v>
      </c>
      <c r="I68" s="122">
        <v>421.23535168596948</v>
      </c>
      <c r="J68" s="122">
        <v>453.29947842709208</v>
      </c>
      <c r="K68" s="122">
        <v>457.18429167200276</v>
      </c>
      <c r="L68" s="122">
        <v>464.23578474310165</v>
      </c>
      <c r="M68" s="122">
        <v>484.12874694428569</v>
      </c>
      <c r="N68" s="122">
        <v>489.12702639431745</v>
      </c>
      <c r="O68" s="122">
        <v>459.01293174249355</v>
      </c>
      <c r="P68" s="122">
        <v>482.92037867401558</v>
      </c>
      <c r="Q68" s="122">
        <v>483.12046055544772</v>
      </c>
      <c r="R68" s="122">
        <v>540.98765218082951</v>
      </c>
      <c r="S68" s="122">
        <v>541.38839949742783</v>
      </c>
      <c r="T68" s="122">
        <v>535.698435502954</v>
      </c>
      <c r="U68" s="122">
        <v>496.46967060531728</v>
      </c>
      <c r="V68" s="122">
        <v>499.49654892823344</v>
      </c>
      <c r="W68" s="122">
        <v>832.64791014227592</v>
      </c>
      <c r="X68" s="122">
        <v>710.84554717747017</v>
      </c>
      <c r="Y68" s="122">
        <v>503.04678234295125</v>
      </c>
      <c r="DA68" s="130" t="s">
        <v>2474</v>
      </c>
    </row>
    <row r="69" spans="1:105" ht="12" customHeight="1" x14ac:dyDescent="0.25">
      <c r="A69" s="97" t="s">
        <v>134</v>
      </c>
      <c r="B69" s="98">
        <v>279.28578255394774</v>
      </c>
      <c r="C69" s="98">
        <v>295.97341061376579</v>
      </c>
      <c r="D69" s="98">
        <v>273.21210688219895</v>
      </c>
      <c r="E69" s="98">
        <v>302.79415158240721</v>
      </c>
      <c r="F69" s="98">
        <v>369.36889691315321</v>
      </c>
      <c r="G69" s="98">
        <v>386.55911182470919</v>
      </c>
      <c r="H69" s="98">
        <v>421.14547345651681</v>
      </c>
      <c r="I69" s="98">
        <v>422.35432620658548</v>
      </c>
      <c r="J69" s="98">
        <v>452.67204226038274</v>
      </c>
      <c r="K69" s="98">
        <v>455.79240846962426</v>
      </c>
      <c r="L69" s="98">
        <v>466.13951810620227</v>
      </c>
      <c r="M69" s="98">
        <v>484.78531050877183</v>
      </c>
      <c r="N69" s="98">
        <v>488.89560575929494</v>
      </c>
      <c r="O69" s="98">
        <v>459.4326113321805</v>
      </c>
      <c r="P69" s="98">
        <v>482.25138871549836</v>
      </c>
      <c r="Q69" s="98">
        <v>482.73221665090273</v>
      </c>
      <c r="R69" s="98">
        <v>541.49226962890305</v>
      </c>
      <c r="S69" s="98">
        <v>541.68585269060691</v>
      </c>
      <c r="T69" s="98">
        <v>535.58994991129009</v>
      </c>
      <c r="U69" s="98">
        <v>496.3472068908689</v>
      </c>
      <c r="V69" s="98">
        <v>499.43797369733943</v>
      </c>
      <c r="W69" s="98">
        <v>834.15647952705729</v>
      </c>
      <c r="X69" s="98">
        <v>710.78820464919806</v>
      </c>
      <c r="Y69" s="98">
        <v>502.87501827931408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271.68617096869389</v>
      </c>
      <c r="C73" s="101">
        <v>319.68376231058693</v>
      </c>
      <c r="D73" s="101">
        <v>242.03978786953135</v>
      </c>
      <c r="E73" s="101">
        <v>269.97674661041407</v>
      </c>
      <c r="F73" s="101">
        <v>385.4013441662434</v>
      </c>
      <c r="G73" s="101">
        <v>385.93602504338537</v>
      </c>
      <c r="H73" s="101">
        <v>464.24587729872235</v>
      </c>
      <c r="I73" s="101">
        <v>385.46545564343995</v>
      </c>
      <c r="J73" s="101">
        <v>473.63595940369561</v>
      </c>
      <c r="K73" s="101">
        <v>503.08882379645439</v>
      </c>
      <c r="L73" s="101">
        <v>400.21664869934335</v>
      </c>
      <c r="M73" s="101">
        <v>462.04756055883638</v>
      </c>
      <c r="N73" s="101">
        <v>496.8342712486795</v>
      </c>
      <c r="O73" s="101">
        <v>445.17283441584738</v>
      </c>
      <c r="P73" s="101">
        <v>505.09827336347905</v>
      </c>
      <c r="Q73" s="101">
        <v>496.24678605554067</v>
      </c>
      <c r="R73" s="101">
        <v>523.43013851044532</v>
      </c>
      <c r="S73" s="101">
        <v>530.84628813998575</v>
      </c>
      <c r="T73" s="101">
        <v>539.57872321608772</v>
      </c>
      <c r="U73" s="101">
        <v>500.82732854219819</v>
      </c>
      <c r="V73" s="101">
        <v>501.55174182487963</v>
      </c>
      <c r="W73" s="101">
        <v>780.7877792405302</v>
      </c>
      <c r="X73" s="101">
        <v>712.75293145650278</v>
      </c>
      <c r="Y73" s="101">
        <v>508.90234546769221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450.86219387266658</v>
      </c>
      <c r="C77" s="122">
        <v>449.19469787551816</v>
      </c>
      <c r="D77" s="122">
        <v>411.66797411523737</v>
      </c>
      <c r="E77" s="122">
        <v>435.96671594429512</v>
      </c>
      <c r="F77" s="122">
        <v>465.00865580306873</v>
      </c>
      <c r="G77" s="122">
        <v>465.421857835276</v>
      </c>
      <c r="H77" s="122">
        <v>495.59398121512578</v>
      </c>
      <c r="I77" s="122">
        <v>520.11644418837147</v>
      </c>
      <c r="J77" s="122">
        <v>547.56140063029102</v>
      </c>
      <c r="K77" s="122">
        <v>508.55492965462201</v>
      </c>
      <c r="L77" s="122">
        <v>467.72709667029477</v>
      </c>
      <c r="M77" s="122">
        <v>504.66678008527623</v>
      </c>
      <c r="N77" s="122">
        <v>491.12452579415827</v>
      </c>
      <c r="O77" s="122">
        <v>426.11002775076764</v>
      </c>
      <c r="P77" s="122">
        <v>408.04189317322084</v>
      </c>
      <c r="Q77" s="122">
        <v>330.72682031842015</v>
      </c>
      <c r="R77" s="122">
        <v>354.41807086232166</v>
      </c>
      <c r="S77" s="122">
        <v>324.66597024167061</v>
      </c>
      <c r="T77" s="122">
        <v>397.0949843002175</v>
      </c>
      <c r="U77" s="122">
        <v>401.02384285449676</v>
      </c>
      <c r="V77" s="122">
        <v>386.90821231362412</v>
      </c>
      <c r="W77" s="122">
        <v>437.69347805563149</v>
      </c>
      <c r="X77" s="122">
        <v>411.52246929380914</v>
      </c>
      <c r="Y77" s="122">
        <v>447.20939903481224</v>
      </c>
      <c r="DA77" s="130" t="s">
        <v>2483</v>
      </c>
    </row>
    <row r="78" spans="1:105" ht="12" customHeight="1" x14ac:dyDescent="0.25">
      <c r="A78" s="97" t="s">
        <v>189</v>
      </c>
      <c r="B78" s="98">
        <v>451.88559468904566</v>
      </c>
      <c r="C78" s="98">
        <v>447.07913953454596</v>
      </c>
      <c r="D78" s="98">
        <v>417.31093219941556</v>
      </c>
      <c r="E78" s="98">
        <v>438.53862391821536</v>
      </c>
      <c r="F78" s="98">
        <v>463.37172475094337</v>
      </c>
      <c r="G78" s="98">
        <v>468.19246149508422</v>
      </c>
      <c r="H78" s="98">
        <v>495.57957036258506</v>
      </c>
      <c r="I78" s="98">
        <v>518.66425317226026</v>
      </c>
      <c r="J78" s="98">
        <v>545.87498960824882</v>
      </c>
      <c r="K78" s="98">
        <v>506.72372846234049</v>
      </c>
      <c r="L78" s="98">
        <v>469.62677765620793</v>
      </c>
      <c r="M78" s="98">
        <v>505.53711089484727</v>
      </c>
      <c r="N78" s="98">
        <v>491.0285528391957</v>
      </c>
      <c r="O78" s="98">
        <v>425.14706688302903</v>
      </c>
      <c r="P78" s="98">
        <v>406.50653606279019</v>
      </c>
      <c r="Q78" s="98">
        <v>330.40328053123739</v>
      </c>
      <c r="R78" s="98">
        <v>355.47924554581073</v>
      </c>
      <c r="S78" s="98">
        <v>328.40520597134901</v>
      </c>
      <c r="T78" s="98">
        <v>395.69513088725927</v>
      </c>
      <c r="U78" s="98">
        <v>401.10723755296141</v>
      </c>
      <c r="V78" s="98">
        <v>387.55344044378063</v>
      </c>
      <c r="W78" s="98">
        <v>436.47956321423351</v>
      </c>
      <c r="X78" s="98">
        <v>410.66429004081891</v>
      </c>
      <c r="Y78" s="98">
        <v>449.30147174286861</v>
      </c>
      <c r="DA78" s="63" t="s">
        <v>2484</v>
      </c>
    </row>
    <row r="79" spans="1:105" ht="12" customHeight="1" x14ac:dyDescent="0.25">
      <c r="A79" s="109" t="s">
        <v>120</v>
      </c>
      <c r="B79" s="33">
        <v>422.79836007680183</v>
      </c>
      <c r="C79" s="33">
        <v>507.36676204648006</v>
      </c>
      <c r="D79" s="33">
        <v>255.89895210768665</v>
      </c>
      <c r="E79" s="33">
        <v>364.65497933847882</v>
      </c>
      <c r="F79" s="33">
        <v>510.57619763966579</v>
      </c>
      <c r="G79" s="33">
        <v>387.71892118020492</v>
      </c>
      <c r="H79" s="33">
        <v>495.99889012599715</v>
      </c>
      <c r="I79" s="33">
        <v>561.08705554106496</v>
      </c>
      <c r="J79" s="33">
        <v>595.06121189691703</v>
      </c>
      <c r="K79" s="33">
        <v>560.35863565128921</v>
      </c>
      <c r="L79" s="33">
        <v>413.53592372083813</v>
      </c>
      <c r="M79" s="33">
        <v>480.21456606932441</v>
      </c>
      <c r="N79" s="33">
        <v>493.7739437523033</v>
      </c>
      <c r="O79" s="33">
        <v>452.49732288181019</v>
      </c>
      <c r="P79" s="33">
        <v>450.70302816834237</v>
      </c>
      <c r="Q79" s="33">
        <v>340.02683083151726</v>
      </c>
      <c r="R79" s="33">
        <v>322.62562567900051</v>
      </c>
      <c r="S79" s="33">
        <v>208.78342547247067</v>
      </c>
      <c r="T79" s="33">
        <v>441.50029969142616</v>
      </c>
      <c r="U79" s="33">
        <v>398.32859424936754</v>
      </c>
      <c r="V79" s="33">
        <v>365.66281939381287</v>
      </c>
      <c r="W79" s="33">
        <v>477.92950145704083</v>
      </c>
      <c r="X79" s="33">
        <v>439.87759516429054</v>
      </c>
      <c r="Y79" s="33">
        <v>378.33935857036084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5787.6193047112029</v>
      </c>
      <c r="C81" s="117">
        <f t="shared" si="28"/>
        <v>6102.1015428645751</v>
      </c>
      <c r="D81" s="117">
        <f t="shared" si="28"/>
        <v>6156.5841347853338</v>
      </c>
      <c r="E81" s="117">
        <f t="shared" si="28"/>
        <v>6366.8879918752373</v>
      </c>
      <c r="F81" s="117">
        <f t="shared" si="28"/>
        <v>6622.8607516092652</v>
      </c>
      <c r="G81" s="117">
        <f t="shared" si="28"/>
        <v>6909.0310946825957</v>
      </c>
      <c r="H81" s="117">
        <f t="shared" si="28"/>
        <v>7361.9570523151951</v>
      </c>
      <c r="I81" s="117">
        <f t="shared" si="28"/>
        <v>7226.8831734600881</v>
      </c>
      <c r="J81" s="117">
        <f t="shared" si="28"/>
        <v>7504.1742168096553</v>
      </c>
      <c r="K81" s="117">
        <f t="shared" si="28"/>
        <v>7799.0518171579533</v>
      </c>
      <c r="L81" s="117">
        <f t="shared" si="28"/>
        <v>7632.9228608730227</v>
      </c>
      <c r="M81" s="117">
        <f t="shared" si="28"/>
        <v>7741.4612369961651</v>
      </c>
      <c r="N81" s="117">
        <f t="shared" si="28"/>
        <v>7969.9267492349336</v>
      </c>
      <c r="O81" s="117">
        <f t="shared" si="28"/>
        <v>7795.6156881876659</v>
      </c>
      <c r="P81" s="117">
        <f t="shared" si="28"/>
        <v>7438.0673911592721</v>
      </c>
      <c r="Q81" s="117">
        <f t="shared" si="28"/>
        <v>7276.8603419236124</v>
      </c>
      <c r="R81" s="117">
        <f t="shared" ref="R81:V81" si="29">R82+R85+R87+R100</f>
        <v>7525.7557397003729</v>
      </c>
      <c r="S81" s="117">
        <f t="shared" si="29"/>
        <v>7678.8170854528371</v>
      </c>
      <c r="T81" s="117">
        <f t="shared" si="29"/>
        <v>8198.5446706383882</v>
      </c>
      <c r="U81" s="117">
        <f t="shared" si="29"/>
        <v>8159.4605517234731</v>
      </c>
      <c r="V81" s="117">
        <f t="shared" si="29"/>
        <v>8542.3530799593336</v>
      </c>
      <c r="W81" s="117">
        <f t="shared" ref="W81:Y81" si="30">W82+W85+W87+W100</f>
        <v>8898.2492871693703</v>
      </c>
      <c r="X81" s="117">
        <f t="shared" si="30"/>
        <v>8883.1925003999313</v>
      </c>
      <c r="Y81" s="117">
        <f t="shared" si="30"/>
        <v>8655.082080246706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5057.8283817837355</v>
      </c>
      <c r="C82" s="122">
        <f t="shared" si="31"/>
        <v>5355.2302988905485</v>
      </c>
      <c r="D82" s="122">
        <f t="shared" si="31"/>
        <v>5451.0485689113057</v>
      </c>
      <c r="E82" s="122">
        <f t="shared" si="31"/>
        <v>5620.6414668765201</v>
      </c>
      <c r="F82" s="122">
        <f t="shared" si="31"/>
        <v>5804.1766780655053</v>
      </c>
      <c r="G82" s="122">
        <f t="shared" si="31"/>
        <v>6066.0131565624788</v>
      </c>
      <c r="H82" s="122">
        <f t="shared" si="31"/>
        <v>6421.6802017583996</v>
      </c>
      <c r="I82" s="122">
        <f t="shared" si="31"/>
        <v>6321.0034639420819</v>
      </c>
      <c r="J82" s="122">
        <f t="shared" si="31"/>
        <v>6504.0108551548001</v>
      </c>
      <c r="K82" s="122">
        <f t="shared" si="31"/>
        <v>6797.7387701330526</v>
      </c>
      <c r="L82" s="122">
        <f t="shared" si="31"/>
        <v>6741.6929793153413</v>
      </c>
      <c r="M82" s="122">
        <f t="shared" si="31"/>
        <v>6770.9623376111849</v>
      </c>
      <c r="N82" s="122">
        <f t="shared" si="31"/>
        <v>6969.1389867024091</v>
      </c>
      <c r="O82" s="122">
        <f t="shared" si="31"/>
        <v>6873.7071240740461</v>
      </c>
      <c r="P82" s="122">
        <f t="shared" si="31"/>
        <v>6513.9741124455277</v>
      </c>
      <c r="Q82" s="122">
        <f t="shared" si="31"/>
        <v>6424.3509355379801</v>
      </c>
      <c r="R82" s="122">
        <f t="shared" ref="R82:V82" si="32">SUM(R83:R84)</f>
        <v>6652.7877279909981</v>
      </c>
      <c r="S82" s="122">
        <f t="shared" si="32"/>
        <v>6817.2632368928917</v>
      </c>
      <c r="T82" s="122">
        <f t="shared" si="32"/>
        <v>7270.1504663498681</v>
      </c>
      <c r="U82" s="122">
        <f t="shared" si="32"/>
        <v>7236.0146811246423</v>
      </c>
      <c r="V82" s="122">
        <f t="shared" si="32"/>
        <v>7650.0002420232104</v>
      </c>
      <c r="W82" s="122">
        <f t="shared" ref="W82:Y82" si="33">SUM(W83:W84)</f>
        <v>7743.0560409897862</v>
      </c>
      <c r="X82" s="122">
        <f t="shared" si="33"/>
        <v>7751.5108674117828</v>
      </c>
      <c r="Y82" s="122">
        <f t="shared" si="33"/>
        <v>7675.3282557175726</v>
      </c>
      <c r="DA82" s="130" t="s">
        <v>2487</v>
      </c>
    </row>
    <row r="83" spans="1:105" ht="12" customHeight="1" x14ac:dyDescent="0.25">
      <c r="A83" s="97" t="s">
        <v>199</v>
      </c>
      <c r="B83" s="98">
        <v>5011.5844155625655</v>
      </c>
      <c r="C83" s="98">
        <v>5307.1713535349909</v>
      </c>
      <c r="D83" s="98">
        <v>5403.1392498830137</v>
      </c>
      <c r="E83" s="98">
        <v>5572.2226097471757</v>
      </c>
      <c r="F83" s="98">
        <v>5754.960136740191</v>
      </c>
      <c r="G83" s="98">
        <v>6015.3469266104858</v>
      </c>
      <c r="H83" s="98">
        <v>6368.5718832259399</v>
      </c>
      <c r="I83" s="98">
        <v>6269.744621273614</v>
      </c>
      <c r="J83" s="98">
        <v>6451.8282472330602</v>
      </c>
      <c r="K83" s="98">
        <v>6743.9449781376215</v>
      </c>
      <c r="L83" s="98">
        <v>6689.4057148910988</v>
      </c>
      <c r="M83" s="98">
        <v>6718.9807001530598</v>
      </c>
      <c r="N83" s="98">
        <v>6916.0959524951295</v>
      </c>
      <c r="O83" s="98">
        <v>6821.8216454044314</v>
      </c>
      <c r="P83" s="98">
        <v>6465.5410266044983</v>
      </c>
      <c r="Q83" s="98">
        <v>6377.3616081876853</v>
      </c>
      <c r="R83" s="98">
        <v>6604.9550159396258</v>
      </c>
      <c r="S83" s="98">
        <v>6768.8951052537132</v>
      </c>
      <c r="T83" s="98">
        <v>7218.6740301681175</v>
      </c>
      <c r="U83" s="98">
        <v>7184.8492221885281</v>
      </c>
      <c r="V83" s="98">
        <v>7596.6685776070253</v>
      </c>
      <c r="W83" s="98">
        <v>7689.5448629099092</v>
      </c>
      <c r="X83" s="98">
        <v>7698.1391130940992</v>
      </c>
      <c r="Y83" s="98">
        <v>7623.3006327564035</v>
      </c>
      <c r="DA83" s="63" t="s">
        <v>2488</v>
      </c>
    </row>
    <row r="84" spans="1:105" ht="12" customHeight="1" x14ac:dyDescent="0.25">
      <c r="A84" s="97" t="s">
        <v>53</v>
      </c>
      <c r="B84" s="98">
        <v>46.243966221170453</v>
      </c>
      <c r="C84" s="98">
        <v>48.058945355557555</v>
      </c>
      <c r="D84" s="98">
        <v>47.909319028292153</v>
      </c>
      <c r="E84" s="98">
        <v>48.418857129344474</v>
      </c>
      <c r="F84" s="98">
        <v>49.216541325314289</v>
      </c>
      <c r="G84" s="98">
        <v>50.666229951992698</v>
      </c>
      <c r="H84" s="98">
        <v>53.108318532459471</v>
      </c>
      <c r="I84" s="98">
        <v>51.25884266846802</v>
      </c>
      <c r="J84" s="98">
        <v>52.182607921739681</v>
      </c>
      <c r="K84" s="98">
        <v>53.793791995430958</v>
      </c>
      <c r="L84" s="98">
        <v>52.287264424242224</v>
      </c>
      <c r="M84" s="98">
        <v>51.981637458125256</v>
      </c>
      <c r="N84" s="98">
        <v>53.043034207279732</v>
      </c>
      <c r="O84" s="98">
        <v>51.885478669615082</v>
      </c>
      <c r="P84" s="98">
        <v>48.433085841029524</v>
      </c>
      <c r="Q84" s="98">
        <v>46.989327350294936</v>
      </c>
      <c r="R84" s="98">
        <v>47.832712051371921</v>
      </c>
      <c r="S84" s="98">
        <v>48.368131639178912</v>
      </c>
      <c r="T84" s="98">
        <v>51.476436181750238</v>
      </c>
      <c r="U84" s="98">
        <v>51.165458936114497</v>
      </c>
      <c r="V84" s="98">
        <v>53.331664416185355</v>
      </c>
      <c r="W84" s="98">
        <v>53.51117807987665</v>
      </c>
      <c r="X84" s="98">
        <v>53.371754317684001</v>
      </c>
      <c r="Y84" s="98">
        <v>52.027622961168888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1.9080575838666281E-2</v>
      </c>
      <c r="C85" s="122">
        <f t="shared" si="34"/>
        <v>2.4055062146403759E-2</v>
      </c>
      <c r="D85" s="122">
        <f t="shared" si="34"/>
        <v>3.4615472410755327E-2</v>
      </c>
      <c r="E85" s="122">
        <f t="shared" si="34"/>
        <v>6.9871965684967008E-2</v>
      </c>
      <c r="F85" s="122">
        <f t="shared" si="34"/>
        <v>0.13855325783949274</v>
      </c>
      <c r="G85" s="122">
        <f t="shared" si="34"/>
        <v>0.28310615115559223</v>
      </c>
      <c r="H85" s="122">
        <f t="shared" si="34"/>
        <v>1.0540507417914422</v>
      </c>
      <c r="I85" s="122">
        <f t="shared" si="34"/>
        <v>0.63819046192117268</v>
      </c>
      <c r="J85" s="122">
        <f t="shared" si="34"/>
        <v>0.62426394221296655</v>
      </c>
      <c r="K85" s="122">
        <f t="shared" si="34"/>
        <v>0.79669706759738113</v>
      </c>
      <c r="L85" s="122">
        <f t="shared" si="34"/>
        <v>6.7042312218411881</v>
      </c>
      <c r="M85" s="122">
        <f t="shared" si="34"/>
        <v>0.87971124547082835</v>
      </c>
      <c r="N85" s="122">
        <f t="shared" si="34"/>
        <v>2.6705789707831902</v>
      </c>
      <c r="O85" s="122">
        <f t="shared" si="34"/>
        <v>1.470079803104996</v>
      </c>
      <c r="P85" s="122">
        <f t="shared" si="34"/>
        <v>3.508198133608897</v>
      </c>
      <c r="Q85" s="122">
        <f t="shared" si="34"/>
        <v>2.4194367813496682</v>
      </c>
      <c r="R85" s="122">
        <f t="shared" si="34"/>
        <v>1.6844758085840073</v>
      </c>
      <c r="S85" s="122">
        <f t="shared" si="34"/>
        <v>1.468501500034312</v>
      </c>
      <c r="T85" s="122">
        <f t="shared" si="34"/>
        <v>2.2905340552957294</v>
      </c>
      <c r="U85" s="122">
        <f t="shared" si="34"/>
        <v>1.7692796943609206</v>
      </c>
      <c r="V85" s="122">
        <f t="shared" si="34"/>
        <v>1.1132466943575556</v>
      </c>
      <c r="W85" s="122">
        <f t="shared" si="34"/>
        <v>3.5259750852945859</v>
      </c>
      <c r="X85" s="122">
        <f t="shared" si="34"/>
        <v>2.3072169624822974</v>
      </c>
      <c r="Y85" s="122">
        <f t="shared" si="34"/>
        <v>1.8091041810211572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1.9080575838666281E-2</v>
      </c>
      <c r="C86" s="98">
        <f>IF(RES_hhdet_tes!C86=0,0,RES_hhdet_tes!C86*1000*11630/RES_hhdet_num!C81)</f>
        <v>2.4055062146403759E-2</v>
      </c>
      <c r="D86" s="98">
        <f>IF(RES_hhdet_tes!D86=0,0,RES_hhdet_tes!D86*1000*11630/RES_hhdet_num!D81)</f>
        <v>3.4615472410755327E-2</v>
      </c>
      <c r="E86" s="98">
        <f>IF(RES_hhdet_tes!E86=0,0,RES_hhdet_tes!E86*1000*11630/RES_hhdet_num!E81)</f>
        <v>6.9871965684967008E-2</v>
      </c>
      <c r="F86" s="98">
        <f>IF(RES_hhdet_tes!F86=0,0,RES_hhdet_tes!F86*1000*11630/RES_hhdet_num!F81)</f>
        <v>0.13855325783949274</v>
      </c>
      <c r="G86" s="98">
        <f>IF(RES_hhdet_tes!G86=0,0,RES_hhdet_tes!G86*1000*11630/RES_hhdet_num!G81)</f>
        <v>0.28310615115559223</v>
      </c>
      <c r="H86" s="98">
        <f>IF(RES_hhdet_tes!H86=0,0,RES_hhdet_tes!H86*1000*11630/RES_hhdet_num!H81)</f>
        <v>1.0540507417914422</v>
      </c>
      <c r="I86" s="98">
        <f>IF(RES_hhdet_tes!I86=0,0,RES_hhdet_tes!I86*1000*11630/RES_hhdet_num!I81)</f>
        <v>0.63819046192117268</v>
      </c>
      <c r="J86" s="98">
        <f>IF(RES_hhdet_tes!J86=0,0,RES_hhdet_tes!J86*1000*11630/RES_hhdet_num!J81)</f>
        <v>0.62426394221296655</v>
      </c>
      <c r="K86" s="98">
        <f>IF(RES_hhdet_tes!K86=0,0,RES_hhdet_tes!K86*1000*11630/RES_hhdet_num!K81)</f>
        <v>0.79669706759738113</v>
      </c>
      <c r="L86" s="98">
        <f>IF(RES_hhdet_tes!L86=0,0,RES_hhdet_tes!L86*1000*11630/RES_hhdet_num!L81)</f>
        <v>6.7042312218411881</v>
      </c>
      <c r="M86" s="98">
        <f>IF(RES_hhdet_tes!M86=0,0,RES_hhdet_tes!M86*1000*11630/RES_hhdet_num!M81)</f>
        <v>0.87971124547082835</v>
      </c>
      <c r="N86" s="98">
        <f>IF(RES_hhdet_tes!N86=0,0,RES_hhdet_tes!N86*1000*11630/RES_hhdet_num!N81)</f>
        <v>2.6705789707831902</v>
      </c>
      <c r="O86" s="98">
        <f>IF(RES_hhdet_tes!O86=0,0,RES_hhdet_tes!O86*1000*11630/RES_hhdet_num!O81)</f>
        <v>1.470079803104996</v>
      </c>
      <c r="P86" s="98">
        <f>IF(RES_hhdet_tes!P86=0,0,RES_hhdet_tes!P86*1000*11630/RES_hhdet_num!P81)</f>
        <v>3.508198133608897</v>
      </c>
      <c r="Q86" s="98">
        <f>IF(RES_hhdet_tes!Q86=0,0,RES_hhdet_tes!Q86*1000*11630/RES_hhdet_num!Q81)</f>
        <v>2.4194367813496682</v>
      </c>
      <c r="R86" s="98">
        <f>IF(RES_hhdet_tes!R86=0,0,RES_hhdet_tes!R86*1000*11630/RES_hhdet_num!R81)</f>
        <v>1.6844758085840073</v>
      </c>
      <c r="S86" s="98">
        <f>IF(RES_hhdet_tes!S86=0,0,RES_hhdet_tes!S86*1000*11630/RES_hhdet_num!S81)</f>
        <v>1.468501500034312</v>
      </c>
      <c r="T86" s="98">
        <f>IF(RES_hhdet_tes!T86=0,0,RES_hhdet_tes!T86*1000*11630/RES_hhdet_num!T81)</f>
        <v>2.2905340552957294</v>
      </c>
      <c r="U86" s="98">
        <f>IF(RES_hhdet_tes!U86=0,0,RES_hhdet_tes!U86*1000*11630/RES_hhdet_num!U81)</f>
        <v>1.7692796943609206</v>
      </c>
      <c r="V86" s="98">
        <f>IF(RES_hhdet_tes!V86=0,0,RES_hhdet_tes!V86*1000*11630/RES_hhdet_num!V81)</f>
        <v>1.1132466943575556</v>
      </c>
      <c r="W86" s="98">
        <f>IF(RES_hhdet_tes!W86=0,0,RES_hhdet_tes!W86*1000*11630/RES_hhdet_num!W81)</f>
        <v>3.5259750852945859</v>
      </c>
      <c r="X86" s="98">
        <f>IF(RES_hhdet_tes!X86=0,0,RES_hhdet_tes!X86*1000*11630/RES_hhdet_num!X81)</f>
        <v>2.3072169624822974</v>
      </c>
      <c r="Y86" s="98">
        <f>IF(RES_hhdet_tes!Y86=0,0,RES_hhdet_tes!Y86*1000*11630/RES_hhdet_num!Y81)</f>
        <v>1.8091041810211572</v>
      </c>
      <c r="DA86" s="63" t="s">
        <v>2491</v>
      </c>
    </row>
    <row r="87" spans="1:105" ht="12" customHeight="1" x14ac:dyDescent="0.25">
      <c r="A87" s="121" t="s">
        <v>55</v>
      </c>
      <c r="B87" s="122">
        <v>280.00024760962555</v>
      </c>
      <c r="C87" s="122">
        <v>298.21129341207359</v>
      </c>
      <c r="D87" s="122">
        <v>276.20010687468152</v>
      </c>
      <c r="E87" s="122">
        <v>302.89741457837977</v>
      </c>
      <c r="F87" s="122">
        <v>363.02204647418159</v>
      </c>
      <c r="G87" s="122">
        <v>382.34620957246347</v>
      </c>
      <c r="H87" s="122">
        <v>428.71853138431766</v>
      </c>
      <c r="I87" s="122">
        <v>403.19722062434596</v>
      </c>
      <c r="J87" s="122">
        <v>455.54476025061524</v>
      </c>
      <c r="K87" s="122">
        <v>477.17920228231804</v>
      </c>
      <c r="L87" s="122">
        <v>435.92350754023687</v>
      </c>
      <c r="M87" s="122">
        <v>474.43735840103818</v>
      </c>
      <c r="N87" s="122">
        <v>496.80579492119034</v>
      </c>
      <c r="O87" s="122">
        <v>478.95475273803788</v>
      </c>
      <c r="P87" s="122">
        <v>501.06584206506824</v>
      </c>
      <c r="Q87" s="122">
        <v>505.25148771497749</v>
      </c>
      <c r="R87" s="122">
        <v>523.93891588886754</v>
      </c>
      <c r="S87" s="122">
        <v>529.70156465989419</v>
      </c>
      <c r="T87" s="122">
        <v>532.85215379832084</v>
      </c>
      <c r="U87" s="122">
        <v>512.1066078306086</v>
      </c>
      <c r="V87" s="122">
        <v>504.75666370394936</v>
      </c>
      <c r="W87" s="122">
        <v>746.48857201414228</v>
      </c>
      <c r="X87" s="122">
        <v>713.99122340210749</v>
      </c>
      <c r="Y87" s="122">
        <v>525.45823344079952</v>
      </c>
      <c r="DA87" s="130" t="s">
        <v>2492</v>
      </c>
    </row>
    <row r="88" spans="1:105" ht="12" customHeight="1" x14ac:dyDescent="0.25">
      <c r="A88" s="97" t="s">
        <v>132</v>
      </c>
      <c r="B88" s="98">
        <v>282.84173896121177</v>
      </c>
      <c r="C88" s="98">
        <v>291.01419901132527</v>
      </c>
      <c r="D88" s="98">
        <v>287.58438541041454</v>
      </c>
      <c r="E88" s="98">
        <v>315.75930859423926</v>
      </c>
      <c r="F88" s="98">
        <v>351.69520472174639</v>
      </c>
      <c r="G88" s="98">
        <v>380.07331193370982</v>
      </c>
      <c r="H88" s="98">
        <v>403.90367799095469</v>
      </c>
      <c r="I88" s="98">
        <v>415.02017438536956</v>
      </c>
      <c r="J88" s="98">
        <v>443.53190517319683</v>
      </c>
      <c r="K88" s="98">
        <v>461.98043695003008</v>
      </c>
      <c r="L88" s="98">
        <v>454.91614095041024</v>
      </c>
      <c r="M88" s="98">
        <v>479.93071917476198</v>
      </c>
      <c r="N88" s="98">
        <v>496.57271075881545</v>
      </c>
      <c r="O88" s="98">
        <v>492.96098458458107</v>
      </c>
      <c r="P88" s="98">
        <v>498.74356435628346</v>
      </c>
      <c r="Q88" s="98">
        <v>508.05210344093342</v>
      </c>
      <c r="R88" s="98">
        <v>522.63255506353914</v>
      </c>
      <c r="S88" s="98">
        <v>527.57143607457613</v>
      </c>
      <c r="T88" s="98">
        <v>528.7727766529531</v>
      </c>
      <c r="U88" s="98">
        <v>514.87427937979544</v>
      </c>
      <c r="V88" s="98">
        <v>504.92331638646925</v>
      </c>
      <c r="W88" s="98">
        <v>737.87593537530745</v>
      </c>
      <c r="X88" s="98">
        <v>713.97682228405722</v>
      </c>
      <c r="Y88" s="98">
        <v>526.04053749167463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283.6833088428736</v>
      </c>
      <c r="C92" s="101">
        <v>288.68700162982128</v>
      </c>
      <c r="D92" s="101">
        <v>296.3190225512792</v>
      </c>
      <c r="E92" s="101">
        <v>323.78747702900063</v>
      </c>
      <c r="F92" s="101">
        <v>337.73196378901741</v>
      </c>
      <c r="G92" s="101">
        <v>394.59028666706109</v>
      </c>
      <c r="H92" s="101">
        <v>424.46460061752919</v>
      </c>
      <c r="I92" s="101">
        <v>387.47350644788327</v>
      </c>
      <c r="J92" s="101">
        <v>406.20738198371623</v>
      </c>
      <c r="K92" s="101">
        <v>433.35563304878713</v>
      </c>
      <c r="L92" s="101">
        <v>461.43342858096315</v>
      </c>
      <c r="M92" s="101">
        <v>501.07962103661089</v>
      </c>
      <c r="N92" s="101">
        <v>518.6836706810227</v>
      </c>
      <c r="O92" s="101">
        <v>488.43656151097593</v>
      </c>
      <c r="P92" s="101">
        <v>491.92186540058549</v>
      </c>
      <c r="Q92" s="101">
        <v>471.16272173083229</v>
      </c>
      <c r="R92" s="101">
        <v>515.44191398622934</v>
      </c>
      <c r="S92" s="101">
        <v>544.72319942678666</v>
      </c>
      <c r="T92" s="101">
        <v>539.15819621871344</v>
      </c>
      <c r="U92" s="101">
        <v>507.07033305806806</v>
      </c>
      <c r="V92" s="101">
        <v>434.5675726237485</v>
      </c>
      <c r="W92" s="101">
        <v>551.80428980874524</v>
      </c>
      <c r="X92" s="101">
        <v>551.06469266387103</v>
      </c>
      <c r="Y92" s="101">
        <v>674.70689409951274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271.68617096869394</v>
      </c>
      <c r="C96" s="101">
        <v>319.6874618112405</v>
      </c>
      <c r="D96" s="101">
        <v>242.04720578718008</v>
      </c>
      <c r="E96" s="101">
        <v>269.94631263585552</v>
      </c>
      <c r="F96" s="101">
        <v>385.31575116234882</v>
      </c>
      <c r="G96" s="101">
        <v>385.84298253984878</v>
      </c>
      <c r="H96" s="101">
        <v>464.18469824693437</v>
      </c>
      <c r="I96" s="101">
        <v>385.52170650238185</v>
      </c>
      <c r="J96" s="101">
        <v>473.62225869408422</v>
      </c>
      <c r="K96" s="101">
        <v>503.26410492557051</v>
      </c>
      <c r="L96" s="101">
        <v>400.44687017563649</v>
      </c>
      <c r="M96" s="101">
        <v>462.36845940600369</v>
      </c>
      <c r="N96" s="101">
        <v>497.12931889855861</v>
      </c>
      <c r="O96" s="101">
        <v>445.4898245249741</v>
      </c>
      <c r="P96" s="101">
        <v>506.64441267900861</v>
      </c>
      <c r="Q96" s="101">
        <v>498.79798936173586</v>
      </c>
      <c r="R96" s="101">
        <v>527.15828812928282</v>
      </c>
      <c r="S96" s="101">
        <v>534.98344682254196</v>
      </c>
      <c r="T96" s="101">
        <v>543.68325967972976</v>
      </c>
      <c r="U96" s="101">
        <v>504.15791091473426</v>
      </c>
      <c r="V96" s="101">
        <v>504.88823523472018</v>
      </c>
      <c r="W96" s="101">
        <v>786.58115633170064</v>
      </c>
      <c r="X96" s="101">
        <v>716.99374741065469</v>
      </c>
      <c r="Y96" s="101">
        <v>510.17562138063641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2504</v>
      </c>
    </row>
    <row r="100" spans="1:105" ht="12" customHeight="1" x14ac:dyDescent="0.25">
      <c r="A100" s="121" t="s">
        <v>54</v>
      </c>
      <c r="B100" s="122">
        <v>449.7715947420042</v>
      </c>
      <c r="C100" s="122">
        <v>448.63589549980702</v>
      </c>
      <c r="D100" s="122">
        <v>429.30084352693552</v>
      </c>
      <c r="E100" s="122">
        <v>443.27923845465256</v>
      </c>
      <c r="F100" s="122">
        <v>455.52347381173905</v>
      </c>
      <c r="G100" s="122">
        <v>460.38862239649814</v>
      </c>
      <c r="H100" s="122">
        <v>510.50426843068669</v>
      </c>
      <c r="I100" s="122">
        <v>502.04429843173835</v>
      </c>
      <c r="J100" s="122">
        <v>543.99433746202669</v>
      </c>
      <c r="K100" s="122">
        <v>523.33714767498577</v>
      </c>
      <c r="L100" s="122">
        <v>448.60214279560387</v>
      </c>
      <c r="M100" s="122">
        <v>495.181829738472</v>
      </c>
      <c r="N100" s="122">
        <v>501.31138864055043</v>
      </c>
      <c r="O100" s="122">
        <v>441.48373157247647</v>
      </c>
      <c r="P100" s="122">
        <v>419.5192385150674</v>
      </c>
      <c r="Q100" s="122">
        <v>344.83848188930443</v>
      </c>
      <c r="R100" s="122">
        <v>347.3446200119231</v>
      </c>
      <c r="S100" s="122">
        <v>330.38378240001748</v>
      </c>
      <c r="T100" s="122">
        <v>393.25151643490341</v>
      </c>
      <c r="U100" s="122">
        <v>409.56998307386107</v>
      </c>
      <c r="V100" s="122">
        <v>386.48292753781675</v>
      </c>
      <c r="W100" s="122">
        <v>405.17869908014609</v>
      </c>
      <c r="X100" s="122">
        <v>415.38319262355981</v>
      </c>
      <c r="Y100" s="122">
        <v>452.48648690731369</v>
      </c>
      <c r="DA100" s="130" t="s">
        <v>2505</v>
      </c>
    </row>
    <row r="101" spans="1:105" ht="12" customHeight="1" x14ac:dyDescent="0.25">
      <c r="A101" s="97" t="s">
        <v>202</v>
      </c>
      <c r="B101" s="98">
        <v>451.19589106012097</v>
      </c>
      <c r="C101" s="98">
        <v>448.7582141739162</v>
      </c>
      <c r="D101" s="98">
        <v>428.95790933781018</v>
      </c>
      <c r="E101" s="98">
        <v>441.83520611527211</v>
      </c>
      <c r="F101" s="98">
        <v>458.27884617177813</v>
      </c>
      <c r="G101" s="98">
        <v>472.77451443615934</v>
      </c>
      <c r="H101" s="98">
        <v>502.14054401270192</v>
      </c>
      <c r="I101" s="98">
        <v>487.55254330757793</v>
      </c>
      <c r="J101" s="98">
        <v>528.50667332697992</v>
      </c>
      <c r="K101" s="98">
        <v>513.63795962593042</v>
      </c>
      <c r="L101" s="98">
        <v>468.87913103127664</v>
      </c>
      <c r="M101" s="98">
        <v>489.99554858410193</v>
      </c>
      <c r="N101" s="98">
        <v>485.97204056590203</v>
      </c>
      <c r="O101" s="98">
        <v>434.43493610576076</v>
      </c>
      <c r="P101" s="98">
        <v>403.81138138856909</v>
      </c>
      <c r="Q101" s="98">
        <v>362.43728022705568</v>
      </c>
      <c r="R101" s="98">
        <v>353.46588316746733</v>
      </c>
      <c r="S101" s="98">
        <v>354.1746451227894</v>
      </c>
      <c r="T101" s="98">
        <v>378.11722128054765</v>
      </c>
      <c r="U101" s="98">
        <v>391.78384958660308</v>
      </c>
      <c r="V101" s="98">
        <v>381.21953824571335</v>
      </c>
      <c r="W101" s="98">
        <v>402.80405713645547</v>
      </c>
      <c r="X101" s="98">
        <v>430.9894364191299</v>
      </c>
      <c r="Y101" s="98">
        <v>440.9951052305172</v>
      </c>
      <c r="DA101" s="63" t="s">
        <v>2506</v>
      </c>
    </row>
    <row r="102" spans="1:105" ht="12" customHeight="1" x14ac:dyDescent="0.25">
      <c r="A102" s="97" t="s">
        <v>50</v>
      </c>
      <c r="B102" s="98">
        <v>450.82541914585886</v>
      </c>
      <c r="C102" s="98">
        <v>444.94416129030969</v>
      </c>
      <c r="D102" s="98">
        <v>443.88952790786584</v>
      </c>
      <c r="E102" s="98">
        <v>454.9736313684939</v>
      </c>
      <c r="F102" s="98">
        <v>439.85072114116474</v>
      </c>
      <c r="G102" s="98">
        <v>483.72147636565711</v>
      </c>
      <c r="H102" s="98">
        <v>526.40524595630529</v>
      </c>
      <c r="I102" s="98">
        <v>446.70742848218555</v>
      </c>
      <c r="J102" s="98">
        <v>481.62204609063309</v>
      </c>
      <c r="K102" s="98">
        <v>480.32233768684677</v>
      </c>
      <c r="L102" s="98">
        <v>473.94322192304219</v>
      </c>
      <c r="M102" s="98">
        <v>513.35470080087055</v>
      </c>
      <c r="N102" s="98">
        <v>518.83578813290194</v>
      </c>
      <c r="O102" s="98">
        <v>436.77900073343352</v>
      </c>
      <c r="P102" s="98">
        <v>405.91735887865678</v>
      </c>
      <c r="Q102" s="98">
        <v>332.22824978823803</v>
      </c>
      <c r="R102" s="98">
        <v>357.98184871900082</v>
      </c>
      <c r="S102" s="98">
        <v>389.72414949735082</v>
      </c>
      <c r="T102" s="98">
        <v>375.65661625417289</v>
      </c>
      <c r="U102" s="98">
        <v>434.04908243012756</v>
      </c>
      <c r="V102" s="98">
        <v>410.91072904673854</v>
      </c>
      <c r="W102" s="98">
        <v>339.19259705110238</v>
      </c>
      <c r="X102" s="98">
        <v>374.04228067371389</v>
      </c>
      <c r="Y102" s="98">
        <v>509.58438802440776</v>
      </c>
      <c r="DA102" s="63" t="s">
        <v>2507</v>
      </c>
    </row>
    <row r="103" spans="1:105" ht="12" customHeight="1" x14ac:dyDescent="0.25">
      <c r="A103" s="109" t="s">
        <v>120</v>
      </c>
      <c r="B103" s="33">
        <v>422.79836007680171</v>
      </c>
      <c r="C103" s="33">
        <v>507.36676204648001</v>
      </c>
      <c r="D103" s="33">
        <v>255.89895210768657</v>
      </c>
      <c r="E103" s="33">
        <v>364.65497933847894</v>
      </c>
      <c r="F103" s="33">
        <v>510.57619763966568</v>
      </c>
      <c r="G103" s="33">
        <v>387.71892118020514</v>
      </c>
      <c r="H103" s="33">
        <v>495.99889012599721</v>
      </c>
      <c r="I103" s="33">
        <v>561.08705554106496</v>
      </c>
      <c r="J103" s="33">
        <v>595.06121189691692</v>
      </c>
      <c r="K103" s="33">
        <v>560.35863565128921</v>
      </c>
      <c r="L103" s="33">
        <v>413.53592372083824</v>
      </c>
      <c r="M103" s="33">
        <v>480.21456606932412</v>
      </c>
      <c r="N103" s="33">
        <v>493.77394375230244</v>
      </c>
      <c r="O103" s="33">
        <v>452.49732288180985</v>
      </c>
      <c r="P103" s="33">
        <v>450.70302816834328</v>
      </c>
      <c r="Q103" s="33">
        <v>340.02683083151629</v>
      </c>
      <c r="R103" s="33">
        <v>322.62562567900108</v>
      </c>
      <c r="S103" s="33">
        <v>208.78342547247109</v>
      </c>
      <c r="T103" s="33">
        <v>441.50029969142486</v>
      </c>
      <c r="U103" s="33">
        <v>398.3285942493664</v>
      </c>
      <c r="V103" s="33">
        <v>365.66281939381116</v>
      </c>
      <c r="W103" s="33">
        <v>477.92950145704111</v>
      </c>
      <c r="X103" s="33">
        <v>439.87759516429037</v>
      </c>
      <c r="Y103" s="33">
        <v>378.33935857036113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5716.5202022257154</v>
      </c>
      <c r="C124" s="117">
        <f t="shared" si="42"/>
        <v>6060.3927828866417</v>
      </c>
      <c r="D124" s="117">
        <f t="shared" si="42"/>
        <v>6371.8460649924145</v>
      </c>
      <c r="E124" s="117">
        <f t="shared" si="42"/>
        <v>6485.4279990436617</v>
      </c>
      <c r="F124" s="117">
        <f t="shared" si="42"/>
        <v>6566.3230213419383</v>
      </c>
      <c r="G124" s="117">
        <f t="shared" si="42"/>
        <v>6776.3787723491387</v>
      </c>
      <c r="H124" s="117">
        <f t="shared" si="42"/>
        <v>7555.5396035150125</v>
      </c>
      <c r="I124" s="117">
        <f t="shared" si="42"/>
        <v>7272.4372371086083</v>
      </c>
      <c r="J124" s="117">
        <f t="shared" si="42"/>
        <v>7378.910198506841</v>
      </c>
      <c r="K124" s="117">
        <f t="shared" si="42"/>
        <v>7769.6404929015107</v>
      </c>
      <c r="L124" s="117">
        <f t="shared" si="42"/>
        <v>7955.6190735340651</v>
      </c>
      <c r="M124" s="117">
        <f t="shared" si="42"/>
        <v>7676.5947025168052</v>
      </c>
      <c r="N124" s="117">
        <f t="shared" si="42"/>
        <v>7996.9711816202462</v>
      </c>
      <c r="O124" s="117">
        <f t="shared" si="42"/>
        <v>7635.0708127177686</v>
      </c>
      <c r="P124" s="117">
        <f t="shared" si="42"/>
        <v>7382.0195805662779</v>
      </c>
      <c r="Q124" s="117">
        <f t="shared" si="42"/>
        <v>7117.485129596862</v>
      </c>
      <c r="R124" s="117">
        <f t="shared" ref="R124:V124" si="43">R125+R128+R130+R139</f>
        <v>7675.9779719691951</v>
      </c>
      <c r="S124" s="117">
        <f t="shared" si="43"/>
        <v>7943.1513283030272</v>
      </c>
      <c r="T124" s="117">
        <f t="shared" si="43"/>
        <v>8366.8751225231535</v>
      </c>
      <c r="U124" s="117">
        <f t="shared" si="43"/>
        <v>8163.0363539955906</v>
      </c>
      <c r="V124" s="117">
        <f t="shared" si="43"/>
        <v>8010.8083540663965</v>
      </c>
      <c r="W124" s="117">
        <f t="shared" ref="W124:Y124" si="44">W125+W128+W130+W139</f>
        <v>9474.9798820942706</v>
      </c>
      <c r="X124" s="117">
        <f t="shared" si="44"/>
        <v>8703.5594744499449</v>
      </c>
      <c r="Y124" s="117">
        <f t="shared" si="44"/>
        <v>8617.9221485994531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4991.1690509555556</v>
      </c>
      <c r="C125" s="122">
        <f t="shared" si="45"/>
        <v>5314.8771782984531</v>
      </c>
      <c r="D125" s="122">
        <f t="shared" si="45"/>
        <v>5659.0796719988966</v>
      </c>
      <c r="E125" s="122">
        <f t="shared" si="45"/>
        <v>5733.5024369806251</v>
      </c>
      <c r="F125" s="122">
        <f t="shared" si="45"/>
        <v>5751.1553917823312</v>
      </c>
      <c r="G125" s="122">
        <f t="shared" si="45"/>
        <v>5940.0066881759894</v>
      </c>
      <c r="H125" s="122">
        <f t="shared" si="45"/>
        <v>6598.7051033766156</v>
      </c>
      <c r="I125" s="122">
        <f t="shared" si="45"/>
        <v>6360.3161831016905</v>
      </c>
      <c r="J125" s="122">
        <f t="shared" si="45"/>
        <v>6387.5032340225716</v>
      </c>
      <c r="K125" s="122">
        <f t="shared" si="45"/>
        <v>6775.8019269672723</v>
      </c>
      <c r="L125" s="122">
        <f t="shared" si="45"/>
        <v>7061.4468083172615</v>
      </c>
      <c r="M125" s="122">
        <f t="shared" si="45"/>
        <v>6705.5649726320735</v>
      </c>
      <c r="N125" s="122">
        <f t="shared" si="45"/>
        <v>6984.9517483289928</v>
      </c>
      <c r="O125" s="122">
        <f t="shared" si="45"/>
        <v>6716.2027613595546</v>
      </c>
      <c r="P125" s="122">
        <f t="shared" si="45"/>
        <v>6452.3177226084308</v>
      </c>
      <c r="Q125" s="122">
        <f t="shared" si="45"/>
        <v>6286.6666749617216</v>
      </c>
      <c r="R125" s="122">
        <f t="shared" ref="R125:V125" si="46">SUM(R126:R127)</f>
        <v>6798.548505329868</v>
      </c>
      <c r="S125" s="122">
        <f t="shared" si="46"/>
        <v>7081.7717755232379</v>
      </c>
      <c r="T125" s="122">
        <f t="shared" si="46"/>
        <v>7424.5087363886732</v>
      </c>
      <c r="U125" s="122">
        <f t="shared" si="46"/>
        <v>7224.2174381978148</v>
      </c>
      <c r="V125" s="122">
        <f t="shared" si="46"/>
        <v>7120.6152041828664</v>
      </c>
      <c r="W125" s="122">
        <f t="shared" ref="W125:Y125" si="47">SUM(W126:W127)</f>
        <v>8265.8513371588888</v>
      </c>
      <c r="X125" s="122">
        <f t="shared" si="47"/>
        <v>7598.5382686585572</v>
      </c>
      <c r="Y125" s="122">
        <f t="shared" si="47"/>
        <v>7644.319148977017</v>
      </c>
      <c r="DA125" s="130" t="s">
        <v>2528</v>
      </c>
    </row>
    <row r="126" spans="1:105" ht="12" customHeight="1" x14ac:dyDescent="0.25">
      <c r="A126" s="97" t="s">
        <v>198</v>
      </c>
      <c r="B126" s="98">
        <v>4968.2470139270044</v>
      </c>
      <c r="C126" s="98">
        <v>5290.9212816618601</v>
      </c>
      <c r="D126" s="98">
        <v>5634.1010501122491</v>
      </c>
      <c r="E126" s="98">
        <v>5708.7000599083703</v>
      </c>
      <c r="F126" s="98">
        <v>5726.6680981770332</v>
      </c>
      <c r="G126" s="98">
        <v>5915.0957722933745</v>
      </c>
      <c r="H126" s="98">
        <v>6571.3056330453537</v>
      </c>
      <c r="I126" s="98">
        <v>6334.4223724762405</v>
      </c>
      <c r="J126" s="98">
        <v>6361.7761024778147</v>
      </c>
      <c r="K126" s="98">
        <v>6748.8853273599252</v>
      </c>
      <c r="L126" s="98">
        <v>7033.9565973605459</v>
      </c>
      <c r="M126" s="98">
        <v>6679.7260016013233</v>
      </c>
      <c r="N126" s="98">
        <v>6958.268509900171</v>
      </c>
      <c r="O126" s="98">
        <v>6690.7584429268172</v>
      </c>
      <c r="P126" s="98">
        <v>6428.2408865490861</v>
      </c>
      <c r="Q126" s="98">
        <v>6263.5911499237254</v>
      </c>
      <c r="R126" s="98">
        <v>6774.019969869214</v>
      </c>
      <c r="S126" s="98">
        <v>7056.5599341144316</v>
      </c>
      <c r="T126" s="98">
        <v>7398.1306647762103</v>
      </c>
      <c r="U126" s="98">
        <v>7198.5857976000034</v>
      </c>
      <c r="V126" s="98">
        <v>7095.7078447459426</v>
      </c>
      <c r="W126" s="98">
        <v>8237.1902290515227</v>
      </c>
      <c r="X126" s="98">
        <v>7572.2886566505131</v>
      </c>
      <c r="Y126" s="98">
        <v>7618.322325511519</v>
      </c>
      <c r="DA126" s="63" t="s">
        <v>2529</v>
      </c>
    </row>
    <row r="127" spans="1:105" ht="12" customHeight="1" x14ac:dyDescent="0.25">
      <c r="A127" s="97" t="s">
        <v>53</v>
      </c>
      <c r="B127" s="98">
        <v>22.922037028551284</v>
      </c>
      <c r="C127" s="98">
        <v>23.95589663659306</v>
      </c>
      <c r="D127" s="98">
        <v>24.978621886647474</v>
      </c>
      <c r="E127" s="98">
        <v>24.802377072254551</v>
      </c>
      <c r="F127" s="98">
        <v>24.487293605298255</v>
      </c>
      <c r="G127" s="98">
        <v>24.910915882614582</v>
      </c>
      <c r="H127" s="98">
        <v>27.399470331262076</v>
      </c>
      <c r="I127" s="98">
        <v>25.893810625449852</v>
      </c>
      <c r="J127" s="98">
        <v>25.727131544757402</v>
      </c>
      <c r="K127" s="98">
        <v>26.916599607346864</v>
      </c>
      <c r="L127" s="98">
        <v>27.490210956715853</v>
      </c>
      <c r="M127" s="98">
        <v>25.838971030750415</v>
      </c>
      <c r="N127" s="98">
        <v>26.683238428821639</v>
      </c>
      <c r="O127" s="98">
        <v>25.44431843273772</v>
      </c>
      <c r="P127" s="98">
        <v>24.076836059344696</v>
      </c>
      <c r="Q127" s="98">
        <v>23.075525037995842</v>
      </c>
      <c r="R127" s="98">
        <v>24.528535460653853</v>
      </c>
      <c r="S127" s="98">
        <v>25.211841408806222</v>
      </c>
      <c r="T127" s="98">
        <v>26.378071612462929</v>
      </c>
      <c r="U127" s="98">
        <v>25.631640597811256</v>
      </c>
      <c r="V127" s="98">
        <v>24.907359436923741</v>
      </c>
      <c r="W127" s="98">
        <v>28.661108107365493</v>
      </c>
      <c r="X127" s="98">
        <v>26.249612008044075</v>
      </c>
      <c r="Y127" s="98">
        <v>25.996823465497592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1.9082099301678743E-2</v>
      </c>
      <c r="C128" s="122">
        <f t="shared" si="48"/>
        <v>2.3831904536486898E-2</v>
      </c>
      <c r="D128" s="122">
        <f t="shared" si="48"/>
        <v>3.4997414303734202E-2</v>
      </c>
      <c r="E128" s="122">
        <f t="shared" si="48"/>
        <v>7.3835780262850342E-2</v>
      </c>
      <c r="F128" s="122">
        <f t="shared" si="48"/>
        <v>0.1373506808559686</v>
      </c>
      <c r="G128" s="122">
        <f t="shared" si="48"/>
        <v>0.24741910936321942</v>
      </c>
      <c r="H128" s="122">
        <f t="shared" si="48"/>
        <v>0.75788820582015304</v>
      </c>
      <c r="I128" s="122">
        <f t="shared" si="48"/>
        <v>0.40318480570518905</v>
      </c>
      <c r="J128" s="122">
        <f t="shared" si="48"/>
        <v>0.41261176084491791</v>
      </c>
      <c r="K128" s="122">
        <f t="shared" si="48"/>
        <v>0.56614138527033941</v>
      </c>
      <c r="L128" s="122">
        <f t="shared" si="48"/>
        <v>5.134321150996211</v>
      </c>
      <c r="M128" s="122">
        <f t="shared" si="48"/>
        <v>0.70660301482291354</v>
      </c>
      <c r="N128" s="122">
        <f t="shared" si="48"/>
        <v>2.3206228856140285</v>
      </c>
      <c r="O128" s="122">
        <f t="shared" si="48"/>
        <v>1.3540602445301535</v>
      </c>
      <c r="P128" s="122">
        <f t="shared" si="48"/>
        <v>3.4798936209442086</v>
      </c>
      <c r="Q128" s="122">
        <f t="shared" si="48"/>
        <v>2.4889583163134228</v>
      </c>
      <c r="R128" s="122">
        <f t="shared" si="48"/>
        <v>1.7662139373819263</v>
      </c>
      <c r="S128" s="122">
        <f t="shared" si="48"/>
        <v>1.6372389600818738</v>
      </c>
      <c r="T128" s="122">
        <f t="shared" si="48"/>
        <v>2.7879216439673082</v>
      </c>
      <c r="U128" s="122">
        <f t="shared" si="48"/>
        <v>2.200971971942681</v>
      </c>
      <c r="V128" s="122">
        <f t="shared" si="48"/>
        <v>1.3562310078418229</v>
      </c>
      <c r="W128" s="122">
        <f t="shared" si="48"/>
        <v>4.1247039644458345</v>
      </c>
      <c r="X128" s="122">
        <f t="shared" si="48"/>
        <v>2.5833786186246619</v>
      </c>
      <c r="Y128" s="122">
        <f t="shared" si="48"/>
        <v>1.9396737996602056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1.9082099301678743E-2</v>
      </c>
      <c r="C129" s="98">
        <f>IF(RES_hhdet_tes!C129=0,0,RES_hhdet_tes!C129*1000*11630/RES_hhdet_num!C124)</f>
        <v>2.3831904536486898E-2</v>
      </c>
      <c r="D129" s="98">
        <f>IF(RES_hhdet_tes!D129=0,0,RES_hhdet_tes!D129*1000*11630/RES_hhdet_num!D124)</f>
        <v>3.4997414303734202E-2</v>
      </c>
      <c r="E129" s="98">
        <f>IF(RES_hhdet_tes!E129=0,0,RES_hhdet_tes!E129*1000*11630/RES_hhdet_num!E124)</f>
        <v>7.3835780262850342E-2</v>
      </c>
      <c r="F129" s="98">
        <f>IF(RES_hhdet_tes!F129=0,0,RES_hhdet_tes!F129*1000*11630/RES_hhdet_num!F124)</f>
        <v>0.1373506808559686</v>
      </c>
      <c r="G129" s="98">
        <f>IF(RES_hhdet_tes!G129=0,0,RES_hhdet_tes!G129*1000*11630/RES_hhdet_num!G124)</f>
        <v>0.24741910936321942</v>
      </c>
      <c r="H129" s="98">
        <f>IF(RES_hhdet_tes!H129=0,0,RES_hhdet_tes!H129*1000*11630/RES_hhdet_num!H124)</f>
        <v>0.75788820582015304</v>
      </c>
      <c r="I129" s="98">
        <f>IF(RES_hhdet_tes!I129=0,0,RES_hhdet_tes!I129*1000*11630/RES_hhdet_num!I124)</f>
        <v>0.40318480570518905</v>
      </c>
      <c r="J129" s="98">
        <f>IF(RES_hhdet_tes!J129=0,0,RES_hhdet_tes!J129*1000*11630/RES_hhdet_num!J124)</f>
        <v>0.41261176084491791</v>
      </c>
      <c r="K129" s="98">
        <f>IF(RES_hhdet_tes!K129=0,0,RES_hhdet_tes!K129*1000*11630/RES_hhdet_num!K124)</f>
        <v>0.56614138527033941</v>
      </c>
      <c r="L129" s="98">
        <f>IF(RES_hhdet_tes!L129=0,0,RES_hhdet_tes!L129*1000*11630/RES_hhdet_num!L124)</f>
        <v>5.134321150996211</v>
      </c>
      <c r="M129" s="98">
        <f>IF(RES_hhdet_tes!M129=0,0,RES_hhdet_tes!M129*1000*11630/RES_hhdet_num!M124)</f>
        <v>0.70660301482291354</v>
      </c>
      <c r="N129" s="98">
        <f>IF(RES_hhdet_tes!N129=0,0,RES_hhdet_tes!N129*1000*11630/RES_hhdet_num!N124)</f>
        <v>2.3206228856140285</v>
      </c>
      <c r="O129" s="98">
        <f>IF(RES_hhdet_tes!O129=0,0,RES_hhdet_tes!O129*1000*11630/RES_hhdet_num!O124)</f>
        <v>1.3540602445301535</v>
      </c>
      <c r="P129" s="98">
        <f>IF(RES_hhdet_tes!P129=0,0,RES_hhdet_tes!P129*1000*11630/RES_hhdet_num!P124)</f>
        <v>3.4798936209442086</v>
      </c>
      <c r="Q129" s="98">
        <f>IF(RES_hhdet_tes!Q129=0,0,RES_hhdet_tes!Q129*1000*11630/RES_hhdet_num!Q124)</f>
        <v>2.4889583163134228</v>
      </c>
      <c r="R129" s="98">
        <f>IF(RES_hhdet_tes!R129=0,0,RES_hhdet_tes!R129*1000*11630/RES_hhdet_num!R124)</f>
        <v>1.7662139373819263</v>
      </c>
      <c r="S129" s="98">
        <f>IF(RES_hhdet_tes!S129=0,0,RES_hhdet_tes!S129*1000*11630/RES_hhdet_num!S124)</f>
        <v>1.6372389600818738</v>
      </c>
      <c r="T129" s="98">
        <f>IF(RES_hhdet_tes!T129=0,0,RES_hhdet_tes!T129*1000*11630/RES_hhdet_num!T124)</f>
        <v>2.7879216439673082</v>
      </c>
      <c r="U129" s="98">
        <f>IF(RES_hhdet_tes!U129=0,0,RES_hhdet_tes!U129*1000*11630/RES_hhdet_num!U124)</f>
        <v>2.200971971942681</v>
      </c>
      <c r="V129" s="98">
        <f>IF(RES_hhdet_tes!V129=0,0,RES_hhdet_tes!V129*1000*11630/RES_hhdet_num!V124)</f>
        <v>1.3562310078418229</v>
      </c>
      <c r="W129" s="98">
        <f>IF(RES_hhdet_tes!W129=0,0,RES_hhdet_tes!W129*1000*11630/RES_hhdet_num!W124)</f>
        <v>4.1247039644458345</v>
      </c>
      <c r="X129" s="98">
        <f>IF(RES_hhdet_tes!X129=0,0,RES_hhdet_tes!X129*1000*11630/RES_hhdet_num!X124)</f>
        <v>2.5833786186246619</v>
      </c>
      <c r="Y129" s="98">
        <f>IF(RES_hhdet_tes!Y129=0,0,RES_hhdet_tes!Y129*1000*11630/RES_hhdet_num!Y124)</f>
        <v>1.9396737996602056</v>
      </c>
      <c r="DA129" s="63" t="s">
        <v>2532</v>
      </c>
    </row>
    <row r="130" spans="1:105" ht="12" customHeight="1" x14ac:dyDescent="0.25">
      <c r="A130" s="121" t="s">
        <v>55</v>
      </c>
      <c r="B130" s="122">
        <v>276.15251261086979</v>
      </c>
      <c r="C130" s="122">
        <v>296.91324084884513</v>
      </c>
      <c r="D130" s="122">
        <v>283.53572400526735</v>
      </c>
      <c r="E130" s="122">
        <v>307.59590925139889</v>
      </c>
      <c r="F130" s="122">
        <v>362.07810975438321</v>
      </c>
      <c r="G130" s="122">
        <v>377.20390315913835</v>
      </c>
      <c r="H130" s="122">
        <v>440.93474627939577</v>
      </c>
      <c r="I130" s="122">
        <v>411.73934191687755</v>
      </c>
      <c r="J130" s="122">
        <v>447.3290867051939</v>
      </c>
      <c r="K130" s="122">
        <v>469.33147193945319</v>
      </c>
      <c r="L130" s="122">
        <v>445.83542613471724</v>
      </c>
      <c r="M130" s="122">
        <v>472.69264316704715</v>
      </c>
      <c r="N130" s="122">
        <v>502.41442390752252</v>
      </c>
      <c r="O130" s="122">
        <v>473.60620668066616</v>
      </c>
      <c r="P130" s="122">
        <v>500.20663855088037</v>
      </c>
      <c r="Q130" s="122">
        <v>492.96824748611448</v>
      </c>
      <c r="R130" s="122">
        <v>531.10625839528279</v>
      </c>
      <c r="S130" s="122">
        <v>538.76213923327327</v>
      </c>
      <c r="T130" s="122">
        <v>539.29487639763784</v>
      </c>
      <c r="U130" s="122">
        <v>516.97051148961521</v>
      </c>
      <c r="V130" s="122">
        <v>498.54944991539475</v>
      </c>
      <c r="W130" s="122">
        <v>800.60922579030284</v>
      </c>
      <c r="X130" s="122">
        <v>698.44618532984032</v>
      </c>
      <c r="Y130" s="122">
        <v>507.98311266585995</v>
      </c>
      <c r="DA130" s="130" t="s">
        <v>2533</v>
      </c>
    </row>
    <row r="131" spans="1:105" ht="12" customHeight="1" x14ac:dyDescent="0.25">
      <c r="A131" s="97" t="s">
        <v>128</v>
      </c>
      <c r="B131" s="98">
        <v>276.255467698036</v>
      </c>
      <c r="C131" s="98">
        <v>296.3953149543367</v>
      </c>
      <c r="D131" s="98">
        <v>284.37465350112819</v>
      </c>
      <c r="E131" s="98">
        <v>308.25129367864378</v>
      </c>
      <c r="F131" s="98">
        <v>361.71526106650487</v>
      </c>
      <c r="G131" s="98">
        <v>377.07774651414337</v>
      </c>
      <c r="H131" s="98">
        <v>440.58293159469969</v>
      </c>
      <c r="I131" s="98">
        <v>412.38548138970646</v>
      </c>
      <c r="J131" s="98">
        <v>446.9315857985473</v>
      </c>
      <c r="K131" s="98">
        <v>469.09106971761952</v>
      </c>
      <c r="L131" s="98">
        <v>445.91986755237048</v>
      </c>
      <c r="M131" s="98">
        <v>472.86585511987698</v>
      </c>
      <c r="N131" s="98">
        <v>502.51732314723978</v>
      </c>
      <c r="O131" s="98">
        <v>474.0294362834897</v>
      </c>
      <c r="P131" s="98">
        <v>500.10192750034463</v>
      </c>
      <c r="Q131" s="98">
        <v>492.87315569405314</v>
      </c>
      <c r="R131" s="98">
        <v>531.17629569252699</v>
      </c>
      <c r="S131" s="98">
        <v>538.83688288968722</v>
      </c>
      <c r="T131" s="98">
        <v>539.2576731534823</v>
      </c>
      <c r="U131" s="98">
        <v>517.22308392347202</v>
      </c>
      <c r="V131" s="98">
        <v>498.4971915590184</v>
      </c>
      <c r="W131" s="98">
        <v>800.87596145681778</v>
      </c>
      <c r="X131" s="98">
        <v>698.19034977121464</v>
      </c>
      <c r="Y131" s="98">
        <v>507.92646813606814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271.68617096869389</v>
      </c>
      <c r="C135" s="101">
        <v>319.68231213527247</v>
      </c>
      <c r="D135" s="101">
        <v>242.07175474405142</v>
      </c>
      <c r="E135" s="101">
        <v>270.07712208298761</v>
      </c>
      <c r="F135" s="101">
        <v>385.6262577580826</v>
      </c>
      <c r="G135" s="101">
        <v>386.15208259458853</v>
      </c>
      <c r="H135" s="101">
        <v>464.1089915746781</v>
      </c>
      <c r="I135" s="101">
        <v>385.00626693187144</v>
      </c>
      <c r="J135" s="101">
        <v>472.80476499473718</v>
      </c>
      <c r="K135" s="101">
        <v>502.72667916683486</v>
      </c>
      <c r="L135" s="101">
        <v>400.40923725140448</v>
      </c>
      <c r="M135" s="101">
        <v>461.37318478466045</v>
      </c>
      <c r="N135" s="101">
        <v>496.47976254303001</v>
      </c>
      <c r="O135" s="101">
        <v>445.28644322792968</v>
      </c>
      <c r="P135" s="101">
        <v>506.87927795819229</v>
      </c>
      <c r="Q135" s="101">
        <v>498.93130796376562</v>
      </c>
      <c r="R135" s="101">
        <v>526.69262147209884</v>
      </c>
      <c r="S135" s="101">
        <v>533.99331167285857</v>
      </c>
      <c r="T135" s="101">
        <v>541.67244378905423</v>
      </c>
      <c r="U135" s="101">
        <v>500.34688701043729</v>
      </c>
      <c r="V135" s="101">
        <v>500.69009237047192</v>
      </c>
      <c r="W135" s="101">
        <v>782.08351554970761</v>
      </c>
      <c r="X135" s="101">
        <v>715.61478288244064</v>
      </c>
      <c r="Y135" s="101">
        <v>511.9901051605583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449.17955655998793</v>
      </c>
      <c r="C139" s="122">
        <v>448.57853183480699</v>
      </c>
      <c r="D139" s="122">
        <v>429.19567157394698</v>
      </c>
      <c r="E139" s="122">
        <v>444.25581703137476</v>
      </c>
      <c r="F139" s="122">
        <v>452.95216912436837</v>
      </c>
      <c r="G139" s="122">
        <v>458.92076190464695</v>
      </c>
      <c r="H139" s="122">
        <v>515.14186565318028</v>
      </c>
      <c r="I139" s="122">
        <v>499.97852728433577</v>
      </c>
      <c r="J139" s="122">
        <v>543.66526601823045</v>
      </c>
      <c r="K139" s="122">
        <v>523.94095260951508</v>
      </c>
      <c r="L139" s="122">
        <v>443.20251793108946</v>
      </c>
      <c r="M139" s="122">
        <v>497.63048370286219</v>
      </c>
      <c r="N139" s="122">
        <v>507.28438649811721</v>
      </c>
      <c r="O139" s="122">
        <v>443.90778443301809</v>
      </c>
      <c r="P139" s="122">
        <v>426.01532578602206</v>
      </c>
      <c r="Q139" s="122">
        <v>335.36124883271214</v>
      </c>
      <c r="R139" s="122">
        <v>344.5569943066626</v>
      </c>
      <c r="S139" s="122">
        <v>320.98017458643449</v>
      </c>
      <c r="T139" s="122">
        <v>400.28358809287647</v>
      </c>
      <c r="U139" s="122">
        <v>419.64743233621829</v>
      </c>
      <c r="V139" s="122">
        <v>390.28746896029395</v>
      </c>
      <c r="W139" s="122">
        <v>404.39461518063439</v>
      </c>
      <c r="X139" s="122">
        <v>403.99164184292266</v>
      </c>
      <c r="Y139" s="122">
        <v>463.68021315691476</v>
      </c>
      <c r="DA139" s="130" t="s">
        <v>2542</v>
      </c>
    </row>
    <row r="140" spans="1:105" ht="12" customHeight="1" x14ac:dyDescent="0.25">
      <c r="A140" s="97" t="s">
        <v>50</v>
      </c>
      <c r="B140" s="98">
        <v>450.82541914585875</v>
      </c>
      <c r="C140" s="98">
        <v>444.94416129030969</v>
      </c>
      <c r="D140" s="98">
        <v>443.88952790786578</v>
      </c>
      <c r="E140" s="98">
        <v>454.97363136849378</v>
      </c>
      <c r="F140" s="98">
        <v>439.85072114116485</v>
      </c>
      <c r="G140" s="98">
        <v>483.721476365657</v>
      </c>
      <c r="H140" s="98">
        <v>526.40524595630473</v>
      </c>
      <c r="I140" s="98">
        <v>446.70742848218549</v>
      </c>
      <c r="J140" s="98">
        <v>481.62204609063275</v>
      </c>
      <c r="K140" s="98">
        <v>480.32233768684716</v>
      </c>
      <c r="L140" s="98">
        <v>473.94322192304173</v>
      </c>
      <c r="M140" s="98">
        <v>513.35470080087032</v>
      </c>
      <c r="N140" s="98">
        <v>518.83578813290285</v>
      </c>
      <c r="O140" s="98">
        <v>436.7790007334338</v>
      </c>
      <c r="P140" s="98">
        <v>405.91735887865542</v>
      </c>
      <c r="Q140" s="98">
        <v>332.22824978823883</v>
      </c>
      <c r="R140" s="98">
        <v>357.98184871900133</v>
      </c>
      <c r="S140" s="98">
        <v>389.72414949735031</v>
      </c>
      <c r="T140" s="98">
        <v>375.65661625417221</v>
      </c>
      <c r="U140" s="98">
        <v>434.04908243012727</v>
      </c>
      <c r="V140" s="98">
        <v>410.91072904673916</v>
      </c>
      <c r="W140" s="98">
        <v>339.19259705110301</v>
      </c>
      <c r="X140" s="98">
        <v>374.04228067371145</v>
      </c>
      <c r="Y140" s="98">
        <v>509.58438802440833</v>
      </c>
      <c r="DA140" s="63" t="s">
        <v>2543</v>
      </c>
    </row>
    <row r="141" spans="1:105" ht="12" customHeight="1" x14ac:dyDescent="0.25">
      <c r="A141" s="109" t="s">
        <v>120</v>
      </c>
      <c r="B141" s="33">
        <v>422.79836007680177</v>
      </c>
      <c r="C141" s="33">
        <v>507.36676204648001</v>
      </c>
      <c r="D141" s="33">
        <v>255.8989521076866</v>
      </c>
      <c r="E141" s="33">
        <v>364.65497933847888</v>
      </c>
      <c r="F141" s="33">
        <v>510.57619763966585</v>
      </c>
      <c r="G141" s="33">
        <v>387.7189211802048</v>
      </c>
      <c r="H141" s="33">
        <v>495.99889012599743</v>
      </c>
      <c r="I141" s="33">
        <v>561.08705554106518</v>
      </c>
      <c r="J141" s="33">
        <v>595.0612118969168</v>
      </c>
      <c r="K141" s="33">
        <v>560.35863565128909</v>
      </c>
      <c r="L141" s="33">
        <v>413.5359237208387</v>
      </c>
      <c r="M141" s="33">
        <v>480.21456606932509</v>
      </c>
      <c r="N141" s="33">
        <v>493.77394375230182</v>
      </c>
      <c r="O141" s="33">
        <v>452.49732288181087</v>
      </c>
      <c r="P141" s="33">
        <v>450.70302816834356</v>
      </c>
      <c r="Q141" s="33">
        <v>340.02683083151584</v>
      </c>
      <c r="R141" s="33">
        <v>322.6256256789996</v>
      </c>
      <c r="S141" s="33">
        <v>208.78342547247166</v>
      </c>
      <c r="T141" s="33">
        <v>441.50029969142429</v>
      </c>
      <c r="U141" s="33">
        <v>398.32859424936834</v>
      </c>
      <c r="V141" s="33">
        <v>365.66281939381054</v>
      </c>
      <c r="W141" s="33">
        <v>477.92950145703821</v>
      </c>
      <c r="X141" s="33">
        <v>439.87759516429315</v>
      </c>
      <c r="Y141" s="33">
        <v>378.33935857036244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7291.5921094521482</v>
      </c>
      <c r="P143" s="117">
        <f t="shared" si="49"/>
        <v>6399.6321121098745</v>
      </c>
      <c r="Q143" s="117">
        <f t="shared" si="49"/>
        <v>6028.926134145463</v>
      </c>
      <c r="R143" s="117">
        <f t="shared" ref="R143:V143" si="50">R144+R146+R148+R157</f>
        <v>6561.8765130606671</v>
      </c>
      <c r="S143" s="117">
        <f t="shared" si="50"/>
        <v>8158.8696652299168</v>
      </c>
      <c r="T143" s="117">
        <f t="shared" si="50"/>
        <v>8988.032743769134</v>
      </c>
      <c r="U143" s="117">
        <f t="shared" si="50"/>
        <v>7436.5496458221833</v>
      </c>
      <c r="V143" s="117">
        <f t="shared" si="50"/>
        <v>6557.2981618816866</v>
      </c>
      <c r="W143" s="117">
        <f t="shared" ref="W143:Y143" si="51">W144+W146+W148+W157</f>
        <v>9196.2694590086812</v>
      </c>
      <c r="X143" s="117">
        <f t="shared" si="51"/>
        <v>8814.5126687849952</v>
      </c>
      <c r="Y143" s="117">
        <f t="shared" si="51"/>
        <v>9331.4437225022029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6399.3384109814897</v>
      </c>
      <c r="P144" s="122">
        <f t="shared" si="52"/>
        <v>5453.6424513471311</v>
      </c>
      <c r="Q144" s="122">
        <f t="shared" si="52"/>
        <v>5188.6836117088005</v>
      </c>
      <c r="R144" s="122">
        <f t="shared" si="52"/>
        <v>5687.2041126259855</v>
      </c>
      <c r="S144" s="122">
        <f t="shared" si="52"/>
        <v>7292.6537946459557</v>
      </c>
      <c r="T144" s="122">
        <f t="shared" si="52"/>
        <v>8036.276167012481</v>
      </c>
      <c r="U144" s="122">
        <f t="shared" si="52"/>
        <v>6502.8971590123028</v>
      </c>
      <c r="V144" s="122">
        <f t="shared" si="52"/>
        <v>5662.7869179993304</v>
      </c>
      <c r="W144" s="122">
        <f t="shared" si="52"/>
        <v>7984.3620255458563</v>
      </c>
      <c r="X144" s="122">
        <f t="shared" si="52"/>
        <v>7689.1104422573453</v>
      </c>
      <c r="Y144" s="122">
        <f t="shared" si="52"/>
        <v>8337.2606702366538</v>
      </c>
      <c r="DA144" s="130" t="s">
        <v>2546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6399.3384109814897</v>
      </c>
      <c r="P145" s="98">
        <v>5453.6424513471311</v>
      </c>
      <c r="Q145" s="98">
        <v>5188.6836117088005</v>
      </c>
      <c r="R145" s="98">
        <v>5687.2041126259855</v>
      </c>
      <c r="S145" s="98">
        <v>7292.6537946459557</v>
      </c>
      <c r="T145" s="98">
        <v>8036.276167012481</v>
      </c>
      <c r="U145" s="98">
        <v>6502.8971590123028</v>
      </c>
      <c r="V145" s="98">
        <v>5662.7869179993304</v>
      </c>
      <c r="W145" s="98">
        <v>7984.3620255458563</v>
      </c>
      <c r="X145" s="98">
        <v>7689.1104422573453</v>
      </c>
      <c r="Y145" s="98">
        <v>8337.2606702366538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2.7811712078799662</v>
      </c>
      <c r="P146" s="122">
        <f t="shared" si="53"/>
        <v>13.492699569001543</v>
      </c>
      <c r="Q146" s="122">
        <f t="shared" si="53"/>
        <v>12.840204392766205</v>
      </c>
      <c r="R146" s="122">
        <f t="shared" si="53"/>
        <v>10.210690058979148</v>
      </c>
      <c r="S146" s="122">
        <f t="shared" si="53"/>
        <v>9.4312645954762537</v>
      </c>
      <c r="T146" s="122">
        <f t="shared" si="53"/>
        <v>16.373947414972942</v>
      </c>
      <c r="U146" s="122">
        <f t="shared" si="53"/>
        <v>13.129885620213212</v>
      </c>
      <c r="V146" s="122">
        <f t="shared" si="53"/>
        <v>7.8095825467858306</v>
      </c>
      <c r="W146" s="122">
        <f t="shared" si="53"/>
        <v>22.554173503247373</v>
      </c>
      <c r="X146" s="122">
        <f t="shared" si="53"/>
        <v>14.979205725457451</v>
      </c>
      <c r="Y146" s="122">
        <f t="shared" si="53"/>
        <v>12.906531159263869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2.7811712078799662</v>
      </c>
      <c r="P147" s="98">
        <f>IF(RES_hhdet_tes!P147=0,0,RES_hhdet_tes!P147*1000*11630/RES_hhdet_num!P143)</f>
        <v>13.492699569001543</v>
      </c>
      <c r="Q147" s="98">
        <f>IF(RES_hhdet_tes!Q147=0,0,RES_hhdet_tes!Q147*1000*11630/RES_hhdet_num!Q143)</f>
        <v>12.840204392766205</v>
      </c>
      <c r="R147" s="98">
        <f>IF(RES_hhdet_tes!R147=0,0,RES_hhdet_tes!R147*1000*11630/RES_hhdet_num!R143)</f>
        <v>10.210690058979148</v>
      </c>
      <c r="S147" s="98">
        <f>IF(RES_hhdet_tes!S147=0,0,RES_hhdet_tes!S147*1000*11630/RES_hhdet_num!S143)</f>
        <v>9.4312645954762537</v>
      </c>
      <c r="T147" s="98">
        <f>IF(RES_hhdet_tes!T147=0,0,RES_hhdet_tes!T147*1000*11630/RES_hhdet_num!T143)</f>
        <v>16.373947414972942</v>
      </c>
      <c r="U147" s="98">
        <f>IF(RES_hhdet_tes!U147=0,0,RES_hhdet_tes!U147*1000*11630/RES_hhdet_num!U143)</f>
        <v>13.129885620213212</v>
      </c>
      <c r="V147" s="98">
        <f>IF(RES_hhdet_tes!V147=0,0,RES_hhdet_tes!V147*1000*11630/RES_hhdet_num!V143)</f>
        <v>7.8095825467858306</v>
      </c>
      <c r="W147" s="98">
        <f>IF(RES_hhdet_tes!W147=0,0,RES_hhdet_tes!W147*1000*11630/RES_hhdet_num!W143)</f>
        <v>22.554173503247373</v>
      </c>
      <c r="X147" s="98">
        <f>IF(RES_hhdet_tes!X147=0,0,RES_hhdet_tes!X147*1000*11630/RES_hhdet_num!X143)</f>
        <v>14.979205725457451</v>
      </c>
      <c r="Y147" s="98">
        <f>IF(RES_hhdet_tes!Y147=0,0,RES_hhdet_tes!Y147*1000*11630/RES_hhdet_num!Y143)</f>
        <v>12.906531159263869</v>
      </c>
      <c r="DA147" s="63" t="s">
        <v>2549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443.30895866438567</v>
      </c>
      <c r="P148" s="122">
        <v>500.43382963611407</v>
      </c>
      <c r="Q148" s="122">
        <v>491.86547459936219</v>
      </c>
      <c r="R148" s="122">
        <v>519.90037306172655</v>
      </c>
      <c r="S148" s="122">
        <v>529.128470550104</v>
      </c>
      <c r="T148" s="122">
        <v>538.48054114183788</v>
      </c>
      <c r="U148" s="122">
        <v>500.62160344517122</v>
      </c>
      <c r="V148" s="122">
        <v>500.50518159323161</v>
      </c>
      <c r="W148" s="122">
        <v>773.79449804879118</v>
      </c>
      <c r="X148" s="122">
        <v>705.31854233482159</v>
      </c>
      <c r="Y148" s="122">
        <v>515.26667655453787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485.1309960743634</v>
      </c>
      <c r="P149" s="98">
        <v>485.12415512536842</v>
      </c>
      <c r="Q149" s="98">
        <v>463.19284155742923</v>
      </c>
      <c r="R149" s="98">
        <v>507.2445828851981</v>
      </c>
      <c r="S149" s="98">
        <v>538.72669134613761</v>
      </c>
      <c r="T149" s="98">
        <v>534.84973413895978</v>
      </c>
      <c r="U149" s="98">
        <v>504.31896502253232</v>
      </c>
      <c r="V149" s="98">
        <v>431.92393417350769</v>
      </c>
      <c r="W149" s="98">
        <v>546.31723645809598</v>
      </c>
      <c r="X149" s="98">
        <v>545.83721563084032</v>
      </c>
      <c r="Y149" s="98">
        <v>671.52416735155975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443.15398023036249</v>
      </c>
      <c r="P153" s="101">
        <v>500.48393630299779</v>
      </c>
      <c r="Q153" s="101">
        <v>491.99310706338139</v>
      </c>
      <c r="R153" s="101">
        <v>519.99895922761186</v>
      </c>
      <c r="S153" s="101">
        <v>529.0184955421347</v>
      </c>
      <c r="T153" s="101">
        <v>538.52436798516783</v>
      </c>
      <c r="U153" s="101">
        <v>500.57579124493049</v>
      </c>
      <c r="V153" s="101">
        <v>501.54315046404389</v>
      </c>
      <c r="W153" s="101">
        <v>778.81942612172872</v>
      </c>
      <c r="X153" s="101">
        <v>710.48358315689177</v>
      </c>
      <c r="Y153" s="101">
        <v>507.3649518472327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2558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446.16356859839311</v>
      </c>
      <c r="P157" s="122">
        <v>432.06313155762876</v>
      </c>
      <c r="Q157" s="122">
        <v>335.53684344453444</v>
      </c>
      <c r="R157" s="122">
        <v>344.56133731397608</v>
      </c>
      <c r="S157" s="122">
        <v>327.65613543838145</v>
      </c>
      <c r="T157" s="122">
        <v>396.90208819984224</v>
      </c>
      <c r="U157" s="122">
        <v>419.90099774449635</v>
      </c>
      <c r="V157" s="122">
        <v>386.19647974233817</v>
      </c>
      <c r="W157" s="122">
        <v>415.55876191078642</v>
      </c>
      <c r="X157" s="122">
        <v>405.10447846736952</v>
      </c>
      <c r="Y157" s="122">
        <v>466.00984455174648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436.77900073343483</v>
      </c>
      <c r="P158" s="98">
        <v>405.91735887865627</v>
      </c>
      <c r="Q158" s="98">
        <v>332.22824978823837</v>
      </c>
      <c r="R158" s="98">
        <v>357.98184871900236</v>
      </c>
      <c r="S158" s="98">
        <v>389.72414949735202</v>
      </c>
      <c r="T158" s="98">
        <v>375.65661625417306</v>
      </c>
      <c r="U158" s="98">
        <v>434.04908243012642</v>
      </c>
      <c r="V158" s="98">
        <v>410.91072904673808</v>
      </c>
      <c r="W158" s="98">
        <v>339.19259705110142</v>
      </c>
      <c r="X158" s="98">
        <v>374.04228067371287</v>
      </c>
      <c r="Y158" s="98">
        <v>509.58438802440764</v>
      </c>
      <c r="DA158" s="63" t="s">
        <v>2560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452.49732288181031</v>
      </c>
      <c r="P159" s="33">
        <v>450.70302816834209</v>
      </c>
      <c r="Q159" s="33">
        <v>340.02683083151697</v>
      </c>
      <c r="R159" s="33">
        <v>322.62562567900068</v>
      </c>
      <c r="S159" s="33">
        <v>208.78342547247067</v>
      </c>
      <c r="T159" s="33">
        <v>441.50029969142571</v>
      </c>
      <c r="U159" s="33">
        <v>398.32859424936794</v>
      </c>
      <c r="V159" s="33">
        <v>365.66281939381321</v>
      </c>
      <c r="W159" s="33">
        <v>477.92950145704037</v>
      </c>
      <c r="X159" s="33">
        <v>439.87759516429031</v>
      </c>
      <c r="Y159" s="33">
        <v>378.33935857035959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5704.6391250816096</v>
      </c>
      <c r="C161" s="117">
        <f t="shared" si="54"/>
        <v>6065.4419715494632</v>
      </c>
      <c r="D161" s="117">
        <f t="shared" si="54"/>
        <v>6136.6673173737736</v>
      </c>
      <c r="E161" s="117">
        <f t="shared" si="54"/>
        <v>5918.7221902170395</v>
      </c>
      <c r="F161" s="117">
        <f t="shared" si="54"/>
        <v>5204.2439503855403</v>
      </c>
      <c r="G161" s="117">
        <f t="shared" si="54"/>
        <v>5904.0736455650385</v>
      </c>
      <c r="H161" s="117">
        <f t="shared" si="54"/>
        <v>7366.2619519557547</v>
      </c>
      <c r="I161" s="117">
        <f t="shared" si="54"/>
        <v>7293.0011984897246</v>
      </c>
      <c r="J161" s="117">
        <f t="shared" si="54"/>
        <v>8095.0982554671873</v>
      </c>
      <c r="K161" s="117">
        <f t="shared" si="54"/>
        <v>8017.2932899664338</v>
      </c>
      <c r="L161" s="117">
        <f t="shared" si="54"/>
        <v>7409.0866830525347</v>
      </c>
      <c r="M161" s="117">
        <f t="shared" si="54"/>
        <v>7761.5674123935396</v>
      </c>
      <c r="N161" s="117">
        <f t="shared" si="54"/>
        <v>8673.6384614306917</v>
      </c>
      <c r="O161" s="117">
        <f t="shared" si="54"/>
        <v>5957.6768997499385</v>
      </c>
      <c r="P161" s="117">
        <f t="shared" si="54"/>
        <v>7096.9537341493124</v>
      </c>
      <c r="Q161" s="117">
        <f t="shared" si="54"/>
        <v>8739.3097789428793</v>
      </c>
      <c r="R161" s="117">
        <f t="shared" ref="R161:V161" si="55">R162+R164+R166+R175</f>
        <v>9865.6375831852256</v>
      </c>
      <c r="S161" s="117">
        <f t="shared" si="55"/>
        <v>10762.241064753374</v>
      </c>
      <c r="T161" s="117">
        <f t="shared" si="55"/>
        <v>7805.5111844053581</v>
      </c>
      <c r="U161" s="117">
        <f t="shared" si="55"/>
        <v>7352.2622002516373</v>
      </c>
      <c r="V161" s="117">
        <f t="shared" si="55"/>
        <v>10098.58315890634</v>
      </c>
      <c r="W161" s="117">
        <f t="shared" ref="W161:Y161" si="56">W162+W164+W166+W175</f>
        <v>8060.4208954763844</v>
      </c>
      <c r="X161" s="117">
        <f t="shared" si="56"/>
        <v>7919.1949252650447</v>
      </c>
      <c r="Y161" s="117">
        <f t="shared" si="56"/>
        <v>8615.8145729660464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4983.3081434671412</v>
      </c>
      <c r="C162" s="122">
        <f t="shared" si="57"/>
        <v>5298.0794661943482</v>
      </c>
      <c r="D162" s="122">
        <f t="shared" si="57"/>
        <v>5464.8466289045818</v>
      </c>
      <c r="E162" s="122">
        <f t="shared" si="57"/>
        <v>5205.882960516361</v>
      </c>
      <c r="F162" s="122">
        <f t="shared" si="57"/>
        <v>4359.1730036287117</v>
      </c>
      <c r="G162" s="122">
        <f t="shared" si="57"/>
        <v>5072.4698350624412</v>
      </c>
      <c r="H162" s="122">
        <f t="shared" si="57"/>
        <v>6391.0376105412688</v>
      </c>
      <c r="I162" s="122">
        <f t="shared" si="57"/>
        <v>6382.2911431244338</v>
      </c>
      <c r="J162" s="122">
        <f t="shared" si="57"/>
        <v>7058.3814270700241</v>
      </c>
      <c r="K162" s="122">
        <f t="shared" si="57"/>
        <v>6981.21815707727</v>
      </c>
      <c r="L162" s="122">
        <f t="shared" si="57"/>
        <v>6550.9451369515928</v>
      </c>
      <c r="M162" s="122">
        <f t="shared" si="57"/>
        <v>6800.8028653212195</v>
      </c>
      <c r="N162" s="122">
        <f t="shared" si="57"/>
        <v>7663.667113640865</v>
      </c>
      <c r="O162" s="122">
        <f t="shared" si="57"/>
        <v>5063.083705823502</v>
      </c>
      <c r="P162" s="122">
        <f t="shared" si="57"/>
        <v>6152.7184804009103</v>
      </c>
      <c r="Q162" s="122">
        <f t="shared" si="57"/>
        <v>7897.4239367628552</v>
      </c>
      <c r="R162" s="122">
        <f t="shared" si="57"/>
        <v>8989.2947786646746</v>
      </c>
      <c r="S162" s="122">
        <f t="shared" si="57"/>
        <v>9908.416740784407</v>
      </c>
      <c r="T162" s="122">
        <f t="shared" si="57"/>
        <v>6846.4921228890435</v>
      </c>
      <c r="U162" s="122">
        <f t="shared" si="57"/>
        <v>6419.4030332238026</v>
      </c>
      <c r="V162" s="122">
        <f t="shared" si="57"/>
        <v>9197.7721871537051</v>
      </c>
      <c r="W162" s="122">
        <f t="shared" si="57"/>
        <v>6843.658212931643</v>
      </c>
      <c r="X162" s="122">
        <f t="shared" si="57"/>
        <v>6771.4587559307429</v>
      </c>
      <c r="Y162" s="122">
        <f t="shared" si="57"/>
        <v>7632.9738831508894</v>
      </c>
      <c r="DA162" s="130" t="s">
        <v>2563</v>
      </c>
    </row>
    <row r="163" spans="1:105" ht="12" customHeight="1" x14ac:dyDescent="0.25">
      <c r="A163" s="97" t="s">
        <v>53</v>
      </c>
      <c r="B163" s="33">
        <v>4983.3081434671412</v>
      </c>
      <c r="C163" s="33">
        <v>5298.0794661943482</v>
      </c>
      <c r="D163" s="33">
        <v>5464.8466289045818</v>
      </c>
      <c r="E163" s="33">
        <v>5205.882960516361</v>
      </c>
      <c r="F163" s="33">
        <v>4359.1730036287117</v>
      </c>
      <c r="G163" s="33">
        <v>5072.4698350624412</v>
      </c>
      <c r="H163" s="33">
        <v>6391.0376105412688</v>
      </c>
      <c r="I163" s="33">
        <v>6382.2911431244338</v>
      </c>
      <c r="J163" s="33">
        <v>7058.3814270700241</v>
      </c>
      <c r="K163" s="33">
        <v>6981.21815707727</v>
      </c>
      <c r="L163" s="33">
        <v>6550.9451369515928</v>
      </c>
      <c r="M163" s="33">
        <v>6800.8028653212195</v>
      </c>
      <c r="N163" s="33">
        <v>7663.667113640865</v>
      </c>
      <c r="O163" s="33">
        <v>5063.083705823502</v>
      </c>
      <c r="P163" s="33">
        <v>6152.7184804009103</v>
      </c>
      <c r="Q163" s="33">
        <v>7897.4239367628552</v>
      </c>
      <c r="R163" s="33">
        <v>8989.2947786646746</v>
      </c>
      <c r="S163" s="33">
        <v>9908.416740784407</v>
      </c>
      <c r="T163" s="33">
        <v>6846.4921228890435</v>
      </c>
      <c r="U163" s="33">
        <v>6419.4030332238026</v>
      </c>
      <c r="V163" s="33">
        <v>9197.7721871537051</v>
      </c>
      <c r="W163" s="33">
        <v>6843.658212931643</v>
      </c>
      <c r="X163" s="33">
        <v>6771.4587559307429</v>
      </c>
      <c r="Y163" s="33">
        <v>7632.9738831508894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8.103758583557491E-2</v>
      </c>
      <c r="C164" s="122">
        <f t="shared" si="58"/>
        <v>0.10545132050005109</v>
      </c>
      <c r="D164" s="122">
        <f t="shared" si="58"/>
        <v>0.14061430907144817</v>
      </c>
      <c r="E164" s="122">
        <f t="shared" si="58"/>
        <v>0.15793213647040003</v>
      </c>
      <c r="F164" s="122">
        <f t="shared" si="58"/>
        <v>0.23560603541486541</v>
      </c>
      <c r="G164" s="122">
        <f t="shared" si="58"/>
        <v>0.56375447113779376</v>
      </c>
      <c r="H164" s="122">
        <f t="shared" si="58"/>
        <v>2.3117338006809471</v>
      </c>
      <c r="I164" s="122">
        <f t="shared" si="58"/>
        <v>1.4434876096074205</v>
      </c>
      <c r="J164" s="122">
        <f t="shared" si="58"/>
        <v>1.6028355034873814</v>
      </c>
      <c r="K164" s="122">
        <f t="shared" si="58"/>
        <v>2.1426289760539552</v>
      </c>
      <c r="L164" s="122">
        <f t="shared" si="58"/>
        <v>18.678212790037367</v>
      </c>
      <c r="M164" s="122">
        <f t="shared" si="58"/>
        <v>2.3738389314187813</v>
      </c>
      <c r="N164" s="122">
        <f t="shared" si="58"/>
        <v>6.6050342771877535</v>
      </c>
      <c r="O164" s="122">
        <f t="shared" si="58"/>
        <v>3.4638473417523468</v>
      </c>
      <c r="P164" s="122">
        <f t="shared" si="58"/>
        <v>9.2227601463861166</v>
      </c>
      <c r="Q164" s="122">
        <f t="shared" si="58"/>
        <v>7.9136666395222308</v>
      </c>
      <c r="R164" s="122">
        <f t="shared" si="58"/>
        <v>6.7337029051125707</v>
      </c>
      <c r="S164" s="122">
        <f t="shared" si="58"/>
        <v>6.4140832130584293</v>
      </c>
      <c r="T164" s="122">
        <f t="shared" si="58"/>
        <v>10.970035013256618</v>
      </c>
      <c r="U164" s="122">
        <f t="shared" si="58"/>
        <v>8.7809522435923544</v>
      </c>
      <c r="V164" s="122">
        <f t="shared" si="58"/>
        <v>5.8092528451453473</v>
      </c>
      <c r="W164" s="122">
        <f t="shared" si="58"/>
        <v>19.530699948115267</v>
      </c>
      <c r="X164" s="122">
        <f t="shared" si="58"/>
        <v>18.008610864035003</v>
      </c>
      <c r="Y164" s="122">
        <f t="shared" si="58"/>
        <v>13.531310853908712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8.103758583557491E-2</v>
      </c>
      <c r="C165" s="98">
        <f>IF(RES_hhdet_tes!C165=0,0,RES_hhdet_tes!C165*1000*11630/RES_hhdet_num!C161)</f>
        <v>0.10545132050005109</v>
      </c>
      <c r="D165" s="98">
        <f>IF(RES_hhdet_tes!D165=0,0,RES_hhdet_tes!D165*1000*11630/RES_hhdet_num!D161)</f>
        <v>0.14061430907144817</v>
      </c>
      <c r="E165" s="98">
        <f>IF(RES_hhdet_tes!E165=0,0,RES_hhdet_tes!E165*1000*11630/RES_hhdet_num!E161)</f>
        <v>0.15793213647040003</v>
      </c>
      <c r="F165" s="98">
        <f>IF(RES_hhdet_tes!F165=0,0,RES_hhdet_tes!F165*1000*11630/RES_hhdet_num!F161)</f>
        <v>0.23560603541486541</v>
      </c>
      <c r="G165" s="98">
        <f>IF(RES_hhdet_tes!G165=0,0,RES_hhdet_tes!G165*1000*11630/RES_hhdet_num!G161)</f>
        <v>0.56375447113779376</v>
      </c>
      <c r="H165" s="98">
        <f>IF(RES_hhdet_tes!H165=0,0,RES_hhdet_tes!H165*1000*11630/RES_hhdet_num!H161)</f>
        <v>2.3117338006809471</v>
      </c>
      <c r="I165" s="98">
        <f>IF(RES_hhdet_tes!I165=0,0,RES_hhdet_tes!I165*1000*11630/RES_hhdet_num!I161)</f>
        <v>1.4434876096074205</v>
      </c>
      <c r="J165" s="98">
        <f>IF(RES_hhdet_tes!J165=0,0,RES_hhdet_tes!J165*1000*11630/RES_hhdet_num!J161)</f>
        <v>1.6028355034873814</v>
      </c>
      <c r="K165" s="98">
        <f>IF(RES_hhdet_tes!K165=0,0,RES_hhdet_tes!K165*1000*11630/RES_hhdet_num!K161)</f>
        <v>2.1426289760539552</v>
      </c>
      <c r="L165" s="98">
        <f>IF(RES_hhdet_tes!L165=0,0,RES_hhdet_tes!L165*1000*11630/RES_hhdet_num!L161)</f>
        <v>18.678212790037367</v>
      </c>
      <c r="M165" s="98">
        <f>IF(RES_hhdet_tes!M165=0,0,RES_hhdet_tes!M165*1000*11630/RES_hhdet_num!M161)</f>
        <v>2.3738389314187813</v>
      </c>
      <c r="N165" s="98">
        <f>IF(RES_hhdet_tes!N165=0,0,RES_hhdet_tes!N165*1000*11630/RES_hhdet_num!N161)</f>
        <v>6.6050342771877535</v>
      </c>
      <c r="O165" s="98">
        <f>IF(RES_hhdet_tes!O165=0,0,RES_hhdet_tes!O165*1000*11630/RES_hhdet_num!O161)</f>
        <v>3.4638473417523468</v>
      </c>
      <c r="P165" s="98">
        <f>IF(RES_hhdet_tes!P165=0,0,RES_hhdet_tes!P165*1000*11630/RES_hhdet_num!P161)</f>
        <v>9.2227601463861166</v>
      </c>
      <c r="Q165" s="98">
        <f>IF(RES_hhdet_tes!Q165=0,0,RES_hhdet_tes!Q165*1000*11630/RES_hhdet_num!Q161)</f>
        <v>7.9136666395222308</v>
      </c>
      <c r="R165" s="98">
        <f>IF(RES_hhdet_tes!R165=0,0,RES_hhdet_tes!R165*1000*11630/RES_hhdet_num!R161)</f>
        <v>6.7337029051125707</v>
      </c>
      <c r="S165" s="98">
        <f>IF(RES_hhdet_tes!S165=0,0,RES_hhdet_tes!S165*1000*11630/RES_hhdet_num!S161)</f>
        <v>6.4140832130584293</v>
      </c>
      <c r="T165" s="98">
        <f>IF(RES_hhdet_tes!T165=0,0,RES_hhdet_tes!T165*1000*11630/RES_hhdet_num!T161)</f>
        <v>10.970035013256618</v>
      </c>
      <c r="U165" s="98">
        <f>IF(RES_hhdet_tes!U165=0,0,RES_hhdet_tes!U165*1000*11630/RES_hhdet_num!U161)</f>
        <v>8.7809522435923544</v>
      </c>
      <c r="V165" s="98">
        <f>IF(RES_hhdet_tes!V165=0,0,RES_hhdet_tes!V165*1000*11630/RES_hhdet_num!V161)</f>
        <v>5.8092528451453473</v>
      </c>
      <c r="W165" s="98">
        <f>IF(RES_hhdet_tes!W165=0,0,RES_hhdet_tes!W165*1000*11630/RES_hhdet_num!W161)</f>
        <v>19.530699948115267</v>
      </c>
      <c r="X165" s="98">
        <f>IF(RES_hhdet_tes!X165=0,0,RES_hhdet_tes!X165*1000*11630/RES_hhdet_num!X161)</f>
        <v>18.008610864035003</v>
      </c>
      <c r="Y165" s="98">
        <f>IF(RES_hhdet_tes!Y165=0,0,RES_hhdet_tes!Y165*1000*11630/RES_hhdet_num!Y161)</f>
        <v>13.531310853908712</v>
      </c>
      <c r="DA165" s="63" t="s">
        <v>2566</v>
      </c>
    </row>
    <row r="166" spans="1:105" ht="12" customHeight="1" x14ac:dyDescent="0.25">
      <c r="A166" s="121" t="s">
        <v>55</v>
      </c>
      <c r="B166" s="122">
        <v>272.07317541624809</v>
      </c>
      <c r="C166" s="122">
        <v>318.67512183849004</v>
      </c>
      <c r="D166" s="122">
        <v>243.7780145754366</v>
      </c>
      <c r="E166" s="122">
        <v>271.39370683495599</v>
      </c>
      <c r="F166" s="122">
        <v>384.50653710597521</v>
      </c>
      <c r="G166" s="122">
        <v>385.82702371854157</v>
      </c>
      <c r="H166" s="122">
        <v>463.43524982188092</v>
      </c>
      <c r="I166" s="122">
        <v>385.09869968646211</v>
      </c>
      <c r="J166" s="122">
        <v>472.62981366943768</v>
      </c>
      <c r="K166" s="122">
        <v>502.0674132887271</v>
      </c>
      <c r="L166" s="122">
        <v>400.83479669671806</v>
      </c>
      <c r="M166" s="122">
        <v>462.76826608599026</v>
      </c>
      <c r="N166" s="122">
        <v>497.60290208361982</v>
      </c>
      <c r="O166" s="122">
        <v>446.15982653888102</v>
      </c>
      <c r="P166" s="122">
        <v>506.15797035698711</v>
      </c>
      <c r="Q166" s="122">
        <v>498.2355831625336</v>
      </c>
      <c r="R166" s="122">
        <v>526.91862897624901</v>
      </c>
      <c r="S166" s="122">
        <v>535.14816679327294</v>
      </c>
      <c r="T166" s="122">
        <v>544.91018025505548</v>
      </c>
      <c r="U166" s="122">
        <v>505.89465232864251</v>
      </c>
      <c r="V166" s="122">
        <v>506.3588054961017</v>
      </c>
      <c r="W166" s="122">
        <v>788.87986212436238</v>
      </c>
      <c r="X166" s="122">
        <v>721.89539688553953</v>
      </c>
      <c r="Y166" s="122">
        <v>522.44804378683784</v>
      </c>
      <c r="DA166" s="130" t="s">
        <v>2567</v>
      </c>
    </row>
    <row r="167" spans="1:105" ht="12" customHeight="1" x14ac:dyDescent="0.25">
      <c r="A167" s="97" t="s">
        <v>124</v>
      </c>
      <c r="B167" s="98">
        <v>283.68330884287366</v>
      </c>
      <c r="C167" s="98">
        <v>288.69125246360375</v>
      </c>
      <c r="D167" s="98">
        <v>296.32967171899713</v>
      </c>
      <c r="E167" s="98">
        <v>323.82149637516176</v>
      </c>
      <c r="F167" s="98">
        <v>337.7567082038496</v>
      </c>
      <c r="G167" s="98">
        <v>394.51997298522195</v>
      </c>
      <c r="H167" s="98">
        <v>424.0856267817959</v>
      </c>
      <c r="I167" s="98">
        <v>386.9660042597921</v>
      </c>
      <c r="J167" s="98">
        <v>405.55931961519883</v>
      </c>
      <c r="K167" s="98">
        <v>432.83295741151727</v>
      </c>
      <c r="L167" s="98">
        <v>461.38783726875278</v>
      </c>
      <c r="M167" s="98">
        <v>501.32402869489238</v>
      </c>
      <c r="N167" s="98">
        <v>519.04713093163116</v>
      </c>
      <c r="O167" s="98">
        <v>488.89756497702939</v>
      </c>
      <c r="P167" s="98">
        <v>492.12195108689787</v>
      </c>
      <c r="Q167" s="98">
        <v>471.22929195423774</v>
      </c>
      <c r="R167" s="98">
        <v>515.86814373573316</v>
      </c>
      <c r="S167" s="98">
        <v>545.19577087187508</v>
      </c>
      <c r="T167" s="98">
        <v>541.54994799219025</v>
      </c>
      <c r="U167" s="98">
        <v>509.52441527930881</v>
      </c>
      <c r="V167" s="98">
        <v>436.81867345523472</v>
      </c>
      <c r="W167" s="98">
        <v>557.28707169238226</v>
      </c>
      <c r="X167" s="98">
        <v>558.13152916514548</v>
      </c>
      <c r="Y167" s="98">
        <v>686.95815618651739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271.68617096869394</v>
      </c>
      <c r="C171" s="101">
        <v>319.69380458007271</v>
      </c>
      <c r="D171" s="101">
        <v>242.05918387540495</v>
      </c>
      <c r="E171" s="101">
        <v>269.99306918877966</v>
      </c>
      <c r="F171" s="101">
        <v>385.33269620297784</v>
      </c>
      <c r="G171" s="101">
        <v>385.72432581925517</v>
      </c>
      <c r="H171" s="101">
        <v>463.77731229496527</v>
      </c>
      <c r="I171" s="101">
        <v>385.08529950556226</v>
      </c>
      <c r="J171" s="101">
        <v>473.02082401918005</v>
      </c>
      <c r="K171" s="101">
        <v>502.71901836490997</v>
      </c>
      <c r="L171" s="101">
        <v>400.23037363096557</v>
      </c>
      <c r="M171" s="101">
        <v>462.35243603196852</v>
      </c>
      <c r="N171" s="101">
        <v>497.38636565999013</v>
      </c>
      <c r="O171" s="101">
        <v>445.7822581733206</v>
      </c>
      <c r="P171" s="101">
        <v>506.2675422808253</v>
      </c>
      <c r="Q171" s="101">
        <v>498.4317101494243</v>
      </c>
      <c r="R171" s="101">
        <v>526.99543276285669</v>
      </c>
      <c r="S171" s="101">
        <v>535.0754591111023</v>
      </c>
      <c r="T171" s="101">
        <v>544.93472894988111</v>
      </c>
      <c r="U171" s="101">
        <v>505.86443520091234</v>
      </c>
      <c r="V171" s="101">
        <v>507.08742902942902</v>
      </c>
      <c r="W171" s="101">
        <v>792.16732566846747</v>
      </c>
      <c r="X171" s="101">
        <v>724.8073297305134</v>
      </c>
      <c r="Y171" s="101">
        <v>518.44023479060968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2575</v>
      </c>
    </row>
    <row r="175" spans="1:105" ht="12" customHeight="1" x14ac:dyDescent="0.25">
      <c r="A175" s="121" t="s">
        <v>54</v>
      </c>
      <c r="B175" s="122">
        <v>449.17676861238488</v>
      </c>
      <c r="C175" s="122">
        <v>448.58193219612508</v>
      </c>
      <c r="D175" s="122">
        <v>427.90205958468351</v>
      </c>
      <c r="E175" s="122">
        <v>441.28759072925197</v>
      </c>
      <c r="F175" s="122">
        <v>460.32880361543818</v>
      </c>
      <c r="G175" s="122">
        <v>445.21303231291802</v>
      </c>
      <c r="H175" s="122">
        <v>509.47735779192317</v>
      </c>
      <c r="I175" s="122">
        <v>524.1678680692213</v>
      </c>
      <c r="J175" s="122">
        <v>562.48417922423755</v>
      </c>
      <c r="K175" s="122">
        <v>531.86509062438267</v>
      </c>
      <c r="L175" s="122">
        <v>438.62853661418637</v>
      </c>
      <c r="M175" s="122">
        <v>495.62244205491157</v>
      </c>
      <c r="N175" s="122">
        <v>505.76341142901936</v>
      </c>
      <c r="O175" s="122">
        <v>444.96952004580231</v>
      </c>
      <c r="P175" s="122">
        <v>428.85452324502887</v>
      </c>
      <c r="Q175" s="122">
        <v>335.73659237796869</v>
      </c>
      <c r="R175" s="122">
        <v>342.69047263918952</v>
      </c>
      <c r="S175" s="122">
        <v>312.26207396263669</v>
      </c>
      <c r="T175" s="122">
        <v>403.13884624800306</v>
      </c>
      <c r="U175" s="122">
        <v>418.18356245559971</v>
      </c>
      <c r="V175" s="122">
        <v>388.64291341138807</v>
      </c>
      <c r="W175" s="122">
        <v>408.35212047226412</v>
      </c>
      <c r="X175" s="122">
        <v>407.83216158472692</v>
      </c>
      <c r="Y175" s="122">
        <v>446.86133517441033</v>
      </c>
      <c r="DA175" s="130" t="s">
        <v>2576</v>
      </c>
    </row>
    <row r="176" spans="1:105" ht="12" customHeight="1" x14ac:dyDescent="0.25">
      <c r="A176" s="97" t="s">
        <v>50</v>
      </c>
      <c r="B176" s="98">
        <v>450.82541914585886</v>
      </c>
      <c r="C176" s="98">
        <v>444.94416129030969</v>
      </c>
      <c r="D176" s="98">
        <v>443.88952790786584</v>
      </c>
      <c r="E176" s="98">
        <v>454.97363136849401</v>
      </c>
      <c r="F176" s="98">
        <v>439.85072114116491</v>
      </c>
      <c r="G176" s="98">
        <v>483.72147636565711</v>
      </c>
      <c r="H176" s="98">
        <v>526.40524595630484</v>
      </c>
      <c r="I176" s="98">
        <v>446.70742848218617</v>
      </c>
      <c r="J176" s="98">
        <v>481.62204609063286</v>
      </c>
      <c r="K176" s="98">
        <v>480.32233768684682</v>
      </c>
      <c r="L176" s="98">
        <v>473.94322192304139</v>
      </c>
      <c r="M176" s="98">
        <v>513.35470080087032</v>
      </c>
      <c r="N176" s="98">
        <v>518.83578813290126</v>
      </c>
      <c r="O176" s="98">
        <v>436.77900073343505</v>
      </c>
      <c r="P176" s="98">
        <v>405.9173588786557</v>
      </c>
      <c r="Q176" s="98">
        <v>332.22824978823871</v>
      </c>
      <c r="R176" s="98">
        <v>357.9818487190027</v>
      </c>
      <c r="S176" s="98">
        <v>389.72414949735088</v>
      </c>
      <c r="T176" s="98">
        <v>375.65661625417113</v>
      </c>
      <c r="U176" s="98">
        <v>434.04908243012693</v>
      </c>
      <c r="V176" s="98">
        <v>410.91072904673956</v>
      </c>
      <c r="W176" s="98">
        <v>339.19259705110136</v>
      </c>
      <c r="X176" s="98">
        <v>374.04228067371469</v>
      </c>
      <c r="Y176" s="98">
        <v>509.5843880244031</v>
      </c>
      <c r="DA176" s="63" t="s">
        <v>2577</v>
      </c>
    </row>
    <row r="177" spans="1:105" ht="12" customHeight="1" x14ac:dyDescent="0.25">
      <c r="A177" s="109" t="s">
        <v>120</v>
      </c>
      <c r="B177" s="33">
        <v>422.79836007680177</v>
      </c>
      <c r="C177" s="33">
        <v>507.36676204648012</v>
      </c>
      <c r="D177" s="33">
        <v>255.89895210768665</v>
      </c>
      <c r="E177" s="33">
        <v>364.65497933847882</v>
      </c>
      <c r="F177" s="33">
        <v>510.57619763966579</v>
      </c>
      <c r="G177" s="33">
        <v>387.71892118020497</v>
      </c>
      <c r="H177" s="33">
        <v>495.99889012599709</v>
      </c>
      <c r="I177" s="33">
        <v>561.08705554106473</v>
      </c>
      <c r="J177" s="33">
        <v>595.06121189691714</v>
      </c>
      <c r="K177" s="33">
        <v>560.35863565128955</v>
      </c>
      <c r="L177" s="33">
        <v>413.53592372083801</v>
      </c>
      <c r="M177" s="33">
        <v>480.21456606932452</v>
      </c>
      <c r="N177" s="33">
        <v>493.77394375230313</v>
      </c>
      <c r="O177" s="33">
        <v>452.49732288181002</v>
      </c>
      <c r="P177" s="33">
        <v>450.7030281683414</v>
      </c>
      <c r="Q177" s="33">
        <v>340.02683083151703</v>
      </c>
      <c r="R177" s="33">
        <v>322.62562567900017</v>
      </c>
      <c r="S177" s="33">
        <v>208.7834254724701</v>
      </c>
      <c r="T177" s="33">
        <v>441.50029969142469</v>
      </c>
      <c r="U177" s="33">
        <v>398.32859424936612</v>
      </c>
      <c r="V177" s="33">
        <v>365.66281939381395</v>
      </c>
      <c r="W177" s="33">
        <v>477.92950145704242</v>
      </c>
      <c r="X177" s="33">
        <v>439.8775951642894</v>
      </c>
      <c r="Y177" s="33">
        <v>378.3393585703617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3544.4354536225137</v>
      </c>
      <c r="C3" s="117">
        <f t="shared" si="0"/>
        <v>3392.195052139532</v>
      </c>
      <c r="D3" s="117">
        <f t="shared" si="0"/>
        <v>3825.9441158344721</v>
      </c>
      <c r="E3" s="117">
        <f t="shared" si="0"/>
        <v>4090.3582994941976</v>
      </c>
      <c r="F3" s="117">
        <f t="shared" si="0"/>
        <v>3574.9294697800183</v>
      </c>
      <c r="G3" s="117">
        <f t="shared" si="0"/>
        <v>3744.130294121559</v>
      </c>
      <c r="H3" s="117">
        <f t="shared" si="0"/>
        <v>4290.3966451792976</v>
      </c>
      <c r="I3" s="117">
        <f t="shared" si="0"/>
        <v>4187.4563778865659</v>
      </c>
      <c r="J3" s="117">
        <f t="shared" si="0"/>
        <v>4134.6298146201589</v>
      </c>
      <c r="K3" s="117">
        <f t="shared" si="0"/>
        <v>3730.7004751756817</v>
      </c>
      <c r="L3" s="117">
        <f t="shared" si="0"/>
        <v>4480.3145880191296</v>
      </c>
      <c r="M3" s="117">
        <f t="shared" si="0"/>
        <v>4341.9918355393347</v>
      </c>
      <c r="N3" s="117">
        <f t="shared" si="0"/>
        <v>4206.834624970882</v>
      </c>
      <c r="O3" s="117">
        <f t="shared" si="0"/>
        <v>4389.7598585473761</v>
      </c>
      <c r="P3" s="117">
        <f t="shared" si="0"/>
        <v>3994.5172436338353</v>
      </c>
      <c r="Q3" s="117">
        <f t="shared" si="0"/>
        <v>3498.6072570818246</v>
      </c>
      <c r="R3" s="117">
        <f t="shared" ref="R3:V3" si="1">R4+R7+R9+R19</f>
        <v>3930.7065237877882</v>
      </c>
      <c r="S3" s="117">
        <f t="shared" si="1"/>
        <v>4434.472712258631</v>
      </c>
      <c r="T3" s="117">
        <f t="shared" si="1"/>
        <v>4765.0518566449618</v>
      </c>
      <c r="U3" s="117">
        <f t="shared" si="1"/>
        <v>4201.3642250822732</v>
      </c>
      <c r="V3" s="117">
        <f t="shared" si="1"/>
        <v>3668.6277895558792</v>
      </c>
      <c r="W3" s="117">
        <f t="shared" ref="W3:Y3" si="2">W4+W7+W9+W19</f>
        <v>4906.5076062824483</v>
      </c>
      <c r="X3" s="117">
        <f t="shared" si="2"/>
        <v>5011.9985106895356</v>
      </c>
      <c r="Y3" s="117">
        <f t="shared" si="2"/>
        <v>3468.6510376621573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3196.6337302913048</v>
      </c>
      <c r="C4" s="122">
        <f t="shared" si="3"/>
        <v>3060.4789905964221</v>
      </c>
      <c r="D4" s="122">
        <f t="shared" si="3"/>
        <v>3483.7410648601681</v>
      </c>
      <c r="E4" s="122">
        <f t="shared" si="3"/>
        <v>3731.555964459887</v>
      </c>
      <c r="F4" s="122">
        <f t="shared" si="3"/>
        <v>3258.9161709045093</v>
      </c>
      <c r="G4" s="122">
        <f t="shared" si="3"/>
        <v>3423.7415315332437</v>
      </c>
      <c r="H4" s="122">
        <f t="shared" si="3"/>
        <v>3960.11902443585</v>
      </c>
      <c r="I4" s="122">
        <f t="shared" si="3"/>
        <v>3884.881058072277</v>
      </c>
      <c r="J4" s="122">
        <f t="shared" si="3"/>
        <v>3835.9483593128698</v>
      </c>
      <c r="K4" s="122">
        <f t="shared" si="3"/>
        <v>3447.9048011509663</v>
      </c>
      <c r="L4" s="122">
        <f t="shared" si="3"/>
        <v>4145.8569458576476</v>
      </c>
      <c r="M4" s="122">
        <f t="shared" si="3"/>
        <v>3982.2767059490047</v>
      </c>
      <c r="N4" s="122">
        <f t="shared" si="3"/>
        <v>3850.7173194840434</v>
      </c>
      <c r="O4" s="122">
        <f t="shared" si="3"/>
        <v>4031.5847806447628</v>
      </c>
      <c r="P4" s="122">
        <f t="shared" si="3"/>
        <v>3649.5353740708165</v>
      </c>
      <c r="Q4" s="122">
        <f t="shared" si="3"/>
        <v>3189.8299117050296</v>
      </c>
      <c r="R4" s="122">
        <f t="shared" ref="R4:V4" si="4">SUM(R5:R6)</f>
        <v>3587.1530204037458</v>
      </c>
      <c r="S4" s="122">
        <f t="shared" si="4"/>
        <v>4050.2755842996075</v>
      </c>
      <c r="T4" s="122">
        <f t="shared" si="4"/>
        <v>4385.6637847102065</v>
      </c>
      <c r="U4" s="122">
        <f t="shared" si="4"/>
        <v>3841.7054713763105</v>
      </c>
      <c r="V4" s="122">
        <f t="shared" si="4"/>
        <v>3358.312497267018</v>
      </c>
      <c r="W4" s="122">
        <f t="shared" ref="W4:Y4" si="5">SUM(W5:W6)</f>
        <v>4456.9956347912175</v>
      </c>
      <c r="X4" s="122">
        <f t="shared" si="5"/>
        <v>4558.474233305803</v>
      </c>
      <c r="Y4" s="122">
        <f t="shared" si="5"/>
        <v>3150.6463496182341</v>
      </c>
      <c r="DA4" s="130" t="s">
        <v>2581</v>
      </c>
    </row>
    <row r="5" spans="1:105" ht="12" customHeight="1" x14ac:dyDescent="0.25">
      <c r="A5" s="97" t="s">
        <v>51</v>
      </c>
      <c r="B5" s="98">
        <v>3196.6337302913048</v>
      </c>
      <c r="C5" s="98">
        <v>3060.4789905964221</v>
      </c>
      <c r="D5" s="98">
        <v>3483.7410648601681</v>
      </c>
      <c r="E5" s="98">
        <v>3731.555964459887</v>
      </c>
      <c r="F5" s="98">
        <v>3258.9161709045093</v>
      </c>
      <c r="G5" s="98">
        <v>3423.7415315332437</v>
      </c>
      <c r="H5" s="98">
        <v>3960.11902443585</v>
      </c>
      <c r="I5" s="98">
        <v>3884.881058072277</v>
      </c>
      <c r="J5" s="98">
        <v>3835.9483593128698</v>
      </c>
      <c r="K5" s="98">
        <v>3447.9048011509663</v>
      </c>
      <c r="L5" s="98">
        <v>4145.8569458576476</v>
      </c>
      <c r="M5" s="98">
        <v>3982.2767059490047</v>
      </c>
      <c r="N5" s="98">
        <v>3850.7173194840434</v>
      </c>
      <c r="O5" s="98">
        <v>4031.5847806447628</v>
      </c>
      <c r="P5" s="98">
        <v>3649.5353740708165</v>
      </c>
      <c r="Q5" s="98">
        <v>3189.8299117050296</v>
      </c>
      <c r="R5" s="98">
        <v>3587.1530204037458</v>
      </c>
      <c r="S5" s="98">
        <v>4050.2755842996075</v>
      </c>
      <c r="T5" s="98">
        <v>4385.6637847102065</v>
      </c>
      <c r="U5" s="98">
        <v>3841.7054713763105</v>
      </c>
      <c r="V5" s="98">
        <v>3358.312497267018</v>
      </c>
      <c r="W5" s="98">
        <v>4456.9956347912175</v>
      </c>
      <c r="X5" s="98">
        <v>4558.474233305803</v>
      </c>
      <c r="Y5" s="98">
        <v>3150.6463496182341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164.06934048639059</v>
      </c>
      <c r="C9" s="122">
        <v>153.19748788433395</v>
      </c>
      <c r="D9" s="122">
        <v>167.25709003746525</v>
      </c>
      <c r="E9" s="122">
        <v>186.6936189857083</v>
      </c>
      <c r="F9" s="122">
        <v>164.73732890456307</v>
      </c>
      <c r="G9" s="122">
        <v>170.11781279519701</v>
      </c>
      <c r="H9" s="122">
        <v>189.32949151354768</v>
      </c>
      <c r="I9" s="122">
        <v>195.26410950573975</v>
      </c>
      <c r="J9" s="122">
        <v>195.06819228277772</v>
      </c>
      <c r="K9" s="122">
        <v>179.40387144273811</v>
      </c>
      <c r="L9" s="122">
        <v>216.78389430535464</v>
      </c>
      <c r="M9" s="122">
        <v>225.53190430917354</v>
      </c>
      <c r="N9" s="122">
        <v>220.44545008179514</v>
      </c>
      <c r="O9" s="122">
        <v>235.54964976140516</v>
      </c>
      <c r="P9" s="122">
        <v>227.60011858563161</v>
      </c>
      <c r="Q9" s="122">
        <v>206.24165699712375</v>
      </c>
      <c r="R9" s="122">
        <v>230.38215221631097</v>
      </c>
      <c r="S9" s="122">
        <v>259.79356371938843</v>
      </c>
      <c r="T9" s="122">
        <v>254.34380789691323</v>
      </c>
      <c r="U9" s="122">
        <v>231.46916091860064</v>
      </c>
      <c r="V9" s="122">
        <v>195.42800289823307</v>
      </c>
      <c r="W9" s="122">
        <v>332.23025530198078</v>
      </c>
      <c r="X9" s="122">
        <v>320.59338011783927</v>
      </c>
      <c r="Y9" s="122">
        <v>167.36843389686695</v>
      </c>
      <c r="DA9" s="130" t="s">
        <v>2586</v>
      </c>
    </row>
    <row r="10" spans="1:105" ht="12" customHeight="1" x14ac:dyDescent="0.25">
      <c r="A10" s="97" t="s">
        <v>143</v>
      </c>
      <c r="B10" s="98">
        <v>179.01952932252598</v>
      </c>
      <c r="C10" s="98">
        <v>166.45368743596276</v>
      </c>
      <c r="D10" s="98">
        <v>181.92746883770991</v>
      </c>
      <c r="E10" s="98">
        <v>210.1563477446725</v>
      </c>
      <c r="F10" s="98">
        <v>200.17919243960793</v>
      </c>
      <c r="G10" s="98">
        <v>218.34350461777765</v>
      </c>
      <c r="H10" s="98">
        <v>254.51115344378081</v>
      </c>
      <c r="I10" s="98">
        <v>261.12441963734506</v>
      </c>
      <c r="J10" s="98">
        <v>261.56073447654717</v>
      </c>
      <c r="K10" s="98">
        <v>234.48707047179215</v>
      </c>
      <c r="L10" s="98">
        <v>286.75022685536641</v>
      </c>
      <c r="M10" s="98">
        <v>312.41138300541661</v>
      </c>
      <c r="N10" s="98">
        <v>302.38280554488762</v>
      </c>
      <c r="O10" s="98">
        <v>320.06746908806991</v>
      </c>
      <c r="P10" s="98">
        <v>291.21390470000176</v>
      </c>
      <c r="Q10" s="98">
        <v>250.12397556494702</v>
      </c>
      <c r="R10" s="98">
        <v>278.7510755559976</v>
      </c>
      <c r="S10" s="98">
        <v>311.75199550753354</v>
      </c>
      <c r="T10" s="98">
        <v>307.06216531375469</v>
      </c>
      <c r="U10" s="98">
        <v>276.41899282166571</v>
      </c>
      <c r="V10" s="98">
        <v>234.18550284815765</v>
      </c>
      <c r="W10" s="98">
        <v>405.09919516348975</v>
      </c>
      <c r="X10" s="98">
        <v>398.84655518881596</v>
      </c>
      <c r="Y10" s="98">
        <v>203.67582811041461</v>
      </c>
      <c r="DA10" s="63" t="s">
        <v>2587</v>
      </c>
    </row>
    <row r="11" spans="1:105" ht="12" customHeight="1" x14ac:dyDescent="0.25">
      <c r="A11" s="97" t="s">
        <v>124</v>
      </c>
      <c r="B11" s="98">
        <v>123.22260827351647</v>
      </c>
      <c r="C11" s="98">
        <v>124.5236901043333</v>
      </c>
      <c r="D11" s="98">
        <v>126.45603979840364</v>
      </c>
      <c r="E11" s="98">
        <v>136.95406507053011</v>
      </c>
      <c r="F11" s="98">
        <v>141.7350058830198</v>
      </c>
      <c r="G11" s="98">
        <v>163.77677986047894</v>
      </c>
      <c r="H11" s="98">
        <v>173.93583934198352</v>
      </c>
      <c r="I11" s="98">
        <v>157.77536155995014</v>
      </c>
      <c r="J11" s="98">
        <v>164.88921137517457</v>
      </c>
      <c r="K11" s="98">
        <v>173.71827120054525</v>
      </c>
      <c r="L11" s="98">
        <v>181.19548862765794</v>
      </c>
      <c r="M11" s="98">
        <v>192.32855741911791</v>
      </c>
      <c r="N11" s="98">
        <v>197.47352222874042</v>
      </c>
      <c r="O11" s="98">
        <v>184.37869334293799</v>
      </c>
      <c r="P11" s="98">
        <v>184.46459265100171</v>
      </c>
      <c r="Q11" s="98">
        <v>174.46102181802868</v>
      </c>
      <c r="R11" s="98">
        <v>188.88845956483908</v>
      </c>
      <c r="S11" s="98">
        <v>189.17511057658464</v>
      </c>
      <c r="T11" s="98">
        <v>164.04863853932008</v>
      </c>
      <c r="U11" s="98">
        <v>139.53593009040623</v>
      </c>
      <c r="V11" s="98">
        <v>116.60246289267471</v>
      </c>
      <c r="W11" s="98">
        <v>146.33314890919991</v>
      </c>
      <c r="X11" s="98">
        <v>144.58584502398062</v>
      </c>
      <c r="Y11" s="98">
        <v>175.66007207795428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183.73238284481818</v>
      </c>
      <c r="C19" s="122">
        <v>178.51857365877575</v>
      </c>
      <c r="D19" s="122">
        <v>174.94596093683853</v>
      </c>
      <c r="E19" s="122">
        <v>172.10871604860225</v>
      </c>
      <c r="F19" s="122">
        <v>151.27596997094579</v>
      </c>
      <c r="G19" s="122">
        <v>150.27094979311835</v>
      </c>
      <c r="H19" s="122">
        <v>140.94812922989951</v>
      </c>
      <c r="I19" s="122">
        <v>107.31121030854887</v>
      </c>
      <c r="J19" s="122">
        <v>103.61326302451182</v>
      </c>
      <c r="K19" s="122">
        <v>103.39180258197769</v>
      </c>
      <c r="L19" s="122">
        <v>117.67374785612678</v>
      </c>
      <c r="M19" s="122">
        <v>134.18322528115664</v>
      </c>
      <c r="N19" s="122">
        <v>135.67185540504371</v>
      </c>
      <c r="O19" s="122">
        <v>122.62542814120802</v>
      </c>
      <c r="P19" s="122">
        <v>117.38175097738734</v>
      </c>
      <c r="Q19" s="122">
        <v>102.5356883796714</v>
      </c>
      <c r="R19" s="122">
        <v>113.1713511677314</v>
      </c>
      <c r="S19" s="122">
        <v>124.40356423963432</v>
      </c>
      <c r="T19" s="122">
        <v>125.04426403784238</v>
      </c>
      <c r="U19" s="122">
        <v>128.18959278736205</v>
      </c>
      <c r="V19" s="122">
        <v>114.88728939062801</v>
      </c>
      <c r="W19" s="122">
        <v>117.28171618925012</v>
      </c>
      <c r="X19" s="122">
        <v>132.93089726589392</v>
      </c>
      <c r="Y19" s="122">
        <v>150.63625414705604</v>
      </c>
      <c r="DA19" s="130" t="s">
        <v>2596</v>
      </c>
    </row>
    <row r="20" spans="1:105" ht="12" customHeight="1" x14ac:dyDescent="0.25">
      <c r="A20" s="97" t="s">
        <v>51</v>
      </c>
      <c r="B20" s="98">
        <v>280.97304578790732</v>
      </c>
      <c r="C20" s="98">
        <v>253.99189248990842</v>
      </c>
      <c r="D20" s="98">
        <v>272.67173420108031</v>
      </c>
      <c r="E20" s="98">
        <v>294.42830261828084</v>
      </c>
      <c r="F20" s="98">
        <v>261.22559837924229</v>
      </c>
      <c r="G20" s="98">
        <v>273.9984123642804</v>
      </c>
      <c r="H20" s="98">
        <v>320.33201699504269</v>
      </c>
      <c r="I20" s="98">
        <v>314.1810839142517</v>
      </c>
      <c r="J20" s="98">
        <v>321.76932954718944</v>
      </c>
      <c r="K20" s="98">
        <v>271.78977071351557</v>
      </c>
      <c r="L20" s="98">
        <v>298.18231249996393</v>
      </c>
      <c r="M20" s="98">
        <v>306.59261986208656</v>
      </c>
      <c r="N20" s="98">
        <v>290.28347612462397</v>
      </c>
      <c r="O20" s="98">
        <v>282.16494252382427</v>
      </c>
      <c r="P20" s="98">
        <v>249.4430086525748</v>
      </c>
      <c r="Q20" s="98">
        <v>206.05292283838372</v>
      </c>
      <c r="R20" s="98">
        <v>225.08026021343909</v>
      </c>
      <c r="S20" s="98">
        <v>253.01958727738153</v>
      </c>
      <c r="T20" s="98">
        <v>266.26165646955144</v>
      </c>
      <c r="U20" s="98">
        <v>233.60351719987278</v>
      </c>
      <c r="V20" s="98">
        <v>183.84507750474586</v>
      </c>
      <c r="W20" s="98">
        <v>255.60031942273025</v>
      </c>
      <c r="X20" s="98">
        <v>291.84805499646137</v>
      </c>
      <c r="Y20" s="98">
        <v>229.79011605577671</v>
      </c>
      <c r="DA20" s="63" t="s">
        <v>2597</v>
      </c>
    </row>
    <row r="21" spans="1:105" ht="12" customHeight="1" x14ac:dyDescent="0.25">
      <c r="A21" s="97" t="s">
        <v>50</v>
      </c>
      <c r="B21" s="98">
        <v>181.13457266323778</v>
      </c>
      <c r="C21" s="98">
        <v>178.40482308681234</v>
      </c>
      <c r="D21" s="98">
        <v>177.53072209828304</v>
      </c>
      <c r="E21" s="98">
        <v>181.60857854371352</v>
      </c>
      <c r="F21" s="98">
        <v>175.27798582051187</v>
      </c>
      <c r="G21" s="98">
        <v>192.37162593269031</v>
      </c>
      <c r="H21" s="98">
        <v>208.91793113948853</v>
      </c>
      <c r="I21" s="98">
        <v>177.10664947444891</v>
      </c>
      <c r="J21" s="98">
        <v>190.84613584918296</v>
      </c>
      <c r="K21" s="98">
        <v>190.00590593413236</v>
      </c>
      <c r="L21" s="98">
        <v>187.146384813113</v>
      </c>
      <c r="M21" s="98">
        <v>202.49841784932303</v>
      </c>
      <c r="N21" s="98">
        <v>204.54573209096273</v>
      </c>
      <c r="O21" s="98">
        <v>172.12619594849349</v>
      </c>
      <c r="P21" s="98">
        <v>159.92860394728717</v>
      </c>
      <c r="Q21" s="98">
        <v>130.83118426965248</v>
      </c>
      <c r="R21" s="98">
        <v>140.72069304248618</v>
      </c>
      <c r="S21" s="98">
        <v>152.45446042468575</v>
      </c>
      <c r="T21" s="98">
        <v>145.98338249193407</v>
      </c>
      <c r="U21" s="98">
        <v>167.99781868189544</v>
      </c>
      <c r="V21" s="98">
        <v>158.67621398645556</v>
      </c>
      <c r="W21" s="98">
        <v>130.5347598819053</v>
      </c>
      <c r="X21" s="98">
        <v>143.24634941372153</v>
      </c>
      <c r="Y21" s="98">
        <v>194.55081630217035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2505.3924088310405</v>
      </c>
      <c r="C24" s="117">
        <f t="shared" si="7"/>
        <v>2602.3645660188154</v>
      </c>
      <c r="D24" s="117">
        <f t="shared" si="7"/>
        <v>2743.4443829763104</v>
      </c>
      <c r="E24" s="117">
        <f t="shared" si="7"/>
        <v>2806.5218500144188</v>
      </c>
      <c r="F24" s="117">
        <f t="shared" si="7"/>
        <v>2697.0704476203728</v>
      </c>
      <c r="G24" s="117">
        <f t="shared" si="7"/>
        <v>3004.0811641891405</v>
      </c>
      <c r="H24" s="117">
        <f t="shared" si="7"/>
        <v>3074.263652941906</v>
      </c>
      <c r="I24" s="117">
        <f t="shared" si="7"/>
        <v>2551.8402804873108</v>
      </c>
      <c r="J24" s="117">
        <f t="shared" si="7"/>
        <v>2369.7452722207299</v>
      </c>
      <c r="K24" s="117">
        <f t="shared" si="7"/>
        <v>2454.9517583218167</v>
      </c>
      <c r="L24" s="117">
        <f t="shared" si="7"/>
        <v>2807.6873406615546</v>
      </c>
      <c r="M24" s="117">
        <f t="shared" si="7"/>
        <v>2996.8073928738713</v>
      </c>
      <c r="N24" s="117">
        <f t="shared" si="7"/>
        <v>2982.3093636053459</v>
      </c>
      <c r="O24" s="117">
        <f t="shared" si="7"/>
        <v>2691.4978867672571</v>
      </c>
      <c r="P24" s="117">
        <f t="shared" si="7"/>
        <v>2502.6072867029397</v>
      </c>
      <c r="Q24" s="117">
        <f t="shared" si="7"/>
        <v>2280.7658921218831</v>
      </c>
      <c r="R24" s="117">
        <f t="shared" ref="R24:V24" si="8">R25+R28+R30+R39</f>
        <v>2642.3486154626466</v>
      </c>
      <c r="S24" s="117">
        <f t="shared" si="8"/>
        <v>2961.0404960460296</v>
      </c>
      <c r="T24" s="117">
        <f t="shared" si="8"/>
        <v>2475.7366736561994</v>
      </c>
      <c r="U24" s="117">
        <f t="shared" si="8"/>
        <v>2775.9846715544782</v>
      </c>
      <c r="V24" s="117">
        <f t="shared" si="8"/>
        <v>2819.1104628009857</v>
      </c>
      <c r="W24" s="117">
        <f t="shared" ref="W24:Y24" si="9">W25+W28+W30+W39</f>
        <v>2754.3137689110881</v>
      </c>
      <c r="X24" s="117">
        <f t="shared" si="9"/>
        <v>2205.0246152874943</v>
      </c>
      <c r="Y24" s="117">
        <f t="shared" si="9"/>
        <v>3276.4040126394621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2330.9544312156827</v>
      </c>
      <c r="C25" s="122">
        <f t="shared" si="10"/>
        <v>2430.2199072817734</v>
      </c>
      <c r="D25" s="122">
        <f t="shared" si="10"/>
        <v>2574.6901112733794</v>
      </c>
      <c r="E25" s="122">
        <f t="shared" si="10"/>
        <v>2640.0387293117265</v>
      </c>
      <c r="F25" s="122">
        <f t="shared" si="10"/>
        <v>2545.9180066602758</v>
      </c>
      <c r="G25" s="122">
        <f t="shared" si="10"/>
        <v>2851.7317375154807</v>
      </c>
      <c r="H25" s="122">
        <f t="shared" si="10"/>
        <v>2935.4553376648969</v>
      </c>
      <c r="I25" s="122">
        <f t="shared" si="10"/>
        <v>2447.3565992751869</v>
      </c>
      <c r="J25" s="122">
        <f t="shared" si="10"/>
        <v>2272.8783338479179</v>
      </c>
      <c r="K25" s="122">
        <f t="shared" si="10"/>
        <v>2357.9083978431099</v>
      </c>
      <c r="L25" s="122">
        <f t="shared" si="10"/>
        <v>2706.2007612825009</v>
      </c>
      <c r="M25" s="122">
        <f t="shared" si="10"/>
        <v>2879.558479756919</v>
      </c>
      <c r="N25" s="122">
        <f t="shared" si="10"/>
        <v>2862.3426454583309</v>
      </c>
      <c r="O25" s="122">
        <f t="shared" si="10"/>
        <v>2587.2738948689007</v>
      </c>
      <c r="P25" s="122">
        <f t="shared" si="10"/>
        <v>2405.0713323885152</v>
      </c>
      <c r="Q25" s="122">
        <f t="shared" si="10"/>
        <v>2198.2661446166494</v>
      </c>
      <c r="R25" s="122">
        <f t="shared" ref="R25:V25" si="11">SUM(R26:R27)</f>
        <v>2552.0515725522655</v>
      </c>
      <c r="S25" s="122">
        <f t="shared" si="11"/>
        <v>2865.6814661492031</v>
      </c>
      <c r="T25" s="122">
        <f t="shared" si="11"/>
        <v>2384.6832944606117</v>
      </c>
      <c r="U25" s="122">
        <f t="shared" si="11"/>
        <v>2677.1369706336932</v>
      </c>
      <c r="V25" s="122">
        <f t="shared" si="11"/>
        <v>2733.4625041736135</v>
      </c>
      <c r="W25" s="122">
        <f t="shared" ref="W25:Y25" si="12">SUM(W26:W27)</f>
        <v>2684.0946994535407</v>
      </c>
      <c r="X25" s="122">
        <f t="shared" si="12"/>
        <v>2125.6452283464614</v>
      </c>
      <c r="Y25" s="122">
        <f t="shared" si="12"/>
        <v>3131.4795257234664</v>
      </c>
      <c r="DA25" s="130" t="s">
        <v>2601</v>
      </c>
    </row>
    <row r="26" spans="1:105" ht="12" customHeight="1" x14ac:dyDescent="0.25">
      <c r="A26" s="97" t="s">
        <v>74</v>
      </c>
      <c r="B26" s="98">
        <v>2330.9544312156827</v>
      </c>
      <c r="C26" s="98">
        <v>2430.2199072817734</v>
      </c>
      <c r="D26" s="98">
        <v>2574.6901112733794</v>
      </c>
      <c r="E26" s="98">
        <v>2640.0387293117265</v>
      </c>
      <c r="F26" s="98">
        <v>2545.9180066602758</v>
      </c>
      <c r="G26" s="98">
        <v>2851.7317375154807</v>
      </c>
      <c r="H26" s="98">
        <v>2935.4553376648969</v>
      </c>
      <c r="I26" s="98">
        <v>2447.3565992751869</v>
      </c>
      <c r="J26" s="98">
        <v>2272.8783338479179</v>
      </c>
      <c r="K26" s="98">
        <v>2357.9083978431099</v>
      </c>
      <c r="L26" s="98">
        <v>2706.2007612825009</v>
      </c>
      <c r="M26" s="98">
        <v>2879.558479756919</v>
      </c>
      <c r="N26" s="98">
        <v>2862.3426454583309</v>
      </c>
      <c r="O26" s="98">
        <v>2587.2738948689007</v>
      </c>
      <c r="P26" s="98">
        <v>2405.0713323885152</v>
      </c>
      <c r="Q26" s="98">
        <v>2198.2661446166494</v>
      </c>
      <c r="R26" s="98">
        <v>2552.0515725522655</v>
      </c>
      <c r="S26" s="98">
        <v>2865.6814661492031</v>
      </c>
      <c r="T26" s="98">
        <v>2384.6832944606117</v>
      </c>
      <c r="U26" s="98">
        <v>2677.1369706336932</v>
      </c>
      <c r="V26" s="98">
        <v>2733.4625041736135</v>
      </c>
      <c r="W26" s="98">
        <v>2684.0946994535407</v>
      </c>
      <c r="X26" s="98">
        <v>2125.6452283464614</v>
      </c>
      <c r="Y26" s="98">
        <v>3131.4795257234664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3.9455056568472271</v>
      </c>
      <c r="C30" s="122">
        <v>4.0720722489821881</v>
      </c>
      <c r="D30" s="122">
        <v>4.0867559418304582</v>
      </c>
      <c r="E30" s="122">
        <v>4.0787028275146158</v>
      </c>
      <c r="F30" s="122">
        <v>3.7466018432256529</v>
      </c>
      <c r="G30" s="122">
        <v>3.709097461650424</v>
      </c>
      <c r="H30" s="122">
        <v>3.0288387156667875</v>
      </c>
      <c r="I30" s="122">
        <v>2.2148394466842212</v>
      </c>
      <c r="J30" s="122">
        <v>1.7161856494019647</v>
      </c>
      <c r="K30" s="122">
        <v>2.0198542564912136</v>
      </c>
      <c r="L30" s="122">
        <v>1.95261423603539</v>
      </c>
      <c r="M30" s="122">
        <v>2.2616815741939238</v>
      </c>
      <c r="N30" s="122">
        <v>2.2318102577062802</v>
      </c>
      <c r="O30" s="122">
        <v>2.0850374587124119</v>
      </c>
      <c r="P30" s="122">
        <v>2.1595181281413751</v>
      </c>
      <c r="Q30" s="122">
        <v>1.9117452408131166</v>
      </c>
      <c r="R30" s="122">
        <v>1.6550448390357861</v>
      </c>
      <c r="S30" s="122">
        <v>1.4307640192498727</v>
      </c>
      <c r="T30" s="122">
        <v>1.4875127004567326</v>
      </c>
      <c r="U30" s="122">
        <v>1.4056952290642584</v>
      </c>
      <c r="V30" s="122">
        <v>1.4451409404419477</v>
      </c>
      <c r="W30" s="122">
        <v>2.2663800742162028</v>
      </c>
      <c r="X30" s="122">
        <v>2.9728870170063582</v>
      </c>
      <c r="Y30" s="122">
        <v>8.1964378255437715</v>
      </c>
      <c r="DA30" s="130" t="s">
        <v>2606</v>
      </c>
    </row>
    <row r="31" spans="1:105" ht="12" customHeight="1" x14ac:dyDescent="0.25">
      <c r="A31" s="97" t="s">
        <v>141</v>
      </c>
      <c r="B31" s="98">
        <v>123.22260827351646</v>
      </c>
      <c r="C31" s="98">
        <v>124.62077712922847</v>
      </c>
      <c r="D31" s="98">
        <v>127.28499159530243</v>
      </c>
      <c r="E31" s="98">
        <v>138.60475596990076</v>
      </c>
      <c r="F31" s="98">
        <v>144.04201618847401</v>
      </c>
      <c r="G31" s="98">
        <v>167.11737254781957</v>
      </c>
      <c r="H31" s="98">
        <v>177.4815352971969</v>
      </c>
      <c r="I31" s="98">
        <v>160.48726630673866</v>
      </c>
      <c r="J31" s="98">
        <v>167.90016269982553</v>
      </c>
      <c r="K31" s="98">
        <v>173.60647334541983</v>
      </c>
      <c r="L31" s="98">
        <v>181.59312395129126</v>
      </c>
      <c r="M31" s="98">
        <v>194.68316918916645</v>
      </c>
      <c r="N31" s="98">
        <v>199.11366650509271</v>
      </c>
      <c r="O31" s="98">
        <v>186.22363131242855</v>
      </c>
      <c r="P31" s="98">
        <v>187.55087743191459</v>
      </c>
      <c r="Q31" s="98">
        <v>179.15783971048634</v>
      </c>
      <c r="R31" s="98">
        <v>185.36502197200804</v>
      </c>
      <c r="S31" s="98">
        <v>174.62851371791868</v>
      </c>
      <c r="T31" s="98">
        <v>161.12111250210293</v>
      </c>
      <c r="U31" s="98">
        <v>143.60286524282765</v>
      </c>
      <c r="V31" s="98">
        <v>118.04173954428092</v>
      </c>
      <c r="W31" s="98">
        <v>148.12412627913039</v>
      </c>
      <c r="X31" s="98">
        <v>145.21409659992597</v>
      </c>
      <c r="Y31" s="98">
        <v>169.93947758294087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170.49247195851046</v>
      </c>
      <c r="C39" s="122">
        <v>168.07258648805981</v>
      </c>
      <c r="D39" s="122">
        <v>164.6675157611005</v>
      </c>
      <c r="E39" s="122">
        <v>162.40441787517767</v>
      </c>
      <c r="F39" s="122">
        <v>147.40583911687122</v>
      </c>
      <c r="G39" s="122">
        <v>148.64032921200922</v>
      </c>
      <c r="H39" s="122">
        <v>135.77947656134234</v>
      </c>
      <c r="I39" s="122">
        <v>102.26884176543935</v>
      </c>
      <c r="J39" s="122">
        <v>95.150752723409781</v>
      </c>
      <c r="K39" s="122">
        <v>95.023506222215673</v>
      </c>
      <c r="L39" s="122">
        <v>99.533965143018321</v>
      </c>
      <c r="M39" s="122">
        <v>114.98723154275828</v>
      </c>
      <c r="N39" s="122">
        <v>117.7349078893086</v>
      </c>
      <c r="O39" s="122">
        <v>102.13895443964385</v>
      </c>
      <c r="P39" s="122">
        <v>95.376436186283129</v>
      </c>
      <c r="Q39" s="122">
        <v>80.588002264420524</v>
      </c>
      <c r="R39" s="122">
        <v>88.641998071345554</v>
      </c>
      <c r="S39" s="122">
        <v>93.928265877576251</v>
      </c>
      <c r="T39" s="122">
        <v>89.565866495131147</v>
      </c>
      <c r="U39" s="122">
        <v>97.442005691720595</v>
      </c>
      <c r="V39" s="122">
        <v>84.202817686930217</v>
      </c>
      <c r="W39" s="122">
        <v>67.952689383331403</v>
      </c>
      <c r="X39" s="122">
        <v>76.40649992402642</v>
      </c>
      <c r="Y39" s="122">
        <v>136.72804909045189</v>
      </c>
      <c r="DA39" s="130" t="s">
        <v>2615</v>
      </c>
    </row>
    <row r="40" spans="1:105" ht="12" customHeight="1" x14ac:dyDescent="0.25">
      <c r="A40" s="97" t="s">
        <v>50</v>
      </c>
      <c r="B40" s="98">
        <v>181.13457266323778</v>
      </c>
      <c r="C40" s="98">
        <v>178.49974482477197</v>
      </c>
      <c r="D40" s="98">
        <v>177.83747389567884</v>
      </c>
      <c r="E40" s="98">
        <v>182.02374352452799</v>
      </c>
      <c r="F40" s="98">
        <v>175.71644082992634</v>
      </c>
      <c r="G40" s="98">
        <v>192.84042710739948</v>
      </c>
      <c r="H40" s="98">
        <v>209.22337896724005</v>
      </c>
      <c r="I40" s="98">
        <v>177.1975197112323</v>
      </c>
      <c r="J40" s="98">
        <v>190.95210888424458</v>
      </c>
      <c r="K40" s="98">
        <v>190.04701244443135</v>
      </c>
      <c r="L40" s="98">
        <v>187.21332320158729</v>
      </c>
      <c r="M40" s="98">
        <v>202.54347570078747</v>
      </c>
      <c r="N40" s="98">
        <v>204.5489110224251</v>
      </c>
      <c r="O40" s="98">
        <v>172.12203319586345</v>
      </c>
      <c r="P40" s="98">
        <v>159.94667414270768</v>
      </c>
      <c r="Q40" s="98">
        <v>130.85576605311849</v>
      </c>
      <c r="R40" s="98">
        <v>140.73059487615686</v>
      </c>
      <c r="S40" s="98">
        <v>152.53476790623202</v>
      </c>
      <c r="T40" s="98">
        <v>146.17490344724814</v>
      </c>
      <c r="U40" s="98">
        <v>167.97063325721996</v>
      </c>
      <c r="V40" s="98">
        <v>158.44237003498804</v>
      </c>
      <c r="W40" s="98">
        <v>130.07680080700467</v>
      </c>
      <c r="X40" s="98">
        <v>142.56060955462323</v>
      </c>
      <c r="Y40" s="98">
        <v>192.08322198590869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4719.8704785349537</v>
      </c>
      <c r="H43" s="117">
        <f t="shared" si="14"/>
        <v>3406.3414933589029</v>
      </c>
      <c r="I43" s="117">
        <f t="shared" si="14"/>
        <v>2462.2229281511454</v>
      </c>
      <c r="J43" s="117">
        <f t="shared" si="14"/>
        <v>2913.6570045555991</v>
      </c>
      <c r="K43" s="117">
        <f t="shared" si="14"/>
        <v>2757.5659183524635</v>
      </c>
      <c r="L43" s="117">
        <f t="shared" si="14"/>
        <v>3929.3563109791266</v>
      </c>
      <c r="M43" s="117">
        <f t="shared" si="14"/>
        <v>3461.4089647791138</v>
      </c>
      <c r="N43" s="117">
        <f t="shared" si="14"/>
        <v>4375.3933982969784</v>
      </c>
      <c r="O43" s="117">
        <f t="shared" si="14"/>
        <v>3329.8070114064808</v>
      </c>
      <c r="P43" s="117">
        <f t="shared" si="14"/>
        <v>3375.2319760822238</v>
      </c>
      <c r="Q43" s="117">
        <f t="shared" si="14"/>
        <v>2554.0667061031586</v>
      </c>
      <c r="R43" s="117">
        <f t="shared" ref="R43:V43" si="15">R44+R47+R49+R58</f>
        <v>3181.4916460520271</v>
      </c>
      <c r="S43" s="117">
        <f t="shared" si="15"/>
        <v>3490.253419328998</v>
      </c>
      <c r="T43" s="117">
        <f t="shared" si="15"/>
        <v>3562.9398656211056</v>
      </c>
      <c r="U43" s="117">
        <f t="shared" si="15"/>
        <v>3236.1570766637474</v>
      </c>
      <c r="V43" s="117">
        <f t="shared" si="15"/>
        <v>3138.4491831663072</v>
      </c>
      <c r="W43" s="117">
        <f t="shared" ref="W43:Y43" si="16">W44+W47+W49+W58</f>
        <v>3367.974730494087</v>
      </c>
      <c r="X43" s="117">
        <f t="shared" si="16"/>
        <v>3558.8086012100243</v>
      </c>
      <c r="Y43" s="117">
        <f t="shared" si="16"/>
        <v>3329.4417826506919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4380.23100120253</v>
      </c>
      <c r="H44" s="122">
        <f t="shared" si="17"/>
        <v>3132.4631830123535</v>
      </c>
      <c r="I44" s="122">
        <f t="shared" si="17"/>
        <v>2273.984521672121</v>
      </c>
      <c r="J44" s="122">
        <f t="shared" si="17"/>
        <v>2691.4680346890314</v>
      </c>
      <c r="K44" s="122">
        <f t="shared" si="17"/>
        <v>2506.5937168819064</v>
      </c>
      <c r="L44" s="122">
        <f t="shared" si="17"/>
        <v>3602.771645123998</v>
      </c>
      <c r="M44" s="122">
        <f t="shared" si="17"/>
        <v>3127.1943326582241</v>
      </c>
      <c r="N44" s="122">
        <f t="shared" si="17"/>
        <v>3985.1649393731245</v>
      </c>
      <c r="O44" s="122">
        <f t="shared" si="17"/>
        <v>3030.1801071118834</v>
      </c>
      <c r="P44" s="122">
        <f t="shared" si="17"/>
        <v>3064.1391275943388</v>
      </c>
      <c r="Q44" s="122">
        <f t="shared" si="17"/>
        <v>2307.2128992174767</v>
      </c>
      <c r="R44" s="122">
        <f t="shared" ref="R44:V44" si="18">SUM(R45:R46)</f>
        <v>2884.9417935608926</v>
      </c>
      <c r="S44" s="122">
        <f t="shared" si="18"/>
        <v>3170.6135083401309</v>
      </c>
      <c r="T44" s="122">
        <f t="shared" si="18"/>
        <v>3251.2461021155041</v>
      </c>
      <c r="U44" s="122">
        <f t="shared" si="18"/>
        <v>2940.2946115445284</v>
      </c>
      <c r="V44" s="122">
        <f t="shared" si="18"/>
        <v>2871.5304301240722</v>
      </c>
      <c r="W44" s="122">
        <f t="shared" ref="W44:Y44" si="19">SUM(W45:W46)</f>
        <v>3035.6079826103255</v>
      </c>
      <c r="X44" s="122">
        <f t="shared" si="19"/>
        <v>3217.0567323806081</v>
      </c>
      <c r="Y44" s="122">
        <f t="shared" si="19"/>
        <v>3023.8474536611834</v>
      </c>
      <c r="DA44" s="130" t="s">
        <v>2619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4380.23100120253</v>
      </c>
      <c r="H45" s="98">
        <v>3132.4631830123535</v>
      </c>
      <c r="I45" s="98">
        <v>2273.984521672121</v>
      </c>
      <c r="J45" s="98">
        <v>2691.4680346890314</v>
      </c>
      <c r="K45" s="98">
        <v>2506.5937168819064</v>
      </c>
      <c r="L45" s="98">
        <v>3602.771645123998</v>
      </c>
      <c r="M45" s="98">
        <v>3127.1943326582241</v>
      </c>
      <c r="N45" s="98">
        <v>3985.1649393731245</v>
      </c>
      <c r="O45" s="98">
        <v>3030.1801071118834</v>
      </c>
      <c r="P45" s="98">
        <v>3064.1391275943388</v>
      </c>
      <c r="Q45" s="98">
        <v>2307.2128992174767</v>
      </c>
      <c r="R45" s="98">
        <v>2884.9417935608926</v>
      </c>
      <c r="S45" s="98">
        <v>3170.6135083401309</v>
      </c>
      <c r="T45" s="98">
        <v>3251.2461021155041</v>
      </c>
      <c r="U45" s="98">
        <v>2940.2946115445284</v>
      </c>
      <c r="V45" s="98">
        <v>2871.5304301240722</v>
      </c>
      <c r="W45" s="98">
        <v>3035.6079826103255</v>
      </c>
      <c r="X45" s="98">
        <v>3217.0567323806081</v>
      </c>
      <c r="Y45" s="98">
        <v>3023.8474536611834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247.37349514782977</v>
      </c>
      <c r="H49" s="122">
        <v>186.81334054785191</v>
      </c>
      <c r="I49" s="122">
        <v>131.07700055847639</v>
      </c>
      <c r="J49" s="122">
        <v>169.59573940330668</v>
      </c>
      <c r="K49" s="122">
        <v>158.18499728453131</v>
      </c>
      <c r="L49" s="122">
        <v>208.92426342403218</v>
      </c>
      <c r="M49" s="122">
        <v>200.7340250060079</v>
      </c>
      <c r="N49" s="122">
        <v>261.19640002148651</v>
      </c>
      <c r="O49" s="122">
        <v>195.5020881579733</v>
      </c>
      <c r="P49" s="122">
        <v>217.75451361347584</v>
      </c>
      <c r="Q49" s="122">
        <v>166.24971760495535</v>
      </c>
      <c r="R49" s="122">
        <v>207.49270915158584</v>
      </c>
      <c r="S49" s="122">
        <v>221.21783525196849</v>
      </c>
      <c r="T49" s="122">
        <v>215.43965039958655</v>
      </c>
      <c r="U49" s="122">
        <v>191.22372739834842</v>
      </c>
      <c r="V49" s="122">
        <v>179.25730996875197</v>
      </c>
      <c r="W49" s="122">
        <v>262.84502076425173</v>
      </c>
      <c r="X49" s="122">
        <v>261.49762474900541</v>
      </c>
      <c r="Y49" s="122">
        <v>176.86086523327884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255.58196708335356</v>
      </c>
      <c r="H50" s="98">
        <v>192.66386633174793</v>
      </c>
      <c r="I50" s="98">
        <v>134.94117900783411</v>
      </c>
      <c r="J50" s="98">
        <v>174.28286255586238</v>
      </c>
      <c r="K50" s="98">
        <v>162.29545837901799</v>
      </c>
      <c r="L50" s="98">
        <v>214.26161118604594</v>
      </c>
      <c r="M50" s="98">
        <v>205.83152096312384</v>
      </c>
      <c r="N50" s="98">
        <v>268.12318823056989</v>
      </c>
      <c r="O50" s="98">
        <v>200.34154948057875</v>
      </c>
      <c r="P50" s="98">
        <v>223.09357648916301</v>
      </c>
      <c r="Q50" s="98">
        <v>170.24206793468002</v>
      </c>
      <c r="R50" s="98">
        <v>212.42738337948597</v>
      </c>
      <c r="S50" s="98">
        <v>226.60450645502195</v>
      </c>
      <c r="T50" s="98">
        <v>220.81564497544755</v>
      </c>
      <c r="U50" s="98">
        <v>196.22826917683318</v>
      </c>
      <c r="V50" s="98">
        <v>184.23142694949291</v>
      </c>
      <c r="W50" s="98">
        <v>270.52006832194212</v>
      </c>
      <c r="X50" s="98">
        <v>269.5444744402497</v>
      </c>
      <c r="Y50" s="98">
        <v>182.18368844085603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92.265982184593952</v>
      </c>
      <c r="H58" s="122">
        <v>87.06496979869722</v>
      </c>
      <c r="I58" s="122">
        <v>57.161405920548205</v>
      </c>
      <c r="J58" s="122">
        <v>52.5932304632612</v>
      </c>
      <c r="K58" s="122">
        <v>92.787204186026131</v>
      </c>
      <c r="L58" s="122">
        <v>117.66040243109617</v>
      </c>
      <c r="M58" s="122">
        <v>133.48060711488168</v>
      </c>
      <c r="N58" s="122">
        <v>129.03205890236734</v>
      </c>
      <c r="O58" s="122">
        <v>104.12481613662401</v>
      </c>
      <c r="P58" s="122">
        <v>93.338334874409171</v>
      </c>
      <c r="Q58" s="122">
        <v>80.604089280726313</v>
      </c>
      <c r="R58" s="122">
        <v>89.057143339548674</v>
      </c>
      <c r="S58" s="122">
        <v>98.42207573689852</v>
      </c>
      <c r="T58" s="122">
        <v>96.254113106014756</v>
      </c>
      <c r="U58" s="122">
        <v>104.63873772087054</v>
      </c>
      <c r="V58" s="122">
        <v>87.66144307348317</v>
      </c>
      <c r="W58" s="122">
        <v>69.521727119509521</v>
      </c>
      <c r="X58" s="122">
        <v>80.254244080411027</v>
      </c>
      <c r="Y58" s="122">
        <v>128.73346375622995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191.5218115043844</v>
      </c>
      <c r="H59" s="98">
        <v>208.38858686154347</v>
      </c>
      <c r="I59" s="98">
        <v>176.81395257941134</v>
      </c>
      <c r="J59" s="98">
        <v>190.47970318755802</v>
      </c>
      <c r="K59" s="98">
        <v>189.63846680340836</v>
      </c>
      <c r="L59" s="98">
        <v>186.93619372422191</v>
      </c>
      <c r="M59" s="98">
        <v>202.38403513544904</v>
      </c>
      <c r="N59" s="98">
        <v>204.48781220180129</v>
      </c>
      <c r="O59" s="98">
        <v>172.10339640089506</v>
      </c>
      <c r="P59" s="98">
        <v>159.90393468154306</v>
      </c>
      <c r="Q59" s="98">
        <v>130.74969900730954</v>
      </c>
      <c r="R59" s="98">
        <v>140.40171128684548</v>
      </c>
      <c r="S59" s="98">
        <v>152.00131870478182</v>
      </c>
      <c r="T59" s="98">
        <v>145.60430440934206</v>
      </c>
      <c r="U59" s="98">
        <v>167.66837616572457</v>
      </c>
      <c r="V59" s="98">
        <v>158.42548724821444</v>
      </c>
      <c r="W59" s="98">
        <v>130.09511312462672</v>
      </c>
      <c r="X59" s="98">
        <v>142.28783559920333</v>
      </c>
      <c r="Y59" s="98">
        <v>192.39501940314892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2452.3482658959533</v>
      </c>
      <c r="C62" s="117">
        <f t="shared" si="21"/>
        <v>2552.21707746123</v>
      </c>
      <c r="D62" s="117">
        <f t="shared" si="21"/>
        <v>2566.5495381990268</v>
      </c>
      <c r="E62" s="117">
        <f t="shared" si="21"/>
        <v>2642.1546739172054</v>
      </c>
      <c r="F62" s="117">
        <f t="shared" si="21"/>
        <v>2743.5322083773967</v>
      </c>
      <c r="G62" s="117">
        <f t="shared" si="21"/>
        <v>2810.3166128300268</v>
      </c>
      <c r="H62" s="117">
        <f t="shared" si="21"/>
        <v>2885.3579698957928</v>
      </c>
      <c r="I62" s="117">
        <f t="shared" si="21"/>
        <v>2961.8839251295676</v>
      </c>
      <c r="J62" s="117">
        <f t="shared" si="21"/>
        <v>2908.6294843049309</v>
      </c>
      <c r="K62" s="117">
        <f t="shared" si="21"/>
        <v>2883.7269319614497</v>
      </c>
      <c r="L62" s="117">
        <f t="shared" si="21"/>
        <v>3130.2406516105157</v>
      </c>
      <c r="M62" s="117">
        <f t="shared" si="21"/>
        <v>2946.9126975873542</v>
      </c>
      <c r="N62" s="117">
        <f t="shared" si="21"/>
        <v>2868.1033316802668</v>
      </c>
      <c r="O62" s="117">
        <f t="shared" si="21"/>
        <v>2665.8161713890818</v>
      </c>
      <c r="P62" s="117">
        <f t="shared" si="21"/>
        <v>2517.5544002572619</v>
      </c>
      <c r="Q62" s="117">
        <f t="shared" si="21"/>
        <v>2393.123515439429</v>
      </c>
      <c r="R62" s="117">
        <f t="shared" ref="R62:V62" si="22">R63+R66+R68+R77</f>
        <v>2587.5345910044448</v>
      </c>
      <c r="S62" s="117">
        <f t="shared" si="22"/>
        <v>2548.7588560541944</v>
      </c>
      <c r="T62" s="117">
        <f t="shared" si="22"/>
        <v>2561.5540347717852</v>
      </c>
      <c r="U62" s="117">
        <f t="shared" si="22"/>
        <v>2336.6036841519376</v>
      </c>
      <c r="V62" s="117">
        <f t="shared" si="22"/>
        <v>2345.4675523129972</v>
      </c>
      <c r="W62" s="117">
        <f t="shared" ref="W62:Y62" si="23">W63+W66+W68+W77</f>
        <v>2785.7694315871213</v>
      </c>
      <c r="X62" s="117">
        <f t="shared" si="23"/>
        <v>2452.6429125741411</v>
      </c>
      <c r="Y62" s="117">
        <f t="shared" si="23"/>
        <v>2322.82529649767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2184.749906087397</v>
      </c>
      <c r="C63" s="122">
        <f t="shared" si="24"/>
        <v>2280.6340113435831</v>
      </c>
      <c r="D63" s="122">
        <f t="shared" si="24"/>
        <v>2315.6060911515719</v>
      </c>
      <c r="E63" s="122">
        <f t="shared" si="24"/>
        <v>2374.0702744449795</v>
      </c>
      <c r="F63" s="122">
        <f t="shared" si="24"/>
        <v>2443.3774313370732</v>
      </c>
      <c r="G63" s="122">
        <f t="shared" si="24"/>
        <v>2504.2693687015467</v>
      </c>
      <c r="H63" s="122">
        <f t="shared" si="24"/>
        <v>2559.311136047314</v>
      </c>
      <c r="I63" s="122">
        <f t="shared" si="24"/>
        <v>2630.0206659044043</v>
      </c>
      <c r="J63" s="122">
        <f t="shared" si="24"/>
        <v>2558.9394676651532</v>
      </c>
      <c r="K63" s="122">
        <f t="shared" si="24"/>
        <v>2548.9493961495659</v>
      </c>
      <c r="L63" s="122">
        <f t="shared" si="24"/>
        <v>2807.4323895291573</v>
      </c>
      <c r="M63" s="122">
        <f t="shared" si="24"/>
        <v>2608.6108313617424</v>
      </c>
      <c r="N63" s="122">
        <f t="shared" si="24"/>
        <v>2537.1055243136529</v>
      </c>
      <c r="O63" s="122">
        <f t="shared" si="24"/>
        <v>2370.8658661772574</v>
      </c>
      <c r="P63" s="122">
        <f t="shared" si="24"/>
        <v>2224.1233929646423</v>
      </c>
      <c r="Q63" s="122">
        <f t="shared" si="24"/>
        <v>2129.8459573706305</v>
      </c>
      <c r="R63" s="122">
        <f t="shared" ref="R63:V63" si="25">SUM(R64:R65)</f>
        <v>2303.707739579208</v>
      </c>
      <c r="S63" s="122">
        <f t="shared" si="25"/>
        <v>2280.3314539107423</v>
      </c>
      <c r="T63" s="122">
        <f t="shared" si="25"/>
        <v>2278.5290492911272</v>
      </c>
      <c r="U63" s="122">
        <f t="shared" si="25"/>
        <v>2068.5429518271612</v>
      </c>
      <c r="V63" s="122">
        <f t="shared" si="25"/>
        <v>2086.3973807121247</v>
      </c>
      <c r="W63" s="122">
        <f t="shared" ref="W63:Y63" si="26">SUM(W64:W65)</f>
        <v>2429.0812066545268</v>
      </c>
      <c r="X63" s="122">
        <f t="shared" si="26"/>
        <v>2140.5014458244673</v>
      </c>
      <c r="Y63" s="122">
        <f t="shared" si="26"/>
        <v>2054.3140093964671</v>
      </c>
      <c r="DA63" s="130" t="s">
        <v>2637</v>
      </c>
    </row>
    <row r="64" spans="1:105" ht="12" customHeight="1" x14ac:dyDescent="0.25">
      <c r="A64" s="97" t="s">
        <v>212</v>
      </c>
      <c r="B64" s="98">
        <v>2184.749906087397</v>
      </c>
      <c r="C64" s="98">
        <v>2280.6340113435831</v>
      </c>
      <c r="D64" s="98">
        <v>2315.6060911515719</v>
      </c>
      <c r="E64" s="98">
        <v>2374.0702744449795</v>
      </c>
      <c r="F64" s="98">
        <v>2443.3774313370732</v>
      </c>
      <c r="G64" s="98">
        <v>2504.2693687015467</v>
      </c>
      <c r="H64" s="98">
        <v>2559.311136047314</v>
      </c>
      <c r="I64" s="98">
        <v>2630.0206659044043</v>
      </c>
      <c r="J64" s="98">
        <v>2558.9394676651532</v>
      </c>
      <c r="K64" s="98">
        <v>2548.9493961495659</v>
      </c>
      <c r="L64" s="98">
        <v>2807.4323895291573</v>
      </c>
      <c r="M64" s="98">
        <v>2608.6108313617424</v>
      </c>
      <c r="N64" s="98">
        <v>2537.1055243136529</v>
      </c>
      <c r="O64" s="98">
        <v>2370.8658661772574</v>
      </c>
      <c r="P64" s="98">
        <v>2224.1233929646423</v>
      </c>
      <c r="Q64" s="98">
        <v>2129.8459573706305</v>
      </c>
      <c r="R64" s="98">
        <v>2303.707739579208</v>
      </c>
      <c r="S64" s="98">
        <v>2280.3314539107423</v>
      </c>
      <c r="T64" s="98">
        <v>2278.5290492911272</v>
      </c>
      <c r="U64" s="98">
        <v>2068.5429518271612</v>
      </c>
      <c r="V64" s="98">
        <v>2086.3973807121247</v>
      </c>
      <c r="W64" s="98">
        <v>2429.0812066545268</v>
      </c>
      <c r="X64" s="98">
        <v>2140.5014458244673</v>
      </c>
      <c r="Y64" s="98">
        <v>2054.3140093964671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111.61581407403212</v>
      </c>
      <c r="C68" s="122">
        <v>117.50387479499939</v>
      </c>
      <c r="D68" s="122">
        <v>107.40820278967516</v>
      </c>
      <c r="E68" s="122">
        <v>117.58285499418534</v>
      </c>
      <c r="F68" s="122">
        <v>141.50430290408565</v>
      </c>
      <c r="G68" s="122">
        <v>146.11091697164721</v>
      </c>
      <c r="H68" s="122">
        <v>157.18716668055717</v>
      </c>
      <c r="I68" s="122">
        <v>155.36916393963037</v>
      </c>
      <c r="J68" s="122">
        <v>164.09401856571864</v>
      </c>
      <c r="K68" s="122">
        <v>162.66037266380962</v>
      </c>
      <c r="L68" s="122">
        <v>163.44644657836471</v>
      </c>
      <c r="M68" s="122">
        <v>167.04317222072561</v>
      </c>
      <c r="N68" s="122">
        <v>164.94221600665668</v>
      </c>
      <c r="O68" s="122">
        <v>151.35811395742647</v>
      </c>
      <c r="P68" s="122">
        <v>156.17153239897877</v>
      </c>
      <c r="Q68" s="122">
        <v>151.74240828052865</v>
      </c>
      <c r="R68" s="122">
        <v>164.04172543707372</v>
      </c>
      <c r="S68" s="122">
        <v>158.20291674687209</v>
      </c>
      <c r="T68" s="122">
        <v>151.01475824429747</v>
      </c>
      <c r="U68" s="122">
        <v>135.23520149009715</v>
      </c>
      <c r="V68" s="122">
        <v>131.79364418812435</v>
      </c>
      <c r="W68" s="122">
        <v>214.48545889079006</v>
      </c>
      <c r="X68" s="122">
        <v>179.25877917695473</v>
      </c>
      <c r="Y68" s="122">
        <v>124.65760757769544</v>
      </c>
      <c r="DA68" s="130" t="s">
        <v>2642</v>
      </c>
    </row>
    <row r="69" spans="1:105" ht="12" customHeight="1" x14ac:dyDescent="0.25">
      <c r="A69" s="97" t="s">
        <v>134</v>
      </c>
      <c r="B69" s="98">
        <v>115.57309781006227</v>
      </c>
      <c r="C69" s="98">
        <v>121.63570621295361</v>
      </c>
      <c r="D69" s="98">
        <v>111.11417655560962</v>
      </c>
      <c r="E69" s="98">
        <v>121.55709660671484</v>
      </c>
      <c r="F69" s="98">
        <v>146.20040872672058</v>
      </c>
      <c r="G69" s="98">
        <v>150.85773299145359</v>
      </c>
      <c r="H69" s="98">
        <v>162.21127108207651</v>
      </c>
      <c r="I69" s="98">
        <v>160.22951174525815</v>
      </c>
      <c r="J69" s="98">
        <v>169.15676870952527</v>
      </c>
      <c r="K69" s="98">
        <v>167.59243993310679</v>
      </c>
      <c r="L69" s="98">
        <v>168.30684415103434</v>
      </c>
      <c r="M69" s="98">
        <v>172.01004576917694</v>
      </c>
      <c r="N69" s="98">
        <v>169.89483306911973</v>
      </c>
      <c r="O69" s="98">
        <v>155.94781514682012</v>
      </c>
      <c r="P69" s="98">
        <v>160.88240276986173</v>
      </c>
      <c r="Q69" s="98">
        <v>156.23056950093061</v>
      </c>
      <c r="R69" s="98">
        <v>168.75642014964495</v>
      </c>
      <c r="S69" s="98">
        <v>162.66672491215121</v>
      </c>
      <c r="T69" s="98">
        <v>155.23684861730558</v>
      </c>
      <c r="U69" s="98">
        <v>139.0357304298486</v>
      </c>
      <c r="V69" s="98">
        <v>135.54990626516584</v>
      </c>
      <c r="W69" s="98">
        <v>220.72466791585876</v>
      </c>
      <c r="X69" s="98">
        <v>184.64791430089477</v>
      </c>
      <c r="Y69" s="98">
        <v>128.31424943855427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155.98254573452408</v>
      </c>
      <c r="C77" s="122">
        <v>154.07919132264743</v>
      </c>
      <c r="D77" s="122">
        <v>143.53524425777948</v>
      </c>
      <c r="E77" s="122">
        <v>150.50154447804078</v>
      </c>
      <c r="F77" s="122">
        <v>158.65047413623799</v>
      </c>
      <c r="G77" s="122">
        <v>159.93632715683285</v>
      </c>
      <c r="H77" s="122">
        <v>168.85966716792151</v>
      </c>
      <c r="I77" s="122">
        <v>176.49409528553329</v>
      </c>
      <c r="J77" s="122">
        <v>185.59599807405897</v>
      </c>
      <c r="K77" s="122">
        <v>172.1171631480741</v>
      </c>
      <c r="L77" s="122">
        <v>159.36181550299352</v>
      </c>
      <c r="M77" s="122">
        <v>171.25869400488614</v>
      </c>
      <c r="N77" s="122">
        <v>166.05559135995733</v>
      </c>
      <c r="O77" s="122">
        <v>143.5921912543977</v>
      </c>
      <c r="P77" s="122">
        <v>137.2594748936408</v>
      </c>
      <c r="Q77" s="122">
        <v>111.53514978826956</v>
      </c>
      <c r="R77" s="122">
        <v>119.78512598816312</v>
      </c>
      <c r="S77" s="122">
        <v>110.22448539657994</v>
      </c>
      <c r="T77" s="122">
        <v>132.01022723636072</v>
      </c>
      <c r="U77" s="122">
        <v>132.8255308346792</v>
      </c>
      <c r="V77" s="122">
        <v>127.27652741274829</v>
      </c>
      <c r="W77" s="122">
        <v>142.20276604180438</v>
      </c>
      <c r="X77" s="122">
        <v>132.88268757271902</v>
      </c>
      <c r="Y77" s="122">
        <v>143.85367952350762</v>
      </c>
      <c r="DA77" s="130" t="s">
        <v>2651</v>
      </c>
    </row>
    <row r="78" spans="1:105" ht="12" customHeight="1" x14ac:dyDescent="0.25">
      <c r="A78" s="97" t="s">
        <v>189</v>
      </c>
      <c r="B78" s="98">
        <v>161.67074449620205</v>
      </c>
      <c r="C78" s="98">
        <v>159.68262869449146</v>
      </c>
      <c r="D78" s="98">
        <v>148.73501605136289</v>
      </c>
      <c r="E78" s="98">
        <v>155.92948861113629</v>
      </c>
      <c r="F78" s="98">
        <v>164.34970383090288</v>
      </c>
      <c r="G78" s="98">
        <v>165.63907395679033</v>
      </c>
      <c r="H78" s="98">
        <v>174.86944294289668</v>
      </c>
      <c r="I78" s="98">
        <v>182.74987549256895</v>
      </c>
      <c r="J78" s="98">
        <v>192.18531134610888</v>
      </c>
      <c r="K78" s="98">
        <v>178.20130613176613</v>
      </c>
      <c r="L78" s="98">
        <v>164.94827164178196</v>
      </c>
      <c r="M78" s="98">
        <v>177.35432680534007</v>
      </c>
      <c r="N78" s="98">
        <v>172.07081660664562</v>
      </c>
      <c r="O78" s="98">
        <v>148.83235173330067</v>
      </c>
      <c r="P78" s="98">
        <v>142.19938825450262</v>
      </c>
      <c r="Q78" s="98">
        <v>115.41536675953854</v>
      </c>
      <c r="R78" s="98">
        <v>123.78333821827718</v>
      </c>
      <c r="S78" s="98">
        <v>113.78114990460566</v>
      </c>
      <c r="T78" s="98">
        <v>136.17177784160188</v>
      </c>
      <c r="U78" s="98">
        <v>136.93533542609555</v>
      </c>
      <c r="V78" s="98">
        <v>131.14194878223296</v>
      </c>
      <c r="W78" s="98">
        <v>146.49300234234164</v>
      </c>
      <c r="X78" s="98">
        <v>136.90443538922909</v>
      </c>
      <c r="Y78" s="98">
        <v>148.22353838891598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121.47524532960543</v>
      </c>
      <c r="C81" s="117">
        <f t="shared" si="28"/>
        <v>119.13372011945903</v>
      </c>
      <c r="D81" s="117">
        <f t="shared" si="28"/>
        <v>116.06922476063299</v>
      </c>
      <c r="E81" s="117">
        <f t="shared" si="28"/>
        <v>113.50063309509213</v>
      </c>
      <c r="F81" s="117">
        <f t="shared" si="28"/>
        <v>100.3878152284089</v>
      </c>
      <c r="G81" s="117">
        <f t="shared" si="28"/>
        <v>99.844187657210284</v>
      </c>
      <c r="H81" s="117">
        <f t="shared" si="28"/>
        <v>89.549385019524863</v>
      </c>
      <c r="I81" s="117">
        <f t="shared" si="28"/>
        <v>63.635476121822116</v>
      </c>
      <c r="J81" s="117">
        <f t="shared" si="28"/>
        <v>59.67147405003702</v>
      </c>
      <c r="K81" s="117">
        <f t="shared" si="28"/>
        <v>61.170187347201498</v>
      </c>
      <c r="L81" s="117">
        <f t="shared" si="28"/>
        <v>66.265370958518233</v>
      </c>
      <c r="M81" s="117">
        <f t="shared" si="28"/>
        <v>76.712436172800508</v>
      </c>
      <c r="N81" s="117">
        <f t="shared" si="28"/>
        <v>78.744973792763105</v>
      </c>
      <c r="O81" s="117">
        <f t="shared" si="28"/>
        <v>65.936676018999719</v>
      </c>
      <c r="P81" s="117">
        <f t="shared" si="28"/>
        <v>60.577248913694753</v>
      </c>
      <c r="Q81" s="117">
        <f t="shared" si="28"/>
        <v>49.993283473877284</v>
      </c>
      <c r="R81" s="117">
        <f t="shared" ref="R81:V81" si="29">R82+R85+R87+R100</f>
        <v>53.295551689659597</v>
      </c>
      <c r="S81" s="117">
        <f t="shared" si="29"/>
        <v>56.142335794483841</v>
      </c>
      <c r="T81" s="117">
        <f t="shared" si="29"/>
        <v>57.325155562859756</v>
      </c>
      <c r="U81" s="117">
        <f t="shared" si="29"/>
        <v>63.521756763217539</v>
      </c>
      <c r="V81" s="117">
        <f t="shared" si="29"/>
        <v>54.415157979849191</v>
      </c>
      <c r="W81" s="117">
        <f t="shared" ref="W81:Y81" si="30">W82+W85+W87+W100</f>
        <v>43.825529859020079</v>
      </c>
      <c r="X81" s="117">
        <f t="shared" si="30"/>
        <v>46.069006319370111</v>
      </c>
      <c r="Y81" s="117">
        <f t="shared" si="30"/>
        <v>74.813340861281645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1.038520547805508</v>
      </c>
      <c r="C87" s="122">
        <v>1.0545477484981969</v>
      </c>
      <c r="D87" s="122">
        <v>1.0555074856975319</v>
      </c>
      <c r="E87" s="122">
        <v>1.053637345115976</v>
      </c>
      <c r="F87" s="122">
        <v>0.92921669134121632</v>
      </c>
      <c r="G87" s="122">
        <v>0.90964800049681582</v>
      </c>
      <c r="H87" s="122">
        <v>0.77562508390647211</v>
      </c>
      <c r="I87" s="122">
        <v>0.57482321067630548</v>
      </c>
      <c r="J87" s="122">
        <v>0.49965635177147583</v>
      </c>
      <c r="K87" s="122">
        <v>0.49299533026840442</v>
      </c>
      <c r="L87" s="122">
        <v>0.5253473543502718</v>
      </c>
      <c r="M87" s="122">
        <v>0.56973461059670116</v>
      </c>
      <c r="N87" s="122">
        <v>0.56738568636543485</v>
      </c>
      <c r="O87" s="122">
        <v>0.48331288594485805</v>
      </c>
      <c r="P87" s="122">
        <v>0.43752475823674913</v>
      </c>
      <c r="Q87" s="122">
        <v>0.38882418842022487</v>
      </c>
      <c r="R87" s="122">
        <v>0.41447935995765794</v>
      </c>
      <c r="S87" s="122">
        <v>0.39122842865872504</v>
      </c>
      <c r="T87" s="122">
        <v>0.36332315290716621</v>
      </c>
      <c r="U87" s="122">
        <v>0.3365056950665527</v>
      </c>
      <c r="V87" s="122">
        <v>0.26940188771914986</v>
      </c>
      <c r="W87" s="122">
        <v>0.38968625980171312</v>
      </c>
      <c r="X87" s="122">
        <v>0.26986522252720974</v>
      </c>
      <c r="Y87" s="122">
        <v>0.1799161102290632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123.22260827351646</v>
      </c>
      <c r="C92" s="101">
        <v>124.68751355659514</v>
      </c>
      <c r="D92" s="101">
        <v>127.2177473924865</v>
      </c>
      <c r="E92" s="101">
        <v>138.19785234260232</v>
      </c>
      <c r="F92" s="101">
        <v>143.31327739616478</v>
      </c>
      <c r="G92" s="101">
        <v>165.79898545794026</v>
      </c>
      <c r="H92" s="101">
        <v>175.66402082357502</v>
      </c>
      <c r="I92" s="101">
        <v>158.86451812277559</v>
      </c>
      <c r="J92" s="101">
        <v>165.89741848729003</v>
      </c>
      <c r="K92" s="101">
        <v>174.31784775785115</v>
      </c>
      <c r="L92" s="101">
        <v>182.46824889796082</v>
      </c>
      <c r="M92" s="101">
        <v>195.2393392773356</v>
      </c>
      <c r="N92" s="101">
        <v>199.00656514142526</v>
      </c>
      <c r="O92" s="101">
        <v>184.22187650421262</v>
      </c>
      <c r="P92" s="101">
        <v>182.28731630881452</v>
      </c>
      <c r="Q92" s="101">
        <v>170.59124957711958</v>
      </c>
      <c r="R92" s="101">
        <v>177.5962180459837</v>
      </c>
      <c r="S92" s="101">
        <v>175.72019235909391</v>
      </c>
      <c r="T92" s="101">
        <v>160.77968426840118</v>
      </c>
      <c r="U92" s="101">
        <v>142.96470044689187</v>
      </c>
      <c r="V92" s="101">
        <v>119.10757377092372</v>
      </c>
      <c r="W92" s="101">
        <v>146.72693099820464</v>
      </c>
      <c r="X92" s="101">
        <v>142.47236520156315</v>
      </c>
      <c r="Y92" s="101">
        <v>171.06981247118068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120.43672478179992</v>
      </c>
      <c r="C100" s="122">
        <v>118.07917237096083</v>
      </c>
      <c r="D100" s="122">
        <v>115.01371727493546</v>
      </c>
      <c r="E100" s="122">
        <v>112.44699574997615</v>
      </c>
      <c r="F100" s="122">
        <v>99.458598537067687</v>
      </c>
      <c r="G100" s="122">
        <v>98.934539656713469</v>
      </c>
      <c r="H100" s="122">
        <v>88.773759935618386</v>
      </c>
      <c r="I100" s="122">
        <v>63.060652911145809</v>
      </c>
      <c r="J100" s="122">
        <v>59.171817698265542</v>
      </c>
      <c r="K100" s="122">
        <v>60.677192016933091</v>
      </c>
      <c r="L100" s="122">
        <v>65.740023604167959</v>
      </c>
      <c r="M100" s="122">
        <v>76.142701562203811</v>
      </c>
      <c r="N100" s="122">
        <v>78.177588106397664</v>
      </c>
      <c r="O100" s="122">
        <v>65.453363133054864</v>
      </c>
      <c r="P100" s="122">
        <v>60.139724155458005</v>
      </c>
      <c r="Q100" s="122">
        <v>49.604459285457061</v>
      </c>
      <c r="R100" s="122">
        <v>52.881072329701936</v>
      </c>
      <c r="S100" s="122">
        <v>55.751107365825114</v>
      </c>
      <c r="T100" s="122">
        <v>56.961832409952592</v>
      </c>
      <c r="U100" s="122">
        <v>63.185251068150983</v>
      </c>
      <c r="V100" s="122">
        <v>54.145756092130043</v>
      </c>
      <c r="W100" s="122">
        <v>43.435843599218366</v>
      </c>
      <c r="X100" s="122">
        <v>45.799141096842902</v>
      </c>
      <c r="Y100" s="122">
        <v>74.633424751052587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181.1345726632378</v>
      </c>
      <c r="C102" s="98">
        <v>178.5108976049066</v>
      </c>
      <c r="D102" s="98">
        <v>177.81650497651259</v>
      </c>
      <c r="E102" s="98">
        <v>181.93450049511901</v>
      </c>
      <c r="F102" s="98">
        <v>175.55319059410621</v>
      </c>
      <c r="G102" s="98">
        <v>192.60500478675675</v>
      </c>
      <c r="H102" s="98">
        <v>209.02148230857972</v>
      </c>
      <c r="I102" s="98">
        <v>177.10464031687036</v>
      </c>
      <c r="J102" s="98">
        <v>190.8384677436687</v>
      </c>
      <c r="K102" s="98">
        <v>190.03187173531157</v>
      </c>
      <c r="L102" s="98">
        <v>187.21683637814039</v>
      </c>
      <c r="M102" s="98">
        <v>202.55875870622813</v>
      </c>
      <c r="N102" s="98">
        <v>204.56207821455158</v>
      </c>
      <c r="O102" s="98">
        <v>172.12050453615856</v>
      </c>
      <c r="P102" s="98">
        <v>159.91733064453888</v>
      </c>
      <c r="Q102" s="98">
        <v>130.81261565159053</v>
      </c>
      <c r="R102" s="98">
        <v>140.73983039425113</v>
      </c>
      <c r="S102" s="98">
        <v>152.66781759642754</v>
      </c>
      <c r="T102" s="98">
        <v>146.03724612604819</v>
      </c>
      <c r="U102" s="98">
        <v>167.7818713017414</v>
      </c>
      <c r="V102" s="98">
        <v>158.30625590658997</v>
      </c>
      <c r="W102" s="98">
        <v>129.94522001090871</v>
      </c>
      <c r="X102" s="98">
        <v>142.70015286927085</v>
      </c>
      <c r="Y102" s="98">
        <v>192.79821445999562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170.497615877313</v>
      </c>
      <c r="C124" s="117">
        <f t="shared" si="42"/>
        <v>168.06505269961605</v>
      </c>
      <c r="D124" s="117">
        <f t="shared" si="42"/>
        <v>163.8508462359315</v>
      </c>
      <c r="E124" s="117">
        <f t="shared" si="42"/>
        <v>160.30541629428262</v>
      </c>
      <c r="F124" s="117">
        <f t="shared" si="42"/>
        <v>143.03468212485885</v>
      </c>
      <c r="G124" s="117">
        <f t="shared" si="42"/>
        <v>142.88948167562239</v>
      </c>
      <c r="H124" s="117">
        <f t="shared" si="42"/>
        <v>131.6505004599411</v>
      </c>
      <c r="I124" s="117">
        <f t="shared" si="42"/>
        <v>94.655618483946597</v>
      </c>
      <c r="J124" s="117">
        <f t="shared" si="42"/>
        <v>86.495310929091801</v>
      </c>
      <c r="K124" s="117">
        <f t="shared" si="42"/>
        <v>86.47803211073591</v>
      </c>
      <c r="L124" s="117">
        <f t="shared" si="42"/>
        <v>91.942811621689771</v>
      </c>
      <c r="M124" s="117">
        <f t="shared" si="42"/>
        <v>106.4440532415982</v>
      </c>
      <c r="N124" s="117">
        <f t="shared" si="42"/>
        <v>110.27578479022334</v>
      </c>
      <c r="O124" s="117">
        <f t="shared" si="42"/>
        <v>94.058099071305008</v>
      </c>
      <c r="P124" s="117">
        <f t="shared" si="42"/>
        <v>88.156924253708695</v>
      </c>
      <c r="Q124" s="117">
        <f t="shared" si="42"/>
        <v>78.235023854933416</v>
      </c>
      <c r="R124" s="117">
        <f t="shared" ref="R124:V124" si="43">R125+R128+R130+R139</f>
        <v>87.207081775910197</v>
      </c>
      <c r="S124" s="117">
        <f t="shared" si="43"/>
        <v>94.531192310976209</v>
      </c>
      <c r="T124" s="117">
        <f t="shared" si="43"/>
        <v>91.534206567789425</v>
      </c>
      <c r="U124" s="117">
        <f t="shared" si="43"/>
        <v>100.41143987769938</v>
      </c>
      <c r="V124" s="117">
        <f t="shared" si="43"/>
        <v>86.454940491090326</v>
      </c>
      <c r="W124" s="117">
        <f t="shared" ref="W124:Y124" si="44">W125+W128+W130+W139</f>
        <v>69.047106389368963</v>
      </c>
      <c r="X124" s="117">
        <f t="shared" si="44"/>
        <v>77.72742124597552</v>
      </c>
      <c r="Y124" s="117">
        <f t="shared" si="44"/>
        <v>125.14911940761004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170.497615877313</v>
      </c>
      <c r="C139" s="122">
        <v>168.06505269961605</v>
      </c>
      <c r="D139" s="122">
        <v>163.8508462359315</v>
      </c>
      <c r="E139" s="122">
        <v>160.30541629428262</v>
      </c>
      <c r="F139" s="122">
        <v>143.03468212485885</v>
      </c>
      <c r="G139" s="122">
        <v>142.88948167562239</v>
      </c>
      <c r="H139" s="122">
        <v>131.6505004599411</v>
      </c>
      <c r="I139" s="122">
        <v>94.655618483946597</v>
      </c>
      <c r="J139" s="122">
        <v>86.495310929091801</v>
      </c>
      <c r="K139" s="122">
        <v>86.47803211073591</v>
      </c>
      <c r="L139" s="122">
        <v>91.942811621689771</v>
      </c>
      <c r="M139" s="122">
        <v>106.4440532415982</v>
      </c>
      <c r="N139" s="122">
        <v>110.27578479022334</v>
      </c>
      <c r="O139" s="122">
        <v>94.058099071305008</v>
      </c>
      <c r="P139" s="122">
        <v>88.156924253708695</v>
      </c>
      <c r="Q139" s="122">
        <v>78.235023854933416</v>
      </c>
      <c r="R139" s="122">
        <v>87.207081775910197</v>
      </c>
      <c r="S139" s="122">
        <v>94.531192310976209</v>
      </c>
      <c r="T139" s="122">
        <v>91.534206567789425</v>
      </c>
      <c r="U139" s="122">
        <v>100.41143987769938</v>
      </c>
      <c r="V139" s="122">
        <v>86.454940491090326</v>
      </c>
      <c r="W139" s="122">
        <v>69.047106389368963</v>
      </c>
      <c r="X139" s="122">
        <v>77.72742124597552</v>
      </c>
      <c r="Y139" s="122">
        <v>125.14911940761004</v>
      </c>
      <c r="DA139" s="130" t="s">
        <v>2710</v>
      </c>
    </row>
    <row r="140" spans="1:105" ht="12" customHeight="1" x14ac:dyDescent="0.25">
      <c r="A140" s="97" t="s">
        <v>50</v>
      </c>
      <c r="B140" s="98">
        <v>181.13457266323775</v>
      </c>
      <c r="C140" s="98">
        <v>178.45506911772495</v>
      </c>
      <c r="D140" s="98">
        <v>177.74378548023469</v>
      </c>
      <c r="E140" s="98">
        <v>181.8896576022108</v>
      </c>
      <c r="F140" s="98">
        <v>175.55516873324316</v>
      </c>
      <c r="G140" s="98">
        <v>192.66012241275629</v>
      </c>
      <c r="H140" s="98">
        <v>209.11127199315376</v>
      </c>
      <c r="I140" s="98">
        <v>177.17125007063404</v>
      </c>
      <c r="J140" s="98">
        <v>190.90914176599097</v>
      </c>
      <c r="K140" s="98">
        <v>190.05551609238975</v>
      </c>
      <c r="L140" s="98">
        <v>187.21450800244853</v>
      </c>
      <c r="M140" s="98">
        <v>202.54863051289564</v>
      </c>
      <c r="N140" s="98">
        <v>204.56136111580938</v>
      </c>
      <c r="O140" s="98">
        <v>172.12048245438859</v>
      </c>
      <c r="P140" s="98">
        <v>159.92443501141295</v>
      </c>
      <c r="Q140" s="98">
        <v>130.77086076546365</v>
      </c>
      <c r="R140" s="98">
        <v>140.58917554500621</v>
      </c>
      <c r="S140" s="98">
        <v>152.45131890861904</v>
      </c>
      <c r="T140" s="98">
        <v>146.22586536335683</v>
      </c>
      <c r="U140" s="98">
        <v>168.24301759563301</v>
      </c>
      <c r="V140" s="98">
        <v>158.86136067961232</v>
      </c>
      <c r="W140" s="98">
        <v>130.2698934304627</v>
      </c>
      <c r="X140" s="98">
        <v>142.59644090946767</v>
      </c>
      <c r="Y140" s="98">
        <v>192.46584701283138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69.872939064966772</v>
      </c>
      <c r="P143" s="117">
        <f t="shared" si="49"/>
        <v>66.98848975164691</v>
      </c>
      <c r="Q143" s="117">
        <f t="shared" si="49"/>
        <v>75.754509550494404</v>
      </c>
      <c r="R143" s="117">
        <f t="shared" ref="R143:V143" si="50">R144+R146+R148+R157</f>
        <v>88.049262163194371</v>
      </c>
      <c r="S143" s="117">
        <f t="shared" si="50"/>
        <v>101.34779885442454</v>
      </c>
      <c r="T143" s="117">
        <f t="shared" si="50"/>
        <v>100.22100287104026</v>
      </c>
      <c r="U143" s="117">
        <f t="shared" si="50"/>
        <v>102.70807963877586</v>
      </c>
      <c r="V143" s="117">
        <f t="shared" si="50"/>
        <v>73.384823386013608</v>
      </c>
      <c r="W143" s="117">
        <f t="shared" ref="W143:Y143" si="51">W144+W146+W148+W157</f>
        <v>61.030970095843017</v>
      </c>
      <c r="X143" s="117">
        <f t="shared" si="51"/>
        <v>78.873159142402997</v>
      </c>
      <c r="Y143" s="117">
        <f t="shared" si="51"/>
        <v>136.00403902956819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0.59900420231534701</v>
      </c>
      <c r="P148" s="122">
        <v>0.51419664405100152</v>
      </c>
      <c r="Q148" s="122">
        <v>0.62785666895401926</v>
      </c>
      <c r="R148" s="122">
        <v>1.138295674916634</v>
      </c>
      <c r="S148" s="122">
        <v>1.711172155227445</v>
      </c>
      <c r="T148" s="122">
        <v>1.7590087923283446</v>
      </c>
      <c r="U148" s="122">
        <v>1.6729183592847776</v>
      </c>
      <c r="V148" s="122">
        <v>1.698281140642885</v>
      </c>
      <c r="W148" s="122">
        <v>3.0280126242125687</v>
      </c>
      <c r="X148" s="122">
        <v>4.3355141206216512</v>
      </c>
      <c r="Y148" s="122">
        <v>8.1346520992316034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162.24456679855686</v>
      </c>
      <c r="P149" s="98">
        <v>157.62269626180077</v>
      </c>
      <c r="Q149" s="98">
        <v>141.67585734947446</v>
      </c>
      <c r="R149" s="98">
        <v>147.26459129896045</v>
      </c>
      <c r="S149" s="98">
        <v>151.05608668784186</v>
      </c>
      <c r="T149" s="98">
        <v>147.4829751120522</v>
      </c>
      <c r="U149" s="98">
        <v>136.68900645781648</v>
      </c>
      <c r="V149" s="98">
        <v>113.90804230961623</v>
      </c>
      <c r="W149" s="98">
        <v>140.10540155791179</v>
      </c>
      <c r="X149" s="98">
        <v>138.20348684720781</v>
      </c>
      <c r="Y149" s="98">
        <v>168.99830815111901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69.27393486265143</v>
      </c>
      <c r="P157" s="122">
        <v>66.474293107595912</v>
      </c>
      <c r="Q157" s="122">
        <v>75.12665288154038</v>
      </c>
      <c r="R157" s="122">
        <v>86.910966488277737</v>
      </c>
      <c r="S157" s="122">
        <v>99.636626699197095</v>
      </c>
      <c r="T157" s="122">
        <v>98.461994078711911</v>
      </c>
      <c r="U157" s="122">
        <v>101.03516127949108</v>
      </c>
      <c r="V157" s="122">
        <v>71.686542245370717</v>
      </c>
      <c r="W157" s="122">
        <v>58.002957471630445</v>
      </c>
      <c r="X157" s="122">
        <v>74.537645021781344</v>
      </c>
      <c r="Y157" s="122">
        <v>127.86938693033659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171.91541950207736</v>
      </c>
      <c r="P158" s="98">
        <v>159.71632083363264</v>
      </c>
      <c r="Q158" s="98">
        <v>130.48617746801477</v>
      </c>
      <c r="R158" s="98">
        <v>140.08405867636179</v>
      </c>
      <c r="S158" s="98">
        <v>151.66074180961749</v>
      </c>
      <c r="T158" s="98">
        <v>145.36682418179137</v>
      </c>
      <c r="U158" s="98">
        <v>167.29824681520043</v>
      </c>
      <c r="V158" s="98">
        <v>157.96824004065752</v>
      </c>
      <c r="W158" s="98">
        <v>129.02124978068596</v>
      </c>
      <c r="X158" s="98">
        <v>141.12077856485436</v>
      </c>
      <c r="Y158" s="98">
        <v>191.42384425137192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174.45452064822717</v>
      </c>
      <c r="C161" s="117">
        <f t="shared" si="54"/>
        <v>172.12441534656961</v>
      </c>
      <c r="D161" s="117">
        <f t="shared" si="54"/>
        <v>166.5562794320301</v>
      </c>
      <c r="E161" s="117">
        <f t="shared" si="54"/>
        <v>157.7149702671189</v>
      </c>
      <c r="F161" s="117">
        <f t="shared" si="54"/>
        <v>126.92685079507224</v>
      </c>
      <c r="G161" s="117">
        <f t="shared" si="54"/>
        <v>116.96600811098332</v>
      </c>
      <c r="H161" s="117">
        <f t="shared" si="54"/>
        <v>93.990493857629872</v>
      </c>
      <c r="I161" s="117">
        <f t="shared" si="54"/>
        <v>58.226305610348497</v>
      </c>
      <c r="J161" s="117">
        <f t="shared" si="54"/>
        <v>55.692318670974331</v>
      </c>
      <c r="K161" s="117">
        <f t="shared" si="54"/>
        <v>69.187153186350088</v>
      </c>
      <c r="L161" s="117">
        <f t="shared" si="54"/>
        <v>79.526450545554596</v>
      </c>
      <c r="M161" s="117">
        <f t="shared" si="54"/>
        <v>96.242449921528674</v>
      </c>
      <c r="N161" s="117">
        <f t="shared" si="54"/>
        <v>99.857653267462723</v>
      </c>
      <c r="O161" s="117">
        <f t="shared" si="54"/>
        <v>84.04328126378789</v>
      </c>
      <c r="P161" s="117">
        <f t="shared" si="54"/>
        <v>79.399636745638475</v>
      </c>
      <c r="Q161" s="117">
        <f t="shared" si="54"/>
        <v>73.12313800223906</v>
      </c>
      <c r="R161" s="117">
        <f t="shared" ref="R161:V161" si="55">R162+R164+R166+R175</f>
        <v>81.020837385583434</v>
      </c>
      <c r="S161" s="117">
        <f t="shared" si="55"/>
        <v>88.526638431838506</v>
      </c>
      <c r="T161" s="117">
        <f t="shared" si="55"/>
        <v>86.5711784618575</v>
      </c>
      <c r="U161" s="117">
        <f t="shared" si="55"/>
        <v>94.896477674871704</v>
      </c>
      <c r="V161" s="117">
        <f t="shared" si="55"/>
        <v>82.051887784429653</v>
      </c>
      <c r="W161" s="117">
        <f t="shared" ref="W161:Y161" si="56">W162+W164+W166+W175</f>
        <v>67.49860654079896</v>
      </c>
      <c r="X161" s="117">
        <f t="shared" si="56"/>
        <v>72.250290513374964</v>
      </c>
      <c r="Y161" s="117">
        <f t="shared" si="56"/>
        <v>105.3203595937382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3.9749228475327896</v>
      </c>
      <c r="C166" s="122">
        <v>4.0891930713150053</v>
      </c>
      <c r="D166" s="122">
        <v>4.0151777654601153</v>
      </c>
      <c r="E166" s="122">
        <v>3.5826762000264085</v>
      </c>
      <c r="F166" s="122">
        <v>2.4781488353708832</v>
      </c>
      <c r="G166" s="122">
        <v>1.9208560345287577</v>
      </c>
      <c r="H166" s="122">
        <v>1.4979487894770751</v>
      </c>
      <c r="I166" s="122">
        <v>1.1174753104547712</v>
      </c>
      <c r="J166" s="122">
        <v>0.94852171815190522</v>
      </c>
      <c r="K166" s="122">
        <v>1.5978382783619347</v>
      </c>
      <c r="L166" s="122">
        <v>1.7891316550394847</v>
      </c>
      <c r="M166" s="122">
        <v>2.0776452741758162</v>
      </c>
      <c r="N166" s="122">
        <v>1.9953527673089457</v>
      </c>
      <c r="O166" s="122">
        <v>1.6173693313731787</v>
      </c>
      <c r="P166" s="122">
        <v>1.411163525965903</v>
      </c>
      <c r="Q166" s="122">
        <v>1.2162730346739108</v>
      </c>
      <c r="R166" s="122">
        <v>1.208343123698411</v>
      </c>
      <c r="S166" s="122">
        <v>1.21983343655069</v>
      </c>
      <c r="T166" s="122">
        <v>1.1647288217625298</v>
      </c>
      <c r="U166" s="122">
        <v>1.1838847522378775</v>
      </c>
      <c r="V166" s="122">
        <v>1.227022670589399</v>
      </c>
      <c r="W166" s="122">
        <v>2.0478451529991846</v>
      </c>
      <c r="X166" s="122">
        <v>2.5442757466660244</v>
      </c>
      <c r="Y166" s="122">
        <v>4.1950092625154527</v>
      </c>
      <c r="DA166" s="130" t="s">
        <v>2735</v>
      </c>
    </row>
    <row r="167" spans="1:105" ht="12" customHeight="1" x14ac:dyDescent="0.25">
      <c r="A167" s="97" t="s">
        <v>124</v>
      </c>
      <c r="B167" s="98">
        <v>123.22260827351649</v>
      </c>
      <c r="C167" s="98">
        <v>124.45034762322838</v>
      </c>
      <c r="D167" s="98">
        <v>126.77552018721289</v>
      </c>
      <c r="E167" s="98">
        <v>137.68716376572078</v>
      </c>
      <c r="F167" s="98">
        <v>142.70904923690151</v>
      </c>
      <c r="G167" s="98">
        <v>164.51331579057756</v>
      </c>
      <c r="H167" s="98">
        <v>173.81653044441259</v>
      </c>
      <c r="I167" s="98">
        <v>156.83677293716011</v>
      </c>
      <c r="J167" s="98">
        <v>163.64963768489591</v>
      </c>
      <c r="K167" s="98">
        <v>171.3716289157922</v>
      </c>
      <c r="L167" s="98">
        <v>181.03007700418604</v>
      </c>
      <c r="M167" s="98">
        <v>194.71691509575751</v>
      </c>
      <c r="N167" s="98">
        <v>199.60091333508237</v>
      </c>
      <c r="O167" s="98">
        <v>184.69072437660742</v>
      </c>
      <c r="P167" s="98">
        <v>182.17935440808495</v>
      </c>
      <c r="Q167" s="98">
        <v>168.69462103738954</v>
      </c>
      <c r="R167" s="98">
        <v>175.06406617667477</v>
      </c>
      <c r="S167" s="98">
        <v>169.79078833961043</v>
      </c>
      <c r="T167" s="98">
        <v>160.59313803724345</v>
      </c>
      <c r="U167" s="98">
        <v>143.39531695357309</v>
      </c>
      <c r="V167" s="98">
        <v>118.33457496207505</v>
      </c>
      <c r="W167" s="98">
        <v>146.31291972884048</v>
      </c>
      <c r="X167" s="98">
        <v>145.63151676611139</v>
      </c>
      <c r="Y167" s="98">
        <v>176.38920463050758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170.47959780069439</v>
      </c>
      <c r="C175" s="122">
        <v>168.0352222752546</v>
      </c>
      <c r="D175" s="122">
        <v>162.54110166656997</v>
      </c>
      <c r="E175" s="122">
        <v>154.13229406709249</v>
      </c>
      <c r="F175" s="122">
        <v>124.44870195970135</v>
      </c>
      <c r="G175" s="122">
        <v>115.04515207645457</v>
      </c>
      <c r="H175" s="122">
        <v>92.492545068152793</v>
      </c>
      <c r="I175" s="122">
        <v>57.108830299893725</v>
      </c>
      <c r="J175" s="122">
        <v>54.743796952822429</v>
      </c>
      <c r="K175" s="122">
        <v>67.589314907988154</v>
      </c>
      <c r="L175" s="122">
        <v>77.737318890515112</v>
      </c>
      <c r="M175" s="122">
        <v>94.164804647352852</v>
      </c>
      <c r="N175" s="122">
        <v>97.862300500153779</v>
      </c>
      <c r="O175" s="122">
        <v>82.425911932414706</v>
      </c>
      <c r="P175" s="122">
        <v>77.988473219672571</v>
      </c>
      <c r="Q175" s="122">
        <v>71.906864967565156</v>
      </c>
      <c r="R175" s="122">
        <v>79.812494261885021</v>
      </c>
      <c r="S175" s="122">
        <v>87.30680499528782</v>
      </c>
      <c r="T175" s="122">
        <v>85.406449640094976</v>
      </c>
      <c r="U175" s="122">
        <v>93.712592922633831</v>
      </c>
      <c r="V175" s="122">
        <v>80.824865113840247</v>
      </c>
      <c r="W175" s="122">
        <v>65.450761387799773</v>
      </c>
      <c r="X175" s="122">
        <v>69.706014766708932</v>
      </c>
      <c r="Y175" s="122">
        <v>101.12535033122275</v>
      </c>
      <c r="DA175" s="130" t="s">
        <v>2744</v>
      </c>
    </row>
    <row r="176" spans="1:105" ht="12" customHeight="1" x14ac:dyDescent="0.25">
      <c r="A176" s="97" t="s">
        <v>50</v>
      </c>
      <c r="B176" s="98">
        <v>181.1345726632378</v>
      </c>
      <c r="C176" s="98">
        <v>178.43371529294646</v>
      </c>
      <c r="D176" s="98">
        <v>177.64908868044989</v>
      </c>
      <c r="E176" s="98">
        <v>181.65922812477527</v>
      </c>
      <c r="F176" s="98">
        <v>175.16716869885701</v>
      </c>
      <c r="G176" s="98">
        <v>192.10017066868591</v>
      </c>
      <c r="H176" s="98">
        <v>208.65585812122697</v>
      </c>
      <c r="I176" s="98">
        <v>176.92931938039953</v>
      </c>
      <c r="J176" s="98">
        <v>190.627879518469</v>
      </c>
      <c r="K176" s="98">
        <v>189.85347530747569</v>
      </c>
      <c r="L176" s="98">
        <v>187.14278276312712</v>
      </c>
      <c r="M176" s="98">
        <v>202.53500975099243</v>
      </c>
      <c r="N176" s="98">
        <v>204.56368973121229</v>
      </c>
      <c r="O176" s="98">
        <v>172.10825859174457</v>
      </c>
      <c r="P176" s="98">
        <v>159.86292802565913</v>
      </c>
      <c r="Q176" s="98">
        <v>130.70870537599626</v>
      </c>
      <c r="R176" s="98">
        <v>140.63742195995749</v>
      </c>
      <c r="S176" s="98">
        <v>152.662957418193</v>
      </c>
      <c r="T176" s="98">
        <v>146.59181883960898</v>
      </c>
      <c r="U176" s="98">
        <v>168.59556424927644</v>
      </c>
      <c r="V176" s="98">
        <v>159.14452706695317</v>
      </c>
      <c r="W176" s="98">
        <v>130.50844825478256</v>
      </c>
      <c r="X176" s="98">
        <v>143.20659424554378</v>
      </c>
      <c r="Y176" s="98">
        <v>193.69259674840418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171.06775749327579</v>
      </c>
      <c r="C3" s="118">
        <f t="shared" si="0"/>
        <v>164.36862190709195</v>
      </c>
      <c r="D3" s="118">
        <f t="shared" si="0"/>
        <v>184.31867682131357</v>
      </c>
      <c r="E3" s="118">
        <f t="shared" si="0"/>
        <v>197.17845477968751</v>
      </c>
      <c r="F3" s="118">
        <f t="shared" si="0"/>
        <v>174.10579390226519</v>
      </c>
      <c r="G3" s="118">
        <f t="shared" si="0"/>
        <v>180.504488928504</v>
      </c>
      <c r="H3" s="118">
        <f t="shared" si="0"/>
        <v>207.41522846796244</v>
      </c>
      <c r="I3" s="118">
        <f t="shared" si="0"/>
        <v>203.04547098620844</v>
      </c>
      <c r="J3" s="118">
        <f t="shared" si="0"/>
        <v>199.59116949800767</v>
      </c>
      <c r="K3" s="118">
        <f t="shared" si="0"/>
        <v>179.57334669518005</v>
      </c>
      <c r="L3" s="118">
        <f t="shared" si="0"/>
        <v>211.49882820890483</v>
      </c>
      <c r="M3" s="118">
        <f t="shared" si="0"/>
        <v>206.81893232253961</v>
      </c>
      <c r="N3" s="118">
        <f t="shared" si="0"/>
        <v>198.74767854325742</v>
      </c>
      <c r="O3" s="118">
        <f t="shared" si="0"/>
        <v>202.46963873400028</v>
      </c>
      <c r="P3" s="118">
        <f t="shared" si="0"/>
        <v>182.37382606306505</v>
      </c>
      <c r="Q3" s="118">
        <f t="shared" si="0"/>
        <v>156.51195864958098</v>
      </c>
      <c r="R3" s="118">
        <f t="shared" ref="R3:V3" si="1">R4+R7+R9+R19</f>
        <v>172.25844876473397</v>
      </c>
      <c r="S3" s="118">
        <f t="shared" si="1"/>
        <v>190.82386423459755</v>
      </c>
      <c r="T3" s="118">
        <f t="shared" si="1"/>
        <v>203.23215411963508</v>
      </c>
      <c r="U3" s="118">
        <f t="shared" si="1"/>
        <v>178.09527984933615</v>
      </c>
      <c r="V3" s="118">
        <f t="shared" si="1"/>
        <v>155.41800265239735</v>
      </c>
      <c r="W3" s="118">
        <f t="shared" ref="W3:Y3" si="2">W4+W7+W9+W19</f>
        <v>206.61835787729004</v>
      </c>
      <c r="X3" s="118">
        <f t="shared" si="2"/>
        <v>209.19132858114921</v>
      </c>
      <c r="Y3" s="118">
        <f t="shared" si="2"/>
        <v>145.21235731431076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149.80841334122695</v>
      </c>
      <c r="C4" s="123">
        <f t="shared" si="3"/>
        <v>143.7417990848856</v>
      </c>
      <c r="D4" s="123">
        <f t="shared" si="3"/>
        <v>163.65090682820627</v>
      </c>
      <c r="E4" s="123">
        <f t="shared" si="3"/>
        <v>175.03905975720141</v>
      </c>
      <c r="F4" s="123">
        <f t="shared" si="3"/>
        <v>152.26077579795509</v>
      </c>
      <c r="G4" s="123">
        <f t="shared" si="3"/>
        <v>158.17590977671131</v>
      </c>
      <c r="H4" s="123">
        <f t="shared" si="3"/>
        <v>182.34027214774855</v>
      </c>
      <c r="I4" s="123">
        <f t="shared" si="3"/>
        <v>179.00628292206284</v>
      </c>
      <c r="J4" s="123">
        <f t="shared" si="3"/>
        <v>174.49029816464579</v>
      </c>
      <c r="K4" s="123">
        <f t="shared" si="3"/>
        <v>155.9891854642527</v>
      </c>
      <c r="L4" s="123">
        <f t="shared" si="3"/>
        <v>187.98537544158546</v>
      </c>
      <c r="M4" s="123">
        <f t="shared" si="3"/>
        <v>180.89023001400716</v>
      </c>
      <c r="N4" s="123">
        <f t="shared" si="3"/>
        <v>173.04377361383814</v>
      </c>
      <c r="O4" s="123">
        <f t="shared" si="3"/>
        <v>178.3711611337209</v>
      </c>
      <c r="P4" s="123">
        <f t="shared" si="3"/>
        <v>159.64952502906368</v>
      </c>
      <c r="Q4" s="123">
        <f t="shared" si="3"/>
        <v>137.52245749003592</v>
      </c>
      <c r="R4" s="123">
        <f t="shared" ref="R4:V4" si="4">SUM(R5:R6)</f>
        <v>152.07913982293164</v>
      </c>
      <c r="S4" s="123">
        <f t="shared" si="4"/>
        <v>169.81700555278246</v>
      </c>
      <c r="T4" s="123">
        <f t="shared" si="4"/>
        <v>181.4946281044634</v>
      </c>
      <c r="U4" s="123">
        <f t="shared" si="4"/>
        <v>157.65310440079907</v>
      </c>
      <c r="V4" s="123">
        <f t="shared" si="4"/>
        <v>137.45381344452846</v>
      </c>
      <c r="W4" s="123">
        <f t="shared" ref="W4:Y4" si="5">SUM(W5:W6)</f>
        <v>181.75342667060872</v>
      </c>
      <c r="X4" s="123">
        <f t="shared" si="5"/>
        <v>184.47662529175184</v>
      </c>
      <c r="Y4" s="123">
        <f t="shared" si="5"/>
        <v>126.90335297436826</v>
      </c>
      <c r="DA4" s="130" t="s">
        <v>2749</v>
      </c>
    </row>
    <row r="5" spans="1:105" ht="12" customHeight="1" x14ac:dyDescent="0.25">
      <c r="A5" s="97" t="s">
        <v>51</v>
      </c>
      <c r="B5" s="99">
        <v>149.03725341554252</v>
      </c>
      <c r="C5" s="99">
        <v>143.01098086694734</v>
      </c>
      <c r="D5" s="99">
        <v>162.82684599551359</v>
      </c>
      <c r="E5" s="99">
        <v>174.16736918887528</v>
      </c>
      <c r="F5" s="99">
        <v>151.50869772686545</v>
      </c>
      <c r="G5" s="99">
        <v>157.39887140040764</v>
      </c>
      <c r="H5" s="99">
        <v>181.44416082249904</v>
      </c>
      <c r="I5" s="99">
        <v>178.13654134461035</v>
      </c>
      <c r="J5" s="99">
        <v>173.6451846757989</v>
      </c>
      <c r="K5" s="99">
        <v>155.23877421712399</v>
      </c>
      <c r="L5" s="99">
        <v>187.09019802528329</v>
      </c>
      <c r="M5" s="99">
        <v>180.02981564381366</v>
      </c>
      <c r="N5" s="99">
        <v>172.22125185646166</v>
      </c>
      <c r="O5" s="99">
        <v>177.52502865930214</v>
      </c>
      <c r="P5" s="99">
        <v>158.90256348684832</v>
      </c>
      <c r="Q5" s="99">
        <v>136.8885764343876</v>
      </c>
      <c r="R5" s="99">
        <v>151.38760870178618</v>
      </c>
      <c r="S5" s="99">
        <v>169.04553265441248</v>
      </c>
      <c r="T5" s="99">
        <v>180.66240948121475</v>
      </c>
      <c r="U5" s="99">
        <v>156.92756588131493</v>
      </c>
      <c r="V5" s="99">
        <v>136.8268838979937</v>
      </c>
      <c r="W5" s="99">
        <v>180.92444250089994</v>
      </c>
      <c r="X5" s="99">
        <v>183.62395663528218</v>
      </c>
      <c r="Y5" s="99">
        <v>126.32076684816062</v>
      </c>
      <c r="DA5" s="63" t="s">
        <v>2750</v>
      </c>
    </row>
    <row r="6" spans="1:105" ht="12" customHeight="1" x14ac:dyDescent="0.25">
      <c r="A6" s="97" t="s">
        <v>53</v>
      </c>
      <c r="B6" s="99">
        <v>0.77115992568443359</v>
      </c>
      <c r="C6" s="99">
        <v>0.7308182179382503</v>
      </c>
      <c r="D6" s="99">
        <v>0.82406083269268671</v>
      </c>
      <c r="E6" s="99">
        <v>0.8716905683261259</v>
      </c>
      <c r="F6" s="99">
        <v>0.75207807108963609</v>
      </c>
      <c r="G6" s="99">
        <v>0.77703837630366646</v>
      </c>
      <c r="H6" s="99">
        <v>0.89611132524949344</v>
      </c>
      <c r="I6" s="99">
        <v>0.86974157745248259</v>
      </c>
      <c r="J6" s="99">
        <v>0.84511348884689941</v>
      </c>
      <c r="K6" s="99">
        <v>0.75041124712870644</v>
      </c>
      <c r="L6" s="99">
        <v>0.89517741630216219</v>
      </c>
      <c r="M6" s="99">
        <v>0.86041437019349476</v>
      </c>
      <c r="N6" s="99">
        <v>0.8225217573764747</v>
      </c>
      <c r="O6" s="99">
        <v>0.84613247441876083</v>
      </c>
      <c r="P6" s="99">
        <v>0.74696154221536881</v>
      </c>
      <c r="Q6" s="99">
        <v>0.63388105564831798</v>
      </c>
      <c r="R6" s="99">
        <v>0.69153112114546567</v>
      </c>
      <c r="S6" s="99">
        <v>0.77147289836997857</v>
      </c>
      <c r="T6" s="99">
        <v>0.83221862324864027</v>
      </c>
      <c r="U6" s="99">
        <v>0.72553851948414561</v>
      </c>
      <c r="V6" s="99">
        <v>0.62692954653476118</v>
      </c>
      <c r="W6" s="99">
        <v>0.82898416970877864</v>
      </c>
      <c r="X6" s="99">
        <v>0.85266865646965706</v>
      </c>
      <c r="Y6" s="99">
        <v>0.58258612620764594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1.6030629062501766E-4</v>
      </c>
      <c r="C7" s="123">
        <f t="shared" si="6"/>
        <v>1.5330705156534297E-4</v>
      </c>
      <c r="D7" s="123">
        <f t="shared" si="6"/>
        <v>2.3329402995256868E-4</v>
      </c>
      <c r="E7" s="123">
        <f t="shared" si="6"/>
        <v>5.5152345206340347E-4</v>
      </c>
      <c r="F7" s="123">
        <f t="shared" si="6"/>
        <v>1.1433087278108294E-3</v>
      </c>
      <c r="G7" s="123">
        <f t="shared" si="6"/>
        <v>2.0874468215588979E-3</v>
      </c>
      <c r="H7" s="123">
        <f t="shared" si="6"/>
        <v>7.2366583224126755E-3</v>
      </c>
      <c r="I7" s="123">
        <f t="shared" si="6"/>
        <v>4.1756127502215849E-3</v>
      </c>
      <c r="J7" s="123">
        <f t="shared" si="6"/>
        <v>3.6864867917748411E-3</v>
      </c>
      <c r="K7" s="123">
        <f t="shared" si="6"/>
        <v>4.2424415439829052E-3</v>
      </c>
      <c r="L7" s="123">
        <f t="shared" si="6"/>
        <v>3.2230638440215689E-2</v>
      </c>
      <c r="M7" s="123">
        <f t="shared" si="6"/>
        <v>3.9175987181502732E-3</v>
      </c>
      <c r="N7" s="123">
        <f t="shared" si="6"/>
        <v>1.1143348341045944E-2</v>
      </c>
      <c r="O7" s="123">
        <f t="shared" si="6"/>
        <v>5.7903760583572893E-3</v>
      </c>
      <c r="P7" s="123">
        <f t="shared" si="6"/>
        <v>1.2474036269007026E-2</v>
      </c>
      <c r="Q7" s="123">
        <f t="shared" si="6"/>
        <v>7.7577638950623706E-3</v>
      </c>
      <c r="R7" s="123">
        <f t="shared" si="6"/>
        <v>4.5992562644792305E-3</v>
      </c>
      <c r="S7" s="123">
        <f t="shared" si="6"/>
        <v>3.538794154952743E-3</v>
      </c>
      <c r="T7" s="123">
        <f t="shared" si="6"/>
        <v>5.4525316490436106E-3</v>
      </c>
      <c r="U7" s="123">
        <f t="shared" si="6"/>
        <v>4.611895258154604E-3</v>
      </c>
      <c r="V7" s="123">
        <f t="shared" si="6"/>
        <v>2.9993201075288853E-3</v>
      </c>
      <c r="W7" s="123">
        <f t="shared" si="6"/>
        <v>9.2213381291789912E-3</v>
      </c>
      <c r="X7" s="123">
        <f t="shared" si="6"/>
        <v>6.0405889636196844E-3</v>
      </c>
      <c r="Y7" s="123">
        <f t="shared" si="6"/>
        <v>5.8876852225947006E-3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1.6030629062501766E-4</v>
      </c>
      <c r="C8" s="99">
        <f>RES_hhdet_fech!C8/RES_summary!C$19</f>
        <v>1.5330705156534297E-4</v>
      </c>
      <c r="D8" s="99">
        <f>RES_hhdet_fech!D8/RES_summary!D$19</f>
        <v>2.3329402995256868E-4</v>
      </c>
      <c r="E8" s="99">
        <f>RES_hhdet_fech!E8/RES_summary!E$19</f>
        <v>5.5152345206340347E-4</v>
      </c>
      <c r="F8" s="99">
        <f>RES_hhdet_fech!F8/RES_summary!F$19</f>
        <v>1.1433087278108294E-3</v>
      </c>
      <c r="G8" s="99">
        <f>RES_hhdet_fech!G8/RES_summary!G$19</f>
        <v>2.0874468215588979E-3</v>
      </c>
      <c r="H8" s="99">
        <f>RES_hhdet_fech!H8/RES_summary!H$19</f>
        <v>7.2366583224126755E-3</v>
      </c>
      <c r="I8" s="99">
        <f>RES_hhdet_fech!I8/RES_summary!I$19</f>
        <v>4.1756127502215849E-3</v>
      </c>
      <c r="J8" s="99">
        <f>RES_hhdet_fech!J8/RES_summary!J$19</f>
        <v>3.6864867917748411E-3</v>
      </c>
      <c r="K8" s="99">
        <f>RES_hhdet_fech!K8/RES_summary!K$19</f>
        <v>4.2424415439829052E-3</v>
      </c>
      <c r="L8" s="99">
        <f>RES_hhdet_fech!L8/RES_summary!L$19</f>
        <v>3.2230638440215689E-2</v>
      </c>
      <c r="M8" s="99">
        <f>RES_hhdet_fech!M8/RES_summary!M$19</f>
        <v>3.9175987181502732E-3</v>
      </c>
      <c r="N8" s="99">
        <f>RES_hhdet_fech!N8/RES_summary!N$19</f>
        <v>1.1143348341045944E-2</v>
      </c>
      <c r="O8" s="99">
        <f>RES_hhdet_fech!O8/RES_summary!O$19</f>
        <v>5.7903760583572893E-3</v>
      </c>
      <c r="P8" s="99">
        <f>RES_hhdet_fech!P8/RES_summary!P$19</f>
        <v>1.2474036269007026E-2</v>
      </c>
      <c r="Q8" s="99">
        <f>RES_hhdet_fech!Q8/RES_summary!Q$19</f>
        <v>7.7577638950623706E-3</v>
      </c>
      <c r="R8" s="99">
        <f>RES_hhdet_fech!R8/RES_summary!R$19</f>
        <v>4.5992562644792305E-3</v>
      </c>
      <c r="S8" s="99">
        <f>RES_hhdet_fech!S8/RES_summary!S$19</f>
        <v>3.538794154952743E-3</v>
      </c>
      <c r="T8" s="99">
        <f>RES_hhdet_fech!T8/RES_summary!T$19</f>
        <v>5.4525316490436106E-3</v>
      </c>
      <c r="U8" s="99">
        <f>RES_hhdet_fech!U8/RES_summary!U$19</f>
        <v>4.611895258154604E-3</v>
      </c>
      <c r="V8" s="99">
        <f>RES_hhdet_fech!V8/RES_summary!V$19</f>
        <v>2.9993201075288853E-3</v>
      </c>
      <c r="W8" s="99">
        <f>RES_hhdet_fech!W8/RES_summary!W$19</f>
        <v>9.2213381291789912E-3</v>
      </c>
      <c r="X8" s="99">
        <f>RES_hhdet_fech!X8/RES_summary!X$19</f>
        <v>6.0405889636196844E-3</v>
      </c>
      <c r="Y8" s="99">
        <f>RES_hhdet_fech!Y8/RES_summary!Y$19</f>
        <v>5.8876852225947006E-3</v>
      </c>
      <c r="DA8" s="63" t="s">
        <v>2753</v>
      </c>
    </row>
    <row r="9" spans="1:105" ht="12" customHeight="1" x14ac:dyDescent="0.25">
      <c r="A9" s="121" t="s">
        <v>55</v>
      </c>
      <c r="B9" s="123">
        <v>8.2867187912098537</v>
      </c>
      <c r="C9" s="123">
        <v>7.8704977593728858</v>
      </c>
      <c r="D9" s="123">
        <v>8.3598233767430035</v>
      </c>
      <c r="E9" s="123">
        <v>9.5378876425147965</v>
      </c>
      <c r="F9" s="123">
        <v>9.4979558252142784</v>
      </c>
      <c r="G9" s="123">
        <v>10.091216999250117</v>
      </c>
      <c r="H9" s="123">
        <v>11.802268972385793</v>
      </c>
      <c r="I9" s="123">
        <v>11.496067860175664</v>
      </c>
      <c r="J9" s="123">
        <v>11.944084039922489</v>
      </c>
      <c r="K9" s="123">
        <v>11.120238019594641</v>
      </c>
      <c r="L9" s="123">
        <v>12.2802187039185</v>
      </c>
      <c r="M9" s="123">
        <v>13.445863408634468</v>
      </c>
      <c r="N9" s="123">
        <v>13.214331133457316</v>
      </c>
      <c r="O9" s="123">
        <v>13.227600259968813</v>
      </c>
      <c r="P9" s="123">
        <v>12.554493299644873</v>
      </c>
      <c r="Q9" s="123">
        <v>10.907901363477864</v>
      </c>
      <c r="R9" s="123">
        <v>11.833402241292392</v>
      </c>
      <c r="S9" s="123">
        <v>12.842864712361287</v>
      </c>
      <c r="T9" s="123">
        <v>12.445192267061836</v>
      </c>
      <c r="U9" s="123">
        <v>11.097133591777316</v>
      </c>
      <c r="V9" s="123">
        <v>9.586459575950121</v>
      </c>
      <c r="W9" s="123">
        <v>16.176297951717707</v>
      </c>
      <c r="X9" s="123">
        <v>15.572095148902424</v>
      </c>
      <c r="Y9" s="123">
        <v>8.4388193533552407</v>
      </c>
      <c r="DA9" s="130" t="s">
        <v>2754</v>
      </c>
    </row>
    <row r="10" spans="1:105" ht="12" customHeight="1" x14ac:dyDescent="0.25">
      <c r="A10" s="97" t="s">
        <v>143</v>
      </c>
      <c r="B10" s="99">
        <v>8.3464610615683785</v>
      </c>
      <c r="C10" s="99">
        <v>7.778097867124476</v>
      </c>
      <c r="D10" s="99">
        <v>8.5031221894157607</v>
      </c>
      <c r="E10" s="99">
        <v>9.8088782678434061</v>
      </c>
      <c r="F10" s="99">
        <v>9.306434154187782</v>
      </c>
      <c r="G10" s="99">
        <v>10.037855044816252</v>
      </c>
      <c r="H10" s="99">
        <v>11.661155225795707</v>
      </c>
      <c r="I10" s="99">
        <v>11.973545722374572</v>
      </c>
      <c r="J10" s="99">
        <v>11.840295485691435</v>
      </c>
      <c r="K10" s="99">
        <v>10.557566838171974</v>
      </c>
      <c r="L10" s="99">
        <v>12.940185208215684</v>
      </c>
      <c r="M10" s="99">
        <v>14.123419300189193</v>
      </c>
      <c r="N10" s="99">
        <v>13.523907622953562</v>
      </c>
      <c r="O10" s="99">
        <v>14.093709971214547</v>
      </c>
      <c r="P10" s="99">
        <v>12.679596506617424</v>
      </c>
      <c r="Q10" s="99">
        <v>10.733837193499021</v>
      </c>
      <c r="R10" s="99">
        <v>11.764053139479316</v>
      </c>
      <c r="S10" s="99">
        <v>13.011529966240602</v>
      </c>
      <c r="T10" s="99">
        <v>12.649075115950231</v>
      </c>
      <c r="U10" s="99">
        <v>11.291276759779395</v>
      </c>
      <c r="V10" s="99">
        <v>9.5413612148585063</v>
      </c>
      <c r="W10" s="99">
        <v>16.444338753755801</v>
      </c>
      <c r="X10" s="99">
        <v>16.066292975623735</v>
      </c>
      <c r="Y10" s="99">
        <v>8.1660979812790675</v>
      </c>
      <c r="DA10" s="63" t="s">
        <v>2755</v>
      </c>
    </row>
    <row r="11" spans="1:105" ht="12" customHeight="1" x14ac:dyDescent="0.25">
      <c r="A11" s="97" t="s">
        <v>124</v>
      </c>
      <c r="B11" s="99">
        <v>8.9565494508404733</v>
      </c>
      <c r="C11" s="99">
        <v>9.0511197891945745</v>
      </c>
      <c r="D11" s="99">
        <v>9.194861745840754</v>
      </c>
      <c r="E11" s="99">
        <v>9.9439560900477737</v>
      </c>
      <c r="F11" s="99">
        <v>10.25746737153915</v>
      </c>
      <c r="G11" s="99">
        <v>11.755752079040533</v>
      </c>
      <c r="H11" s="99">
        <v>12.391030333166123</v>
      </c>
      <c r="I11" s="99">
        <v>11.192181840898169</v>
      </c>
      <c r="J11" s="99">
        <v>11.587816624906138</v>
      </c>
      <c r="K11" s="99">
        <v>12.156343352021848</v>
      </c>
      <c r="L11" s="99">
        <v>12.664655379720299</v>
      </c>
      <c r="M11" s="99">
        <v>13.417838332505772</v>
      </c>
      <c r="N11" s="99">
        <v>13.664108435305861</v>
      </c>
      <c r="O11" s="99">
        <v>12.535181393622182</v>
      </c>
      <c r="P11" s="99">
        <v>12.392472778168347</v>
      </c>
      <c r="Q11" s="99">
        <v>11.558445008732422</v>
      </c>
      <c r="R11" s="99">
        <v>12.341356599610096</v>
      </c>
      <c r="S11" s="99">
        <v>12.213667846325468</v>
      </c>
      <c r="T11" s="99">
        <v>10.48145438298511</v>
      </c>
      <c r="U11" s="99">
        <v>8.851048511960883</v>
      </c>
      <c r="V11" s="99">
        <v>7.364496932914431</v>
      </c>
      <c r="W11" s="99">
        <v>9.2026481592081026</v>
      </c>
      <c r="X11" s="99">
        <v>9.0668578182515649</v>
      </c>
      <c r="Y11" s="99">
        <v>10.984202669396161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7.6035035756269904</v>
      </c>
      <c r="C15" s="102">
        <v>8.9047909647770425</v>
      </c>
      <c r="D15" s="102">
        <v>6.6858261388801266</v>
      </c>
      <c r="E15" s="102">
        <v>7.3593450351672764</v>
      </c>
      <c r="F15" s="102">
        <v>10.379841528646304</v>
      </c>
      <c r="G15" s="102">
        <v>10.262708686115436</v>
      </c>
      <c r="H15" s="102">
        <v>12.207546060319576</v>
      </c>
      <c r="I15" s="102">
        <v>10.080673494041784</v>
      </c>
      <c r="J15" s="102">
        <v>12.251248231513291</v>
      </c>
      <c r="K15" s="102">
        <v>12.945738750036391</v>
      </c>
      <c r="L15" s="102">
        <v>10.22869341088593</v>
      </c>
      <c r="M15" s="102">
        <v>11.684524391891998</v>
      </c>
      <c r="N15" s="102">
        <v>12.3757771872662</v>
      </c>
      <c r="O15" s="102">
        <v>10.815490170416254</v>
      </c>
      <c r="P15" s="102">
        <v>12.107760143326262</v>
      </c>
      <c r="Q15" s="102">
        <v>11.720929675558851</v>
      </c>
      <c r="R15" s="102">
        <v>12.15946714748619</v>
      </c>
      <c r="S15" s="102">
        <v>12.003743969606452</v>
      </c>
      <c r="T15" s="102">
        <v>11.47838072555456</v>
      </c>
      <c r="U15" s="102">
        <v>10.117827206080445</v>
      </c>
      <c r="V15" s="102">
        <v>9.8435410160728392</v>
      </c>
      <c r="W15" s="102">
        <v>15.049524284282532</v>
      </c>
      <c r="X15" s="102">
        <v>13.644703197044196</v>
      </c>
      <c r="Y15" s="102">
        <v>9.6449571667325653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12.97246505454833</v>
      </c>
      <c r="C19" s="123">
        <v>12.756171755781905</v>
      </c>
      <c r="D19" s="123">
        <v>12.307713322334349</v>
      </c>
      <c r="E19" s="123">
        <v>12.600955856519263</v>
      </c>
      <c r="F19" s="123">
        <v>12.345918970367997</v>
      </c>
      <c r="G19" s="123">
        <v>12.235274705721027</v>
      </c>
      <c r="H19" s="123">
        <v>13.26545068950565</v>
      </c>
      <c r="I19" s="123">
        <v>12.538944591219719</v>
      </c>
      <c r="J19" s="123">
        <v>13.153100806647609</v>
      </c>
      <c r="K19" s="123">
        <v>12.459680769788717</v>
      </c>
      <c r="L19" s="123">
        <v>11.201003424960652</v>
      </c>
      <c r="M19" s="123">
        <v>12.478921301179843</v>
      </c>
      <c r="N19" s="123">
        <v>12.478430447620912</v>
      </c>
      <c r="O19" s="123">
        <v>10.865086964252185</v>
      </c>
      <c r="P19" s="123">
        <v>10.157333698087527</v>
      </c>
      <c r="Q19" s="123">
        <v>8.0738420321721307</v>
      </c>
      <c r="R19" s="123">
        <v>8.3413074442454604</v>
      </c>
      <c r="S19" s="123">
        <v>8.1604551752988392</v>
      </c>
      <c r="T19" s="123">
        <v>9.2868812164608041</v>
      </c>
      <c r="U19" s="123">
        <v>9.340429961501604</v>
      </c>
      <c r="V19" s="123">
        <v>8.3747303118112217</v>
      </c>
      <c r="W19" s="123">
        <v>8.6794119168344253</v>
      </c>
      <c r="X19" s="123">
        <v>9.1365675515312859</v>
      </c>
      <c r="Y19" s="123">
        <v>9.8642973013646778</v>
      </c>
      <c r="DA19" s="130" t="s">
        <v>2764</v>
      </c>
    </row>
    <row r="20" spans="1:105" ht="12" customHeight="1" x14ac:dyDescent="0.25">
      <c r="A20" s="97" t="s">
        <v>51</v>
      </c>
      <c r="B20" s="99">
        <v>13.0998589645155</v>
      </c>
      <c r="C20" s="99">
        <v>11.868609387236907</v>
      </c>
      <c r="D20" s="99">
        <v>12.744425502780874</v>
      </c>
      <c r="E20" s="99">
        <v>13.742203887646731</v>
      </c>
      <c r="F20" s="99">
        <v>12.14451312884656</v>
      </c>
      <c r="G20" s="99">
        <v>12.596465146224922</v>
      </c>
      <c r="H20" s="99">
        <v>14.676926034192627</v>
      </c>
      <c r="I20" s="99">
        <v>14.406395152843402</v>
      </c>
      <c r="J20" s="99">
        <v>14.565809916752457</v>
      </c>
      <c r="K20" s="99">
        <v>12.237086950960729</v>
      </c>
      <c r="L20" s="99">
        <v>13.456081244914873</v>
      </c>
      <c r="M20" s="99">
        <v>13.860366043642799</v>
      </c>
      <c r="N20" s="99">
        <v>12.982771651004132</v>
      </c>
      <c r="O20" s="99">
        <v>12.424726809337058</v>
      </c>
      <c r="P20" s="99">
        <v>10.86087116743127</v>
      </c>
      <c r="Q20" s="99">
        <v>8.8425690579891203</v>
      </c>
      <c r="R20" s="99">
        <v>9.4989988344163656</v>
      </c>
      <c r="S20" s="99">
        <v>10.560227326037833</v>
      </c>
      <c r="T20" s="99">
        <v>10.968344764127234</v>
      </c>
      <c r="U20" s="99">
        <v>9.5423325938510111</v>
      </c>
      <c r="V20" s="99">
        <v>7.4903538891721686</v>
      </c>
      <c r="W20" s="99">
        <v>10.375676595603323</v>
      </c>
      <c r="X20" s="99">
        <v>11.756191184149355</v>
      </c>
      <c r="Y20" s="99">
        <v>9.2131138989340364</v>
      </c>
      <c r="DA20" s="63" t="s">
        <v>2765</v>
      </c>
    </row>
    <row r="21" spans="1:105" ht="12" customHeight="1" x14ac:dyDescent="0.25">
      <c r="A21" s="97" t="s">
        <v>50</v>
      </c>
      <c r="B21" s="99">
        <v>13.165934239226997</v>
      </c>
      <c r="C21" s="99">
        <v>12.967519862090979</v>
      </c>
      <c r="D21" s="99">
        <v>12.908600079010187</v>
      </c>
      <c r="E21" s="99">
        <v>13.186229482744109</v>
      </c>
      <c r="F21" s="99">
        <v>12.684997677898261</v>
      </c>
      <c r="G21" s="99">
        <v>13.808264782304153</v>
      </c>
      <c r="H21" s="99">
        <v>14.883122602478331</v>
      </c>
      <c r="I21" s="99">
        <v>12.563494113097381</v>
      </c>
      <c r="J21" s="99">
        <v>13.411975273266517</v>
      </c>
      <c r="K21" s="99">
        <v>13.296108782828073</v>
      </c>
      <c r="L21" s="99">
        <v>13.080593160291377</v>
      </c>
      <c r="M21" s="99">
        <v>14.127340576726708</v>
      </c>
      <c r="N21" s="99">
        <v>14.153467420470008</v>
      </c>
      <c r="O21" s="99">
        <v>11.702182338364869</v>
      </c>
      <c r="P21" s="99">
        <v>10.744126243332261</v>
      </c>
      <c r="Q21" s="99">
        <v>8.6678676592036688</v>
      </c>
      <c r="R21" s="99">
        <v>9.1942316528101529</v>
      </c>
      <c r="S21" s="99">
        <v>9.8428812101265812</v>
      </c>
      <c r="T21" s="99">
        <v>9.327222571836991</v>
      </c>
      <c r="U21" s="99">
        <v>10.656444129434306</v>
      </c>
      <c r="V21" s="99">
        <v>10.021833692357957</v>
      </c>
      <c r="W21" s="99">
        <v>8.2091137701497523</v>
      </c>
      <c r="X21" s="99">
        <v>8.9828591651027949</v>
      </c>
      <c r="Y21" s="99">
        <v>12.165460087088841</v>
      </c>
      <c r="DA21" s="63" t="s">
        <v>2766</v>
      </c>
    </row>
    <row r="22" spans="1:105" ht="12" customHeight="1" x14ac:dyDescent="0.25">
      <c r="A22" s="109" t="s">
        <v>120</v>
      </c>
      <c r="B22" s="110">
        <v>9.5765162606119798</v>
      </c>
      <c r="C22" s="110">
        <v>11.456894855467922</v>
      </c>
      <c r="D22" s="110">
        <v>5.7304419543949683</v>
      </c>
      <c r="E22" s="110">
        <v>8.1144218378727633</v>
      </c>
      <c r="F22" s="110">
        <v>11.290237560742831</v>
      </c>
      <c r="G22" s="110">
        <v>8.4845050653756342</v>
      </c>
      <c r="H22" s="110">
        <v>10.748063380173308</v>
      </c>
      <c r="I22" s="110">
        <v>12.088962730923051</v>
      </c>
      <c r="J22" s="110">
        <v>12.685926455800768</v>
      </c>
      <c r="K22" s="110">
        <v>11.887946111864258</v>
      </c>
      <c r="L22" s="110">
        <v>8.7534550031258416</v>
      </c>
      <c r="M22" s="110">
        <v>10.127094993829134</v>
      </c>
      <c r="N22" s="110">
        <v>10.292252658485868</v>
      </c>
      <c r="O22" s="110">
        <v>9.225380456469578</v>
      </c>
      <c r="P22" s="110">
        <v>9.0428508806256147</v>
      </c>
      <c r="Q22" s="110">
        <v>6.7009127626222105</v>
      </c>
      <c r="R22" s="110">
        <v>6.2240904051656614</v>
      </c>
      <c r="S22" s="110">
        <v>3.9402961718643366</v>
      </c>
      <c r="T22" s="110">
        <v>8.1452993537301399</v>
      </c>
      <c r="U22" s="110">
        <v>7.1705894308341573</v>
      </c>
      <c r="V22" s="110">
        <v>6.4383791199787792</v>
      </c>
      <c r="W22" s="110">
        <v>8.2392059177485777</v>
      </c>
      <c r="X22" s="110">
        <v>7.4811024705319387</v>
      </c>
      <c r="Y22" s="110">
        <v>6.3828166508263537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191.91823622819345</v>
      </c>
      <c r="C24" s="118">
        <f t="shared" si="7"/>
        <v>200.38726654348707</v>
      </c>
      <c r="D24" s="118">
        <f t="shared" si="7"/>
        <v>208.43796505206546</v>
      </c>
      <c r="E24" s="118">
        <f t="shared" si="7"/>
        <v>213.92637675430598</v>
      </c>
      <c r="F24" s="118">
        <f t="shared" si="7"/>
        <v>209.22194926452096</v>
      </c>
      <c r="G24" s="118">
        <f t="shared" si="7"/>
        <v>229.87993469630905</v>
      </c>
      <c r="H24" s="118">
        <f t="shared" si="7"/>
        <v>237.05608277070959</v>
      </c>
      <c r="I24" s="118">
        <f t="shared" si="7"/>
        <v>197.90857797296559</v>
      </c>
      <c r="J24" s="118">
        <f t="shared" si="7"/>
        <v>186.73067409994849</v>
      </c>
      <c r="K24" s="118">
        <f t="shared" si="7"/>
        <v>192.25553519605822</v>
      </c>
      <c r="L24" s="118">
        <f t="shared" si="7"/>
        <v>212.4602603643703</v>
      </c>
      <c r="M24" s="118">
        <f t="shared" si="7"/>
        <v>227.1838044073335</v>
      </c>
      <c r="N24" s="118">
        <f t="shared" si="7"/>
        <v>225.16477592988059</v>
      </c>
      <c r="O24" s="118">
        <f t="shared" si="7"/>
        <v>199.41028570621245</v>
      </c>
      <c r="P24" s="118">
        <f t="shared" si="7"/>
        <v>185.59813629131861</v>
      </c>
      <c r="Q24" s="118">
        <f t="shared" si="7"/>
        <v>166.87942409897323</v>
      </c>
      <c r="R24" s="118">
        <f t="shared" ref="R24:V24" si="8">R25+R28+R30+R39</f>
        <v>188.62783287332945</v>
      </c>
      <c r="S24" s="118">
        <f t="shared" si="8"/>
        <v>206.29115040580947</v>
      </c>
      <c r="T24" s="118">
        <f t="shared" si="8"/>
        <v>174.38363800299186</v>
      </c>
      <c r="U24" s="118">
        <f t="shared" si="8"/>
        <v>191.10799563574287</v>
      </c>
      <c r="V24" s="118">
        <f t="shared" si="8"/>
        <v>192.74224358019879</v>
      </c>
      <c r="W24" s="118">
        <f t="shared" ref="W24:Y24" si="9">W25+W28+W30+W39</f>
        <v>193.9138399519218</v>
      </c>
      <c r="X24" s="118">
        <f t="shared" si="9"/>
        <v>156.57019694731554</v>
      </c>
      <c r="Y24" s="118">
        <f t="shared" si="9"/>
        <v>217.87507461558491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171.3162004350105</v>
      </c>
      <c r="C25" s="123">
        <f t="shared" si="10"/>
        <v>178.58684083517062</v>
      </c>
      <c r="D25" s="123">
        <f t="shared" si="10"/>
        <v>189.2368768182825</v>
      </c>
      <c r="E25" s="123">
        <f t="shared" si="10"/>
        <v>193.72911448663203</v>
      </c>
      <c r="F25" s="123">
        <f t="shared" si="10"/>
        <v>186.18443430870366</v>
      </c>
      <c r="G25" s="123">
        <f t="shared" si="10"/>
        <v>206.81498049541963</v>
      </c>
      <c r="H25" s="123">
        <f t="shared" si="10"/>
        <v>211.26790380765274</v>
      </c>
      <c r="I25" s="123">
        <f t="shared" si="10"/>
        <v>175.36235302246394</v>
      </c>
      <c r="J25" s="123">
        <f t="shared" si="10"/>
        <v>161.3496093187704</v>
      </c>
      <c r="K25" s="123">
        <f t="shared" si="10"/>
        <v>166.69038884793363</v>
      </c>
      <c r="L25" s="123">
        <f t="shared" si="10"/>
        <v>191.10055609689232</v>
      </c>
      <c r="M25" s="123">
        <f t="shared" si="10"/>
        <v>203.01298820251887</v>
      </c>
      <c r="N25" s="123">
        <f t="shared" si="10"/>
        <v>200.2276616333545</v>
      </c>
      <c r="O25" s="123">
        <f t="shared" si="10"/>
        <v>177.88652824555695</v>
      </c>
      <c r="P25" s="123">
        <f t="shared" si="10"/>
        <v>163.37793279445026</v>
      </c>
      <c r="Q25" s="123">
        <f t="shared" si="10"/>
        <v>147.24330393769395</v>
      </c>
      <c r="R25" s="123">
        <f t="shared" ref="R25:V25" si="11">SUM(R26:R27)</f>
        <v>168.55323252766124</v>
      </c>
      <c r="S25" s="123">
        <f t="shared" si="11"/>
        <v>187.00936152868536</v>
      </c>
      <c r="T25" s="123">
        <f t="shared" si="11"/>
        <v>154.0069982260699</v>
      </c>
      <c r="U25" s="123">
        <f t="shared" si="11"/>
        <v>171.64911645481871</v>
      </c>
      <c r="V25" s="123">
        <f t="shared" si="11"/>
        <v>174.48212461445416</v>
      </c>
      <c r="W25" s="123">
        <f t="shared" ref="W25:Y25" si="12">SUM(W26:W27)</f>
        <v>170.60066624671228</v>
      </c>
      <c r="X25" s="123">
        <f t="shared" si="12"/>
        <v>134.74848456465244</v>
      </c>
      <c r="Y25" s="123">
        <f t="shared" si="12"/>
        <v>198.02618268464803</v>
      </c>
      <c r="DA25" s="130" t="s">
        <v>2769</v>
      </c>
    </row>
    <row r="26" spans="1:105" ht="12" customHeight="1" x14ac:dyDescent="0.25">
      <c r="A26" s="97" t="s">
        <v>74</v>
      </c>
      <c r="B26" s="99">
        <v>169.42758251389844</v>
      </c>
      <c r="C26" s="99">
        <v>176.64278561342775</v>
      </c>
      <c r="D26" s="99">
        <v>187.21066743259607</v>
      </c>
      <c r="E26" s="99">
        <v>191.6878421007917</v>
      </c>
      <c r="F26" s="99">
        <v>184.24997213098766</v>
      </c>
      <c r="G26" s="99">
        <v>204.6947762113941</v>
      </c>
      <c r="H26" s="99">
        <v>209.11915720339178</v>
      </c>
      <c r="I26" s="99">
        <v>173.60923668808798</v>
      </c>
      <c r="J26" s="99">
        <v>159.72965801519518</v>
      </c>
      <c r="K26" s="99">
        <v>165.00016882914161</v>
      </c>
      <c r="L26" s="99">
        <v>189.14985295471701</v>
      </c>
      <c r="M26" s="99">
        <v>200.89294418288912</v>
      </c>
      <c r="N26" s="99">
        <v>198.05875666327984</v>
      </c>
      <c r="O26" s="99">
        <v>175.89856506273605</v>
      </c>
      <c r="P26" s="99">
        <v>161.57453627193908</v>
      </c>
      <c r="Q26" s="99">
        <v>145.6402013603481</v>
      </c>
      <c r="R26" s="99">
        <v>166.74273584539338</v>
      </c>
      <c r="S26" s="99">
        <v>185.01631358501538</v>
      </c>
      <c r="T26" s="99">
        <v>152.3630393480201</v>
      </c>
      <c r="U26" s="99">
        <v>169.81625581948947</v>
      </c>
      <c r="V26" s="99">
        <v>172.6428046957474</v>
      </c>
      <c r="W26" s="99">
        <v>168.79824789660782</v>
      </c>
      <c r="X26" s="99">
        <v>133.29744038405488</v>
      </c>
      <c r="Y26" s="99">
        <v>195.8145943965373</v>
      </c>
      <c r="DA26" s="63" t="s">
        <v>2770</v>
      </c>
    </row>
    <row r="27" spans="1:105" ht="12" customHeight="1" x14ac:dyDescent="0.25">
      <c r="A27" s="97" t="s">
        <v>53</v>
      </c>
      <c r="B27" s="99">
        <v>1.8886179211120531</v>
      </c>
      <c r="C27" s="99">
        <v>1.9440552217428626</v>
      </c>
      <c r="D27" s="99">
        <v>2.0262093856864398</v>
      </c>
      <c r="E27" s="99">
        <v>2.0412723858403252</v>
      </c>
      <c r="F27" s="99">
        <v>1.9344621777160012</v>
      </c>
      <c r="G27" s="99">
        <v>2.1202042840255304</v>
      </c>
      <c r="H27" s="99">
        <v>2.1487466042609671</v>
      </c>
      <c r="I27" s="99">
        <v>1.7531163343759466</v>
      </c>
      <c r="J27" s="99">
        <v>1.6199513035752291</v>
      </c>
      <c r="K27" s="99">
        <v>1.6902200187920231</v>
      </c>
      <c r="L27" s="99">
        <v>1.950703142175326</v>
      </c>
      <c r="M27" s="99">
        <v>2.120044019629757</v>
      </c>
      <c r="N27" s="99">
        <v>2.1689049700746628</v>
      </c>
      <c r="O27" s="99">
        <v>1.9879631828208828</v>
      </c>
      <c r="P27" s="99">
        <v>1.8033965225111646</v>
      </c>
      <c r="Q27" s="99">
        <v>1.6031025773458387</v>
      </c>
      <c r="R27" s="99">
        <v>1.8104966822678403</v>
      </c>
      <c r="S27" s="99">
        <v>1.9930479436699737</v>
      </c>
      <c r="T27" s="99">
        <v>1.6439588780497998</v>
      </c>
      <c r="U27" s="99">
        <v>1.8328606353292476</v>
      </c>
      <c r="V27" s="99">
        <v>1.8393199187067504</v>
      </c>
      <c r="W27" s="99">
        <v>1.8024183501044544</v>
      </c>
      <c r="X27" s="99">
        <v>1.4510441805975618</v>
      </c>
      <c r="Y27" s="99">
        <v>2.2115882881107409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1.6146845675551167E-4</v>
      </c>
      <c r="C28" s="123">
        <f t="shared" si="13"/>
        <v>2.1876027795806799E-4</v>
      </c>
      <c r="D28" s="123">
        <f t="shared" si="13"/>
        <v>3.2288698694804465E-4</v>
      </c>
      <c r="E28" s="123">
        <f t="shared" si="13"/>
        <v>3.7158119454220613E-4</v>
      </c>
      <c r="F28" s="123">
        <f t="shared" si="13"/>
        <v>3.1768547889600901E-4</v>
      </c>
      <c r="G28" s="123">
        <f t="shared" si="13"/>
        <v>5.0968873930971165E-4</v>
      </c>
      <c r="H28" s="123">
        <f t="shared" si="13"/>
        <v>1.2062335761252067E-3</v>
      </c>
      <c r="I28" s="123">
        <f t="shared" si="13"/>
        <v>5.0861941683034019E-4</v>
      </c>
      <c r="J28" s="123">
        <f t="shared" si="13"/>
        <v>7.2156197615966971E-4</v>
      </c>
      <c r="K28" s="123">
        <f t="shared" si="13"/>
        <v>1.5470912604888119E-3</v>
      </c>
      <c r="L28" s="123">
        <f t="shared" si="13"/>
        <v>1.597294558430605E-2</v>
      </c>
      <c r="M28" s="123">
        <f t="shared" si="13"/>
        <v>2.5238106763668861E-3</v>
      </c>
      <c r="N28" s="123">
        <f t="shared" si="13"/>
        <v>9.3884079118449846E-3</v>
      </c>
      <c r="O28" s="123">
        <f t="shared" si="13"/>
        <v>6.1970603986615507E-3</v>
      </c>
      <c r="P28" s="123">
        <f t="shared" si="13"/>
        <v>1.6810231094395906E-2</v>
      </c>
      <c r="Q28" s="123">
        <f t="shared" si="13"/>
        <v>1.1853406158817602E-2</v>
      </c>
      <c r="R28" s="123">
        <f t="shared" si="13"/>
        <v>7.5653523699969289E-3</v>
      </c>
      <c r="S28" s="123">
        <f t="shared" si="13"/>
        <v>5.1792656802366133E-3</v>
      </c>
      <c r="T28" s="123">
        <f t="shared" si="13"/>
        <v>8.0233745242986494E-3</v>
      </c>
      <c r="U28" s="123">
        <f t="shared" si="13"/>
        <v>4.3522650039827518E-3</v>
      </c>
      <c r="V28" s="123">
        <f t="shared" si="13"/>
        <v>1.6123168468610328E-3</v>
      </c>
      <c r="W28" s="123">
        <f t="shared" si="13"/>
        <v>1.8272502553890351E-3</v>
      </c>
      <c r="X28" s="123">
        <f t="shared" si="13"/>
        <v>6.9033288753774695E-4</v>
      </c>
      <c r="Y28" s="123">
        <f t="shared" si="13"/>
        <v>3.4678983682250839E-4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1.6146845675551167E-4</v>
      </c>
      <c r="C29" s="99">
        <f>RES_hhdet_fech!C29/RES_summary!C$19</f>
        <v>2.1876027795806799E-4</v>
      </c>
      <c r="D29" s="99">
        <f>RES_hhdet_fech!D29/RES_summary!D$19</f>
        <v>3.2288698694804465E-4</v>
      </c>
      <c r="E29" s="99">
        <f>RES_hhdet_fech!E29/RES_summary!E$19</f>
        <v>3.7158119454220613E-4</v>
      </c>
      <c r="F29" s="99">
        <f>RES_hhdet_fech!F29/RES_summary!F$19</f>
        <v>3.1768547889600901E-4</v>
      </c>
      <c r="G29" s="99">
        <f>RES_hhdet_fech!G29/RES_summary!G$19</f>
        <v>5.0968873930971165E-4</v>
      </c>
      <c r="H29" s="99">
        <f>RES_hhdet_fech!H29/RES_summary!H$19</f>
        <v>1.2062335761252067E-3</v>
      </c>
      <c r="I29" s="99">
        <f>RES_hhdet_fech!I29/RES_summary!I$19</f>
        <v>5.0861941683034019E-4</v>
      </c>
      <c r="J29" s="99">
        <f>RES_hhdet_fech!J29/RES_summary!J$19</f>
        <v>7.2156197615966971E-4</v>
      </c>
      <c r="K29" s="99">
        <f>RES_hhdet_fech!K29/RES_summary!K$19</f>
        <v>1.5470912604888119E-3</v>
      </c>
      <c r="L29" s="99">
        <f>RES_hhdet_fech!L29/RES_summary!L$19</f>
        <v>1.597294558430605E-2</v>
      </c>
      <c r="M29" s="99">
        <f>RES_hhdet_fech!M29/RES_summary!M$19</f>
        <v>2.5238106763668861E-3</v>
      </c>
      <c r="N29" s="99">
        <f>RES_hhdet_fech!N29/RES_summary!N$19</f>
        <v>9.3884079118449846E-3</v>
      </c>
      <c r="O29" s="99">
        <f>RES_hhdet_fech!O29/RES_summary!O$19</f>
        <v>6.1970603986615507E-3</v>
      </c>
      <c r="P29" s="99">
        <f>RES_hhdet_fech!P29/RES_summary!P$19</f>
        <v>1.6810231094395906E-2</v>
      </c>
      <c r="Q29" s="99">
        <f>RES_hhdet_fech!Q29/RES_summary!Q$19</f>
        <v>1.1853406158817602E-2</v>
      </c>
      <c r="R29" s="99">
        <f>RES_hhdet_fech!R29/RES_summary!R$19</f>
        <v>7.5653523699969289E-3</v>
      </c>
      <c r="S29" s="99">
        <f>RES_hhdet_fech!S29/RES_summary!S$19</f>
        <v>5.1792656802366133E-3</v>
      </c>
      <c r="T29" s="99">
        <f>RES_hhdet_fech!T29/RES_summary!T$19</f>
        <v>8.0233745242986494E-3</v>
      </c>
      <c r="U29" s="99">
        <f>RES_hhdet_fech!U29/RES_summary!U$19</f>
        <v>4.3522650039827518E-3</v>
      </c>
      <c r="V29" s="99">
        <f>RES_hhdet_fech!V29/RES_summary!V$19</f>
        <v>1.6123168468610328E-3</v>
      </c>
      <c r="W29" s="99">
        <f>RES_hhdet_fech!W29/RES_summary!W$19</f>
        <v>1.8272502553890351E-3</v>
      </c>
      <c r="X29" s="99">
        <f>RES_hhdet_fech!X29/RES_summary!X$19</f>
        <v>6.9033288753774695E-4</v>
      </c>
      <c r="Y29" s="99">
        <f>RES_hhdet_fech!Y29/RES_summary!Y$19</f>
        <v>3.4678983682250839E-4</v>
      </c>
      <c r="DA29" s="63" t="s">
        <v>2773</v>
      </c>
    </row>
    <row r="30" spans="1:105" ht="12" customHeight="1" x14ac:dyDescent="0.25">
      <c r="A30" s="121" t="s">
        <v>55</v>
      </c>
      <c r="B30" s="123">
        <v>7.6468272012946041</v>
      </c>
      <c r="C30" s="123">
        <v>8.9139192585906919</v>
      </c>
      <c r="D30" s="123">
        <v>6.8013654699089781</v>
      </c>
      <c r="E30" s="123">
        <v>7.5274310431076943</v>
      </c>
      <c r="F30" s="123">
        <v>10.54620211591217</v>
      </c>
      <c r="G30" s="123">
        <v>10.447708044316942</v>
      </c>
      <c r="H30" s="123">
        <v>12.338071634570294</v>
      </c>
      <c r="I30" s="123">
        <v>10.172067795637185</v>
      </c>
      <c r="J30" s="123">
        <v>12.322420683024484</v>
      </c>
      <c r="K30" s="123">
        <v>12.966044425255951</v>
      </c>
      <c r="L30" s="123">
        <v>10.285058077613414</v>
      </c>
      <c r="M30" s="123">
        <v>11.767444156871131</v>
      </c>
      <c r="N30" s="123">
        <v>12.418347933943329</v>
      </c>
      <c r="O30" s="123">
        <v>10.830834682409261</v>
      </c>
      <c r="P30" s="123">
        <v>12.14387425199836</v>
      </c>
      <c r="Q30" s="123">
        <v>11.706057550563306</v>
      </c>
      <c r="R30" s="123">
        <v>11.968651982113514</v>
      </c>
      <c r="S30" s="123">
        <v>11.694785174959483</v>
      </c>
      <c r="T30" s="123">
        <v>11.478805673863596</v>
      </c>
      <c r="U30" s="123">
        <v>10.275392201543394</v>
      </c>
      <c r="V30" s="123">
        <v>9.9709789044682609</v>
      </c>
      <c r="W30" s="123">
        <v>15.168474206744985</v>
      </c>
      <c r="X30" s="123">
        <v>13.603666045311332</v>
      </c>
      <c r="Y30" s="123">
        <v>9.4823579885034199</v>
      </c>
      <c r="DA30" s="130" t="s">
        <v>2774</v>
      </c>
    </row>
    <row r="31" spans="1:105" ht="12" customHeight="1" x14ac:dyDescent="0.25">
      <c r="A31" s="97" t="s">
        <v>141</v>
      </c>
      <c r="B31" s="99">
        <v>8.956549450840475</v>
      </c>
      <c r="C31" s="99">
        <v>9.0581766495523635</v>
      </c>
      <c r="D31" s="99">
        <v>9.2551364245243644</v>
      </c>
      <c r="E31" s="99">
        <v>10.063809398623388</v>
      </c>
      <c r="F31" s="99">
        <v>10.424427416353574</v>
      </c>
      <c r="G31" s="99">
        <v>11.995536860881323</v>
      </c>
      <c r="H31" s="99">
        <v>12.643622474610023</v>
      </c>
      <c r="I31" s="99">
        <v>11.384557448604948</v>
      </c>
      <c r="J31" s="99">
        <v>11.799415379764559</v>
      </c>
      <c r="K31" s="99">
        <v>12.148520034972167</v>
      </c>
      <c r="L31" s="99">
        <v>12.692448093428355</v>
      </c>
      <c r="M31" s="99">
        <v>13.582108269795834</v>
      </c>
      <c r="N31" s="99">
        <v>13.777597621039149</v>
      </c>
      <c r="O31" s="99">
        <v>12.66061146196815</v>
      </c>
      <c r="P31" s="99">
        <v>12.599811756253418</v>
      </c>
      <c r="Q31" s="99">
        <v>11.869620025135958</v>
      </c>
      <c r="R31" s="99">
        <v>12.111146665716955</v>
      </c>
      <c r="S31" s="99">
        <v>11.274499359600984</v>
      </c>
      <c r="T31" s="99">
        <v>10.294407840646764</v>
      </c>
      <c r="U31" s="99">
        <v>9.1090224997772022</v>
      </c>
      <c r="V31" s="99">
        <v>7.4554002313818506</v>
      </c>
      <c r="W31" s="99">
        <v>9.3152797448702191</v>
      </c>
      <c r="X31" s="99">
        <v>9.1062549508840451</v>
      </c>
      <c r="Y31" s="99">
        <v>10.626488087024967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7.6035035756269913</v>
      </c>
      <c r="C35" s="102">
        <v>8.9090463193166514</v>
      </c>
      <c r="D35" s="102">
        <v>6.719968500419319</v>
      </c>
      <c r="E35" s="102">
        <v>7.4505304478056136</v>
      </c>
      <c r="F35" s="102">
        <v>10.549454120376845</v>
      </c>
      <c r="G35" s="102">
        <v>10.41257489128928</v>
      </c>
      <c r="H35" s="102">
        <v>12.332766676653037</v>
      </c>
      <c r="I35" s="102">
        <v>10.155100406147012</v>
      </c>
      <c r="J35" s="102">
        <v>12.327821770493605</v>
      </c>
      <c r="K35" s="102">
        <v>12.975668020197492</v>
      </c>
      <c r="L35" s="102">
        <v>10.258890794832814</v>
      </c>
      <c r="M35" s="102">
        <v>11.746114977690446</v>
      </c>
      <c r="N35" s="102">
        <v>12.402939772661911</v>
      </c>
      <c r="O35" s="102">
        <v>10.810115760609015</v>
      </c>
      <c r="P35" s="102">
        <v>12.138563296248122</v>
      </c>
      <c r="Q35" s="102">
        <v>11.704293394443109</v>
      </c>
      <c r="R35" s="102">
        <v>11.967368246225195</v>
      </c>
      <c r="S35" s="102">
        <v>11.698257101260271</v>
      </c>
      <c r="T35" s="102">
        <v>11.489842240234914</v>
      </c>
      <c r="U35" s="102">
        <v>10.286922391102996</v>
      </c>
      <c r="V35" s="102">
        <v>10.002157907740317</v>
      </c>
      <c r="W35" s="102">
        <v>15.259422844332382</v>
      </c>
      <c r="X35" s="102">
        <v>13.697663383297753</v>
      </c>
      <c r="Y35" s="102">
        <v>9.424378422699963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2782</v>
      </c>
    </row>
    <row r="39" spans="1:105" ht="12" customHeight="1" x14ac:dyDescent="0.25">
      <c r="A39" s="121" t="s">
        <v>54</v>
      </c>
      <c r="B39" s="123">
        <v>12.95504712343161</v>
      </c>
      <c r="C39" s="123">
        <v>12.886287689447824</v>
      </c>
      <c r="D39" s="123">
        <v>12.399399876887074</v>
      </c>
      <c r="E39" s="123">
        <v>12.669459643371718</v>
      </c>
      <c r="F39" s="123">
        <v>12.490995154426223</v>
      </c>
      <c r="G39" s="123">
        <v>12.616736467833174</v>
      </c>
      <c r="H39" s="123">
        <v>13.448901094910427</v>
      </c>
      <c r="I39" s="123">
        <v>12.373648535447646</v>
      </c>
      <c r="J39" s="123">
        <v>13.05792253617745</v>
      </c>
      <c r="K39" s="123">
        <v>12.59755483160817</v>
      </c>
      <c r="L39" s="123">
        <v>11.058673244280257</v>
      </c>
      <c r="M39" s="123">
        <v>12.400848237267134</v>
      </c>
      <c r="N39" s="123">
        <v>12.509377954670926</v>
      </c>
      <c r="O39" s="123">
        <v>10.686725717847592</v>
      </c>
      <c r="P39" s="123">
        <v>10.059519013775592</v>
      </c>
      <c r="Q39" s="123">
        <v>7.9182092045571491</v>
      </c>
      <c r="R39" s="123">
        <v>8.0983830111847013</v>
      </c>
      <c r="S39" s="123">
        <v>7.5818244364843963</v>
      </c>
      <c r="T39" s="123">
        <v>8.8898107285340462</v>
      </c>
      <c r="U39" s="123">
        <v>9.1791347143767954</v>
      </c>
      <c r="V39" s="123">
        <v>8.2875277444295019</v>
      </c>
      <c r="W39" s="123">
        <v>8.1428722482091533</v>
      </c>
      <c r="X39" s="123">
        <v>8.2173560044642073</v>
      </c>
      <c r="Y39" s="123">
        <v>10.366187152596636</v>
      </c>
      <c r="DA39" s="130" t="s">
        <v>2783</v>
      </c>
    </row>
    <row r="40" spans="1:105" ht="12" customHeight="1" x14ac:dyDescent="0.25">
      <c r="A40" s="97" t="s">
        <v>50</v>
      </c>
      <c r="B40" s="99">
        <v>13.165934239226997</v>
      </c>
      <c r="C40" s="99">
        <v>12.974419336561672</v>
      </c>
      <c r="D40" s="99">
        <v>12.93090459188153</v>
      </c>
      <c r="E40" s="99">
        <v>13.216373767524692</v>
      </c>
      <c r="F40" s="99">
        <v>12.716728991732396</v>
      </c>
      <c r="G40" s="99">
        <v>13.841914915057643</v>
      </c>
      <c r="H40" s="99">
        <v>14.90488242675139</v>
      </c>
      <c r="I40" s="99">
        <v>12.569940215986639</v>
      </c>
      <c r="J40" s="99">
        <v>13.419422674386563</v>
      </c>
      <c r="K40" s="99">
        <v>13.298985307270462</v>
      </c>
      <c r="L40" s="99">
        <v>13.085271817735455</v>
      </c>
      <c r="M40" s="99">
        <v>14.130484046290841</v>
      </c>
      <c r="N40" s="99">
        <v>14.153687385474532</v>
      </c>
      <c r="O40" s="99">
        <v>11.701899329203842</v>
      </c>
      <c r="P40" s="99">
        <v>10.745340212916485</v>
      </c>
      <c r="Q40" s="99">
        <v>8.6694962590447542</v>
      </c>
      <c r="R40" s="99">
        <v>9.1948786063646537</v>
      </c>
      <c r="S40" s="99">
        <v>9.8480660830318545</v>
      </c>
      <c r="T40" s="99">
        <v>9.3394592973251402</v>
      </c>
      <c r="U40" s="99">
        <v>10.654719702525302</v>
      </c>
      <c r="V40" s="99">
        <v>10.007064338258223</v>
      </c>
      <c r="W40" s="99">
        <v>8.1803134862151694</v>
      </c>
      <c r="X40" s="99">
        <v>8.9398569901546097</v>
      </c>
      <c r="Y40" s="99">
        <v>12.011158908938123</v>
      </c>
      <c r="DA40" s="63" t="s">
        <v>2784</v>
      </c>
    </row>
    <row r="41" spans="1:105" ht="12" customHeight="1" x14ac:dyDescent="0.25">
      <c r="A41" s="109" t="s">
        <v>120</v>
      </c>
      <c r="B41" s="110">
        <v>9.5765162606119763</v>
      </c>
      <c r="C41" s="110">
        <v>11.465717155889811</v>
      </c>
      <c r="D41" s="110">
        <v>5.7538539959432971</v>
      </c>
      <c r="E41" s="110">
        <v>8.1422260601054486</v>
      </c>
      <c r="F41" s="110">
        <v>11.315658577604417</v>
      </c>
      <c r="G41" s="110">
        <v>8.4965888570764889</v>
      </c>
      <c r="H41" s="110">
        <v>10.757154378785808</v>
      </c>
      <c r="I41" s="110">
        <v>12.105733454503108</v>
      </c>
      <c r="J41" s="110">
        <v>12.698877407395901</v>
      </c>
      <c r="K41" s="110">
        <v>11.896124355945872</v>
      </c>
      <c r="L41" s="110">
        <v>8.758070271863005</v>
      </c>
      <c r="M41" s="110">
        <v>10.129325113252266</v>
      </c>
      <c r="N41" s="110">
        <v>10.279407991411222</v>
      </c>
      <c r="O41" s="110">
        <v>9.2050994007226166</v>
      </c>
      <c r="P41" s="110">
        <v>9.0464953064879641</v>
      </c>
      <c r="Q41" s="110">
        <v>6.7137648791087665</v>
      </c>
      <c r="R41" s="110">
        <v>6.2324168228960062</v>
      </c>
      <c r="S41" s="110">
        <v>3.9497334474049661</v>
      </c>
      <c r="T41" s="110">
        <v>8.1783843229561661</v>
      </c>
      <c r="U41" s="110">
        <v>7.1404737368857294</v>
      </c>
      <c r="V41" s="110">
        <v>6.3372219877710396</v>
      </c>
      <c r="W41" s="110">
        <v>8.1019182167060055</v>
      </c>
      <c r="X41" s="110">
        <v>7.3828837121679385</v>
      </c>
      <c r="Y41" s="110">
        <v>6.3030839720097775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297.15673734064859</v>
      </c>
      <c r="H43" s="118">
        <f t="shared" si="14"/>
        <v>216.28290463790546</v>
      </c>
      <c r="I43" s="118">
        <f t="shared" si="14"/>
        <v>159.2908291474894</v>
      </c>
      <c r="J43" s="118">
        <f t="shared" si="14"/>
        <v>186.1526464528861</v>
      </c>
      <c r="K43" s="118">
        <f t="shared" si="14"/>
        <v>173.28258744396737</v>
      </c>
      <c r="L43" s="118">
        <f t="shared" si="14"/>
        <v>240.90824235828151</v>
      </c>
      <c r="M43" s="118">
        <f t="shared" si="14"/>
        <v>212.7313742742578</v>
      </c>
      <c r="N43" s="118">
        <f t="shared" si="14"/>
        <v>265.76142248019596</v>
      </c>
      <c r="O43" s="118">
        <f t="shared" si="14"/>
        <v>199.60320516668858</v>
      </c>
      <c r="P43" s="118">
        <f t="shared" si="14"/>
        <v>199.94529607986493</v>
      </c>
      <c r="Q43" s="118">
        <f t="shared" si="14"/>
        <v>149.11248729083891</v>
      </c>
      <c r="R43" s="118">
        <f t="shared" ref="R43:V43" si="15">R44+R47+R49+R58</f>
        <v>182.14899630210815</v>
      </c>
      <c r="S43" s="118">
        <f t="shared" si="15"/>
        <v>196.40012623124713</v>
      </c>
      <c r="T43" s="118">
        <f t="shared" si="15"/>
        <v>199.75171557671001</v>
      </c>
      <c r="U43" s="118">
        <f t="shared" si="15"/>
        <v>180.50703620988332</v>
      </c>
      <c r="V43" s="118">
        <f t="shared" si="15"/>
        <v>174.45589398619904</v>
      </c>
      <c r="W43" s="118">
        <f t="shared" ref="W43:Y43" si="16">W44+W47+W49+W58</f>
        <v>187.07256563106094</v>
      </c>
      <c r="X43" s="118">
        <f t="shared" si="16"/>
        <v>196.37710140307817</v>
      </c>
      <c r="Y43" s="118">
        <f t="shared" si="16"/>
        <v>182.68278283401926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270.6987048799632</v>
      </c>
      <c r="H44" s="123">
        <f t="shared" si="17"/>
        <v>192.11493033214879</v>
      </c>
      <c r="I44" s="123">
        <f t="shared" si="17"/>
        <v>138.85090296016304</v>
      </c>
      <c r="J44" s="123">
        <f t="shared" si="17"/>
        <v>162.80863604267296</v>
      </c>
      <c r="K44" s="123">
        <f t="shared" si="17"/>
        <v>150.9735454617288</v>
      </c>
      <c r="L44" s="123">
        <f t="shared" si="17"/>
        <v>216.7203759097824</v>
      </c>
      <c r="M44" s="123">
        <f t="shared" si="17"/>
        <v>187.76228303021179</v>
      </c>
      <c r="N44" s="123">
        <f t="shared" si="17"/>
        <v>237.32406675565679</v>
      </c>
      <c r="O44" s="123">
        <f t="shared" si="17"/>
        <v>177.30491048169131</v>
      </c>
      <c r="P44" s="123">
        <f t="shared" si="17"/>
        <v>177.16451113415687</v>
      </c>
      <c r="Q44" s="123">
        <f t="shared" si="17"/>
        <v>131.55516065814444</v>
      </c>
      <c r="R44" s="123">
        <f t="shared" ref="R44:V44" si="18">SUM(R45:R46)</f>
        <v>162.25557852719496</v>
      </c>
      <c r="S44" s="123">
        <f t="shared" si="18"/>
        <v>176.2384958835483</v>
      </c>
      <c r="T44" s="123">
        <f t="shared" si="18"/>
        <v>178.87692779026392</v>
      </c>
      <c r="U44" s="123">
        <f t="shared" si="18"/>
        <v>160.62221460306191</v>
      </c>
      <c r="V44" s="123">
        <f t="shared" si="18"/>
        <v>156.18720996659954</v>
      </c>
      <c r="W44" s="123">
        <f t="shared" ref="W44:Y44" si="19">SUM(W45:W46)</f>
        <v>164.41172288622909</v>
      </c>
      <c r="X44" s="123">
        <f t="shared" si="19"/>
        <v>173.76350939430878</v>
      </c>
      <c r="Y44" s="123">
        <f t="shared" si="19"/>
        <v>162.85516646252833</v>
      </c>
      <c r="DA44" s="130" t="s">
        <v>2787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267.73568300522783</v>
      </c>
      <c r="H45" s="99">
        <v>190.02706883197223</v>
      </c>
      <c r="I45" s="99">
        <v>137.3644112274068</v>
      </c>
      <c r="J45" s="99">
        <v>161.0681797140293</v>
      </c>
      <c r="K45" s="99">
        <v>149.36627739145712</v>
      </c>
      <c r="L45" s="99">
        <v>214.4341168055636</v>
      </c>
      <c r="M45" s="99">
        <v>185.78249985671951</v>
      </c>
      <c r="N45" s="99">
        <v>234.81718608228695</v>
      </c>
      <c r="O45" s="99">
        <v>175.42823101219719</v>
      </c>
      <c r="P45" s="99">
        <v>175.29300589488327</v>
      </c>
      <c r="Q45" s="99">
        <v>130.16667811113797</v>
      </c>
      <c r="R45" s="99">
        <v>160.51132618347029</v>
      </c>
      <c r="S45" s="99">
        <v>174.31572456417192</v>
      </c>
      <c r="T45" s="99">
        <v>176.89270124009769</v>
      </c>
      <c r="U45" s="99">
        <v>158.82200298039749</v>
      </c>
      <c r="V45" s="99">
        <v>154.44005090277611</v>
      </c>
      <c r="W45" s="99">
        <v>162.56495847580089</v>
      </c>
      <c r="X45" s="99">
        <v>171.79119425618808</v>
      </c>
      <c r="Y45" s="99">
        <v>161.01506448921054</v>
      </c>
      <c r="DA45" s="63" t="s">
        <v>2788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2.9630218747353738</v>
      </c>
      <c r="H46" s="99">
        <v>2.0878615001765661</v>
      </c>
      <c r="I46" s="99">
        <v>1.4864917327562439</v>
      </c>
      <c r="J46" s="99">
        <v>1.7404563286436505</v>
      </c>
      <c r="K46" s="99">
        <v>1.6072680702716791</v>
      </c>
      <c r="L46" s="99">
        <v>2.2862591042188001</v>
      </c>
      <c r="M46" s="99">
        <v>1.9797831734922877</v>
      </c>
      <c r="N46" s="99">
        <v>2.5068806733698294</v>
      </c>
      <c r="O46" s="99">
        <v>1.8766794694941262</v>
      </c>
      <c r="P46" s="99">
        <v>1.87150523927361</v>
      </c>
      <c r="Q46" s="99">
        <v>1.3884825470064759</v>
      </c>
      <c r="R46" s="99">
        <v>1.7442523437246735</v>
      </c>
      <c r="S46" s="99">
        <v>1.9227713193763922</v>
      </c>
      <c r="T46" s="99">
        <v>1.9842265501662362</v>
      </c>
      <c r="U46" s="99">
        <v>1.8002116226644198</v>
      </c>
      <c r="V46" s="99">
        <v>1.7471590638234327</v>
      </c>
      <c r="W46" s="99">
        <v>1.8467644104282039</v>
      </c>
      <c r="X46" s="99">
        <v>1.9723151381206991</v>
      </c>
      <c r="Y46" s="99">
        <v>1.8401019733177901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2.770872173475796E-3</v>
      </c>
      <c r="H47" s="123">
        <f t="shared" si="20"/>
        <v>1.3843877326314216E-2</v>
      </c>
      <c r="I47" s="123">
        <f t="shared" si="20"/>
        <v>7.8322517765589093E-3</v>
      </c>
      <c r="J47" s="123">
        <f t="shared" si="20"/>
        <v>5.3715280179502459E-3</v>
      </c>
      <c r="K47" s="123">
        <f t="shared" si="20"/>
        <v>5.7926138008861806E-3</v>
      </c>
      <c r="L47" s="123">
        <f t="shared" si="20"/>
        <v>3.9978540866006211E-2</v>
      </c>
      <c r="M47" s="123">
        <f t="shared" si="20"/>
        <v>4.7919249691995881E-3</v>
      </c>
      <c r="N47" s="123">
        <f t="shared" si="20"/>
        <v>1.4141165532090973E-2</v>
      </c>
      <c r="O47" s="123">
        <f t="shared" si="20"/>
        <v>7.5658383144529429E-3</v>
      </c>
      <c r="P47" s="123">
        <f t="shared" si="20"/>
        <v>1.6927726733372433E-2</v>
      </c>
      <c r="Q47" s="123">
        <f t="shared" si="20"/>
        <v>1.0795939684920611E-2</v>
      </c>
      <c r="R47" s="123">
        <f t="shared" si="20"/>
        <v>6.5982967460031464E-3</v>
      </c>
      <c r="S47" s="123">
        <f t="shared" si="20"/>
        <v>5.3144830465135708E-3</v>
      </c>
      <c r="T47" s="123">
        <f t="shared" si="20"/>
        <v>8.5192598671268143E-3</v>
      </c>
      <c r="U47" s="123">
        <f t="shared" si="20"/>
        <v>6.9025920919549549E-3</v>
      </c>
      <c r="V47" s="123">
        <f t="shared" si="20"/>
        <v>4.3249702346055902E-3</v>
      </c>
      <c r="W47" s="123">
        <f t="shared" si="20"/>
        <v>1.3517762993353333E-2</v>
      </c>
      <c r="X47" s="123">
        <f t="shared" si="20"/>
        <v>8.3217436268391322E-3</v>
      </c>
      <c r="Y47" s="123">
        <f t="shared" si="20"/>
        <v>6.5095787923042164E-3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2.770872173475796E-3</v>
      </c>
      <c r="H48" s="99">
        <f>RES_hhdet_fech!H48/RES_summary!H$19</f>
        <v>1.3843877326314216E-2</v>
      </c>
      <c r="I48" s="99">
        <f>RES_hhdet_fech!I48/RES_summary!I$19</f>
        <v>7.8322517765589093E-3</v>
      </c>
      <c r="J48" s="99">
        <f>RES_hhdet_fech!J48/RES_summary!J$19</f>
        <v>5.3715280179502459E-3</v>
      </c>
      <c r="K48" s="99">
        <f>RES_hhdet_fech!K48/RES_summary!K$19</f>
        <v>5.7926138008861806E-3</v>
      </c>
      <c r="L48" s="99">
        <f>RES_hhdet_fech!L48/RES_summary!L$19</f>
        <v>3.9978540866006211E-2</v>
      </c>
      <c r="M48" s="99">
        <f>RES_hhdet_fech!M48/RES_summary!M$19</f>
        <v>4.7919249691995881E-3</v>
      </c>
      <c r="N48" s="99">
        <f>RES_hhdet_fech!N48/RES_summary!N$19</f>
        <v>1.4141165532090973E-2</v>
      </c>
      <c r="O48" s="99">
        <f>RES_hhdet_fech!O48/RES_summary!O$19</f>
        <v>7.5658383144529429E-3</v>
      </c>
      <c r="P48" s="99">
        <f>RES_hhdet_fech!P48/RES_summary!P$19</f>
        <v>1.6927726733372433E-2</v>
      </c>
      <c r="Q48" s="99">
        <f>RES_hhdet_fech!Q48/RES_summary!Q$19</f>
        <v>1.0795939684920611E-2</v>
      </c>
      <c r="R48" s="99">
        <f>RES_hhdet_fech!R48/RES_summary!R$19</f>
        <v>6.5982967460031464E-3</v>
      </c>
      <c r="S48" s="99">
        <f>RES_hhdet_fech!S48/RES_summary!S$19</f>
        <v>5.3144830465135708E-3</v>
      </c>
      <c r="T48" s="99">
        <f>RES_hhdet_fech!T48/RES_summary!T$19</f>
        <v>8.5192598671268143E-3</v>
      </c>
      <c r="U48" s="99">
        <f>RES_hhdet_fech!U48/RES_summary!U$19</f>
        <v>6.9025920919549549E-3</v>
      </c>
      <c r="V48" s="99">
        <f>RES_hhdet_fech!V48/RES_summary!V$19</f>
        <v>4.3249702346055902E-3</v>
      </c>
      <c r="W48" s="99">
        <f>RES_hhdet_fech!W48/RES_summary!W$19</f>
        <v>1.3517762993353333E-2</v>
      </c>
      <c r="X48" s="99">
        <f>RES_hhdet_fech!X48/RES_summary!X$19</f>
        <v>8.3217436268391322E-3</v>
      </c>
      <c r="Y48" s="99">
        <f>RES_hhdet_fech!Y48/RES_summary!Y$19</f>
        <v>6.5095787923042164E-3</v>
      </c>
      <c r="DA48" s="63" t="s">
        <v>2791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15.447773310120834</v>
      </c>
      <c r="H49" s="123">
        <v>11.702283165938319</v>
      </c>
      <c r="I49" s="123">
        <v>8.2056831911203716</v>
      </c>
      <c r="J49" s="123">
        <v>10.47673517342597</v>
      </c>
      <c r="K49" s="123">
        <v>9.7511930067675863</v>
      </c>
      <c r="L49" s="123">
        <v>12.687766621101463</v>
      </c>
      <c r="M49" s="123">
        <v>12.213599494777016</v>
      </c>
      <c r="N49" s="123">
        <v>15.708889431467938</v>
      </c>
      <c r="O49" s="123">
        <v>11.57904439972539</v>
      </c>
      <c r="P49" s="123">
        <v>12.744251426000529</v>
      </c>
      <c r="Q49" s="123">
        <v>9.6474495093896202</v>
      </c>
      <c r="R49" s="123">
        <v>11.811971717963818</v>
      </c>
      <c r="S49" s="123">
        <v>12.42825399528501</v>
      </c>
      <c r="T49" s="123">
        <v>11.988666835517295</v>
      </c>
      <c r="U49" s="123">
        <v>10.582066102847651</v>
      </c>
      <c r="V49" s="123">
        <v>9.9037495367450141</v>
      </c>
      <c r="W49" s="123">
        <v>14.497944506322094</v>
      </c>
      <c r="X49" s="123">
        <v>14.360445493415616</v>
      </c>
      <c r="Y49" s="123">
        <v>9.6901776939992494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15.62210132344511</v>
      </c>
      <c r="H50" s="99">
        <v>11.68771910469812</v>
      </c>
      <c r="I50" s="99">
        <v>8.1513816070802196</v>
      </c>
      <c r="J50" s="99">
        <v>10.429781467000197</v>
      </c>
      <c r="K50" s="99">
        <v>9.6710800367637653</v>
      </c>
      <c r="L50" s="99">
        <v>12.752681514577512</v>
      </c>
      <c r="M50" s="99">
        <v>12.228179782269775</v>
      </c>
      <c r="N50" s="99">
        <v>15.798576355441268</v>
      </c>
      <c r="O50" s="99">
        <v>11.598506485186565</v>
      </c>
      <c r="P50" s="99">
        <v>12.762718006648813</v>
      </c>
      <c r="Q50" s="99">
        <v>9.6045945588046067</v>
      </c>
      <c r="R50" s="99">
        <v>11.818956313097649</v>
      </c>
      <c r="S50" s="99">
        <v>12.45838656408583</v>
      </c>
      <c r="T50" s="99">
        <v>12.014063128092801</v>
      </c>
      <c r="U50" s="99">
        <v>10.59940273660882</v>
      </c>
      <c r="V50" s="99">
        <v>9.9085528251711388</v>
      </c>
      <c r="W50" s="99">
        <v>14.487076040632678</v>
      </c>
      <c r="X50" s="99">
        <v>14.39370549582484</v>
      </c>
      <c r="Y50" s="99">
        <v>9.7009914662426411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10.194160908575729</v>
      </c>
      <c r="H54" s="102">
        <v>12.167328707608181</v>
      </c>
      <c r="I54" s="102">
        <v>10.047650081324424</v>
      </c>
      <c r="J54" s="102">
        <v>12.1756767842652</v>
      </c>
      <c r="K54" s="102">
        <v>12.834221808453172</v>
      </c>
      <c r="L54" s="102">
        <v>10.146748701816398</v>
      </c>
      <c r="M54" s="102">
        <v>11.639443120983223</v>
      </c>
      <c r="N54" s="102">
        <v>12.326961045074428</v>
      </c>
      <c r="O54" s="102">
        <v>10.79282500588589</v>
      </c>
      <c r="P54" s="102">
        <v>11.991089048857161</v>
      </c>
      <c r="Q54" s="102">
        <v>11.432018208105024</v>
      </c>
      <c r="R54" s="102">
        <v>11.518284130959234</v>
      </c>
      <c r="S54" s="102">
        <v>11.190780722938388</v>
      </c>
      <c r="T54" s="102">
        <v>10.97092615205745</v>
      </c>
      <c r="U54" s="102">
        <v>9.9196326823488974</v>
      </c>
      <c r="V54" s="102">
        <v>9.7306485490511356</v>
      </c>
      <c r="W54" s="102">
        <v>14.870153547156955</v>
      </c>
      <c r="X54" s="102">
        <v>13.279598707048706</v>
      </c>
      <c r="Y54" s="102">
        <v>9.3308696650045331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11.007488278391062</v>
      </c>
      <c r="H58" s="123">
        <v>12.451847262492036</v>
      </c>
      <c r="I58" s="123">
        <v>12.226410744429446</v>
      </c>
      <c r="J58" s="123">
        <v>12.861903708769228</v>
      </c>
      <c r="K58" s="123">
        <v>12.552056361670108</v>
      </c>
      <c r="L58" s="123">
        <v>11.46012128653163</v>
      </c>
      <c r="M58" s="123">
        <v>12.75069982429979</v>
      </c>
      <c r="N58" s="123">
        <v>12.714325127539166</v>
      </c>
      <c r="O58" s="123">
        <v>10.711684446957443</v>
      </c>
      <c r="P58" s="123">
        <v>10.019605792974177</v>
      </c>
      <c r="Q58" s="123">
        <v>7.8990811836199315</v>
      </c>
      <c r="R58" s="123">
        <v>8.0748477602033724</v>
      </c>
      <c r="S58" s="123">
        <v>7.7280618693673144</v>
      </c>
      <c r="T58" s="123">
        <v>8.8776016910616686</v>
      </c>
      <c r="U58" s="123">
        <v>9.2958529118817967</v>
      </c>
      <c r="V58" s="123">
        <v>8.3606095126198881</v>
      </c>
      <c r="W58" s="123">
        <v>8.1493804755164021</v>
      </c>
      <c r="X58" s="123">
        <v>8.2448247717269112</v>
      </c>
      <c r="Y58" s="123">
        <v>10.130929098699378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13.747265855955337</v>
      </c>
      <c r="H59" s="99">
        <v>14.845412599585773</v>
      </c>
      <c r="I59" s="99">
        <v>12.542730941705237</v>
      </c>
      <c r="J59" s="99">
        <v>13.386223712852873</v>
      </c>
      <c r="K59" s="99">
        <v>13.270396368105198</v>
      </c>
      <c r="L59" s="99">
        <v>13.065901857958989</v>
      </c>
      <c r="M59" s="99">
        <v>14.119360644971435</v>
      </c>
      <c r="N59" s="99">
        <v>14.149459674838436</v>
      </c>
      <c r="O59" s="99">
        <v>11.700632286893864</v>
      </c>
      <c r="P59" s="99">
        <v>10.742468943143656</v>
      </c>
      <c r="Q59" s="99">
        <v>8.6624690726655533</v>
      </c>
      <c r="R59" s="99">
        <v>9.1733904240542987</v>
      </c>
      <c r="S59" s="99">
        <v>9.8136251286190781</v>
      </c>
      <c r="T59" s="99">
        <v>9.3030023791815992</v>
      </c>
      <c r="U59" s="99">
        <v>10.635546919012292</v>
      </c>
      <c r="V59" s="99">
        <v>10.005998038041838</v>
      </c>
      <c r="W59" s="99">
        <v>8.1814651173890471</v>
      </c>
      <c r="X59" s="99">
        <v>8.9227515627878873</v>
      </c>
      <c r="Y59" s="99">
        <v>12.030655918032148</v>
      </c>
      <c r="DA59" s="63" t="s">
        <v>2802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8.460652783753849</v>
      </c>
      <c r="H60" s="110">
        <v>10.734162784973327</v>
      </c>
      <c r="I60" s="110">
        <v>12.075295639049363</v>
      </c>
      <c r="J60" s="110">
        <v>12.661915397614106</v>
      </c>
      <c r="K60" s="110">
        <v>11.863859232889244</v>
      </c>
      <c r="L60" s="110">
        <v>8.7328079679333239</v>
      </c>
      <c r="M60" s="110">
        <v>10.0993124764443</v>
      </c>
      <c r="N60" s="110">
        <v>10.260193304017477</v>
      </c>
      <c r="O60" s="110">
        <v>9.1968835846597408</v>
      </c>
      <c r="P60" s="110">
        <v>9.0060065318786791</v>
      </c>
      <c r="Q60" s="110">
        <v>6.6720109395854097</v>
      </c>
      <c r="R60" s="110">
        <v>6.1694257186817971</v>
      </c>
      <c r="S60" s="110">
        <v>3.8969986873210276</v>
      </c>
      <c r="T60" s="110">
        <v>8.0478872589939829</v>
      </c>
      <c r="U60" s="110">
        <v>7.071758132074363</v>
      </c>
      <c r="V60" s="110">
        <v>6.3223267344495655</v>
      </c>
      <c r="W60" s="110">
        <v>8.1125560570034807</v>
      </c>
      <c r="X60" s="110">
        <v>7.3677757273881612</v>
      </c>
      <c r="Y60" s="110">
        <v>6.2893890804238586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202.96964592274605</v>
      </c>
      <c r="C62" s="118">
        <f t="shared" si="21"/>
        <v>211.30090385312275</v>
      </c>
      <c r="D62" s="118">
        <f t="shared" si="21"/>
        <v>212.2766751469787</v>
      </c>
      <c r="E62" s="118">
        <f t="shared" si="21"/>
        <v>218.28341769032258</v>
      </c>
      <c r="F62" s="118">
        <f t="shared" si="21"/>
        <v>226.08019625133403</v>
      </c>
      <c r="G62" s="118">
        <f t="shared" si="21"/>
        <v>229.564454259325</v>
      </c>
      <c r="H62" s="118">
        <f t="shared" si="21"/>
        <v>234.03920492131695</v>
      </c>
      <c r="I62" s="118">
        <f t="shared" si="21"/>
        <v>239.16843243674595</v>
      </c>
      <c r="J62" s="118">
        <f t="shared" si="21"/>
        <v>232.76590326322278</v>
      </c>
      <c r="K62" s="118">
        <f t="shared" si="21"/>
        <v>229.7942681063067</v>
      </c>
      <c r="L62" s="118">
        <f t="shared" si="21"/>
        <v>248.92845831651491</v>
      </c>
      <c r="M62" s="118">
        <f t="shared" si="21"/>
        <v>234.00300895453708</v>
      </c>
      <c r="N62" s="118">
        <f t="shared" si="21"/>
        <v>225.96616454481173</v>
      </c>
      <c r="O62" s="118">
        <f t="shared" si="21"/>
        <v>206.37803915100667</v>
      </c>
      <c r="P62" s="118">
        <f t="shared" si="21"/>
        <v>192.65539807475164</v>
      </c>
      <c r="Q62" s="118">
        <f t="shared" si="21"/>
        <v>180.56659903998778</v>
      </c>
      <c r="R62" s="118">
        <f t="shared" ref="R62:V62" si="22">R63+R66+R68+R77</f>
        <v>192.51170659287069</v>
      </c>
      <c r="S62" s="118">
        <f t="shared" si="22"/>
        <v>187.35783895766028</v>
      </c>
      <c r="T62" s="118">
        <f t="shared" si="22"/>
        <v>186.51704223302767</v>
      </c>
      <c r="U62" s="118">
        <f t="shared" si="22"/>
        <v>168.94996436063389</v>
      </c>
      <c r="V62" s="118">
        <f t="shared" si="22"/>
        <v>168.87040817133331</v>
      </c>
      <c r="W62" s="118">
        <f t="shared" ref="W62:Y62" si="23">W63+W66+W68+W77</f>
        <v>199.83145700844292</v>
      </c>
      <c r="X62" s="118">
        <f t="shared" si="23"/>
        <v>175.48829206844718</v>
      </c>
      <c r="Y62" s="118">
        <f t="shared" si="23"/>
        <v>166.41844586882948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180.49456820484721</v>
      </c>
      <c r="C63" s="123">
        <f t="shared" si="24"/>
        <v>188.39248209143886</v>
      </c>
      <c r="D63" s="123">
        <f t="shared" si="24"/>
        <v>191.32773711138506</v>
      </c>
      <c r="E63" s="123">
        <f t="shared" si="24"/>
        <v>195.86168517281664</v>
      </c>
      <c r="F63" s="123">
        <f t="shared" si="24"/>
        <v>200.91508703790299</v>
      </c>
      <c r="G63" s="123">
        <f t="shared" si="24"/>
        <v>204.23448161992275</v>
      </c>
      <c r="H63" s="123">
        <f t="shared" si="24"/>
        <v>207.15721047656149</v>
      </c>
      <c r="I63" s="123">
        <f t="shared" si="24"/>
        <v>211.96497616644942</v>
      </c>
      <c r="J63" s="123">
        <f t="shared" si="24"/>
        <v>204.31833400392719</v>
      </c>
      <c r="K63" s="123">
        <f t="shared" si="24"/>
        <v>202.65378490794367</v>
      </c>
      <c r="L63" s="123">
        <f t="shared" si="24"/>
        <v>222.92971688201425</v>
      </c>
      <c r="M63" s="123">
        <f t="shared" si="24"/>
        <v>206.76627039898383</v>
      </c>
      <c r="N63" s="123">
        <f t="shared" si="24"/>
        <v>199.47318690236165</v>
      </c>
      <c r="O63" s="123">
        <f t="shared" si="24"/>
        <v>183.17534132942217</v>
      </c>
      <c r="P63" s="123">
        <f t="shared" si="24"/>
        <v>169.8088037300551</v>
      </c>
      <c r="Q63" s="123">
        <f t="shared" si="24"/>
        <v>160.39020092950116</v>
      </c>
      <c r="R63" s="123">
        <f t="shared" ref="R63:V63" si="25">SUM(R64:R65)</f>
        <v>171.12575145949998</v>
      </c>
      <c r="S63" s="123">
        <f t="shared" si="25"/>
        <v>167.42732893409672</v>
      </c>
      <c r="T63" s="123">
        <f t="shared" si="25"/>
        <v>165.61975299043726</v>
      </c>
      <c r="U63" s="123">
        <f t="shared" si="25"/>
        <v>149.32999153748332</v>
      </c>
      <c r="V63" s="123">
        <f t="shared" si="25"/>
        <v>150.00197065778724</v>
      </c>
      <c r="W63" s="123">
        <f t="shared" ref="W63:Y63" si="26">SUM(W64:W65)</f>
        <v>173.92576210324407</v>
      </c>
      <c r="X63" s="123">
        <f t="shared" si="26"/>
        <v>152.8554944832922</v>
      </c>
      <c r="Y63" s="123">
        <f t="shared" si="26"/>
        <v>146.98263813165048</v>
      </c>
      <c r="DA63" s="130" t="s">
        <v>2805</v>
      </c>
    </row>
    <row r="64" spans="1:105" ht="12" customHeight="1" x14ac:dyDescent="0.25">
      <c r="A64" s="97" t="s">
        <v>212</v>
      </c>
      <c r="B64" s="99">
        <v>178.61525916464811</v>
      </c>
      <c r="C64" s="99">
        <v>186.45430942041637</v>
      </c>
      <c r="D64" s="99">
        <v>189.38117548511551</v>
      </c>
      <c r="E64" s="99">
        <v>193.88505699973663</v>
      </c>
      <c r="F64" s="99">
        <v>198.89326366680601</v>
      </c>
      <c r="G64" s="99">
        <v>202.18346261631626</v>
      </c>
      <c r="H64" s="99">
        <v>205.07273675206883</v>
      </c>
      <c r="I64" s="99">
        <v>209.84625960061612</v>
      </c>
      <c r="J64" s="99">
        <v>202.27205359613649</v>
      </c>
      <c r="K64" s="99">
        <v>200.62505598237007</v>
      </c>
      <c r="L64" s="99">
        <v>220.70989299453458</v>
      </c>
      <c r="M64" s="99">
        <v>204.69845838529966</v>
      </c>
      <c r="N64" s="99">
        <v>197.45923777951825</v>
      </c>
      <c r="O64" s="99">
        <v>181.29814983135839</v>
      </c>
      <c r="P64" s="99">
        <v>168.06231147240408</v>
      </c>
      <c r="Q64" s="99">
        <v>158.71416594832442</v>
      </c>
      <c r="R64" s="99">
        <v>169.29781608948039</v>
      </c>
      <c r="S64" s="99">
        <v>165.59475781604021</v>
      </c>
      <c r="T64" s="99">
        <v>163.74573082852822</v>
      </c>
      <c r="U64" s="99">
        <v>147.58414738924253</v>
      </c>
      <c r="V64" s="99">
        <v>148.21729693992592</v>
      </c>
      <c r="W64" s="99">
        <v>171.82194541030233</v>
      </c>
      <c r="X64" s="99">
        <v>150.97778563697324</v>
      </c>
      <c r="Y64" s="99">
        <v>145.18004881165453</v>
      </c>
      <c r="DA64" s="63" t="s">
        <v>2806</v>
      </c>
    </row>
    <row r="65" spans="1:105" ht="12" customHeight="1" x14ac:dyDescent="0.25">
      <c r="A65" s="97" t="s">
        <v>53</v>
      </c>
      <c r="B65" s="99">
        <v>1.8793090401991146</v>
      </c>
      <c r="C65" s="99">
        <v>1.9381726710224945</v>
      </c>
      <c r="D65" s="99">
        <v>1.9465616262695671</v>
      </c>
      <c r="E65" s="99">
        <v>1.9766281730800006</v>
      </c>
      <c r="F65" s="99">
        <v>2.0218233710969908</v>
      </c>
      <c r="G65" s="99">
        <v>2.0510190036064877</v>
      </c>
      <c r="H65" s="99">
        <v>2.0844737244926494</v>
      </c>
      <c r="I65" s="99">
        <v>2.1187165658332896</v>
      </c>
      <c r="J65" s="99">
        <v>2.0462804077906989</v>
      </c>
      <c r="K65" s="99">
        <v>2.028728925573605</v>
      </c>
      <c r="L65" s="99">
        <v>2.2198238874796687</v>
      </c>
      <c r="M65" s="99">
        <v>2.0678120136841782</v>
      </c>
      <c r="N65" s="99">
        <v>2.0139491228433983</v>
      </c>
      <c r="O65" s="99">
        <v>1.8771914980637878</v>
      </c>
      <c r="P65" s="99">
        <v>1.746492257651026</v>
      </c>
      <c r="Q65" s="99">
        <v>1.6760349811767441</v>
      </c>
      <c r="R65" s="99">
        <v>1.8279353700195968</v>
      </c>
      <c r="S65" s="99">
        <v>1.832571118056511</v>
      </c>
      <c r="T65" s="99">
        <v>1.8740221619090305</v>
      </c>
      <c r="U65" s="99">
        <v>1.7458441482408016</v>
      </c>
      <c r="V65" s="99">
        <v>1.7846737178613252</v>
      </c>
      <c r="W65" s="99">
        <v>2.1038166929417215</v>
      </c>
      <c r="X65" s="99">
        <v>1.8777088463189624</v>
      </c>
      <c r="Y65" s="99">
        <v>1.8025893199959351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1.6092886744012566E-4</v>
      </c>
      <c r="C66" s="123">
        <f t="shared" si="27"/>
        <v>1.9726187269391402E-4</v>
      </c>
      <c r="D66" s="123">
        <f t="shared" si="27"/>
        <v>2.4173615039180948E-4</v>
      </c>
      <c r="E66" s="123">
        <f t="shared" si="27"/>
        <v>4.7095682118216157E-4</v>
      </c>
      <c r="F66" s="123">
        <f t="shared" si="27"/>
        <v>9.1197206652487159E-4</v>
      </c>
      <c r="G66" s="123">
        <f t="shared" si="27"/>
        <v>1.7553078415550813E-3</v>
      </c>
      <c r="H66" s="123">
        <f t="shared" si="27"/>
        <v>6.032095263329677E-3</v>
      </c>
      <c r="I66" s="123">
        <f t="shared" si="27"/>
        <v>3.3682454249011626E-3</v>
      </c>
      <c r="J66" s="123">
        <f t="shared" si="27"/>
        <v>3.0281470429283724E-3</v>
      </c>
      <c r="K66" s="123">
        <f t="shared" si="27"/>
        <v>3.6285507978630546E-3</v>
      </c>
      <c r="L66" s="123">
        <f t="shared" si="27"/>
        <v>2.8844021509597511E-2</v>
      </c>
      <c r="M66" s="123">
        <f t="shared" si="27"/>
        <v>3.6580513884241759E-3</v>
      </c>
      <c r="N66" s="123">
        <f t="shared" si="27"/>
        <v>1.036595128860004E-2</v>
      </c>
      <c r="O66" s="123">
        <f t="shared" si="27"/>
        <v>5.1537344136090438E-3</v>
      </c>
      <c r="P66" s="123">
        <f t="shared" si="27"/>
        <v>1.1112610196032316E-2</v>
      </c>
      <c r="Q66" s="123">
        <f t="shared" si="27"/>
        <v>7.3224907072756149E-3</v>
      </c>
      <c r="R66" s="123">
        <f t="shared" si="27"/>
        <v>5.4293946659804025E-3</v>
      </c>
      <c r="S66" s="123">
        <f t="shared" si="27"/>
        <v>5.1588999626844068E-3</v>
      </c>
      <c r="T66" s="123">
        <f t="shared" si="27"/>
        <v>8.7833251542317001E-3</v>
      </c>
      <c r="U66" s="123">
        <f t="shared" si="27"/>
        <v>7.1621745344148851E-3</v>
      </c>
      <c r="V66" s="123">
        <f t="shared" si="27"/>
        <v>4.5804323273518008E-3</v>
      </c>
      <c r="W66" s="123">
        <f t="shared" si="27"/>
        <v>1.4896552775850161E-2</v>
      </c>
      <c r="X66" s="123">
        <f t="shared" si="27"/>
        <v>9.9391674966777567E-3</v>
      </c>
      <c r="Y66" s="123">
        <f t="shared" si="27"/>
        <v>8.1881775707484897E-3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1.6092886744012566E-4</v>
      </c>
      <c r="C67" s="99">
        <f>RES_hhdet_fech!C67/RES_summary!C$19</f>
        <v>1.9726187269391402E-4</v>
      </c>
      <c r="D67" s="99">
        <f>RES_hhdet_fech!D67/RES_summary!D$19</f>
        <v>2.4173615039180948E-4</v>
      </c>
      <c r="E67" s="99">
        <f>RES_hhdet_fech!E67/RES_summary!E$19</f>
        <v>4.7095682118216157E-4</v>
      </c>
      <c r="F67" s="99">
        <f>RES_hhdet_fech!F67/RES_summary!F$19</f>
        <v>9.1197206652487159E-4</v>
      </c>
      <c r="G67" s="99">
        <f>RES_hhdet_fech!G67/RES_summary!G$19</f>
        <v>1.7553078415550813E-3</v>
      </c>
      <c r="H67" s="99">
        <f>RES_hhdet_fech!H67/RES_summary!H$19</f>
        <v>6.032095263329677E-3</v>
      </c>
      <c r="I67" s="99">
        <f>RES_hhdet_fech!I67/RES_summary!I$19</f>
        <v>3.3682454249011626E-3</v>
      </c>
      <c r="J67" s="99">
        <f>RES_hhdet_fech!J67/RES_summary!J$19</f>
        <v>3.0281470429283724E-3</v>
      </c>
      <c r="K67" s="99">
        <f>RES_hhdet_fech!K67/RES_summary!K$19</f>
        <v>3.6285507978630546E-3</v>
      </c>
      <c r="L67" s="99">
        <f>RES_hhdet_fech!L67/RES_summary!L$19</f>
        <v>2.8844021509597511E-2</v>
      </c>
      <c r="M67" s="99">
        <f>RES_hhdet_fech!M67/RES_summary!M$19</f>
        <v>3.6580513884241759E-3</v>
      </c>
      <c r="N67" s="99">
        <f>RES_hhdet_fech!N67/RES_summary!N$19</f>
        <v>1.036595128860004E-2</v>
      </c>
      <c r="O67" s="99">
        <f>RES_hhdet_fech!O67/RES_summary!O$19</f>
        <v>5.1537344136090438E-3</v>
      </c>
      <c r="P67" s="99">
        <f>RES_hhdet_fech!P67/RES_summary!P$19</f>
        <v>1.1112610196032316E-2</v>
      </c>
      <c r="Q67" s="99">
        <f>RES_hhdet_fech!Q67/RES_summary!Q$19</f>
        <v>7.3224907072756149E-3</v>
      </c>
      <c r="R67" s="99">
        <f>RES_hhdet_fech!R67/RES_summary!R$19</f>
        <v>5.4293946659804025E-3</v>
      </c>
      <c r="S67" s="99">
        <f>RES_hhdet_fech!S67/RES_summary!S$19</f>
        <v>5.1588999626844068E-3</v>
      </c>
      <c r="T67" s="99">
        <f>RES_hhdet_fech!T67/RES_summary!T$19</f>
        <v>8.7833251542317001E-3</v>
      </c>
      <c r="U67" s="99">
        <f>RES_hhdet_fech!U67/RES_summary!U$19</f>
        <v>7.1621745344148851E-3</v>
      </c>
      <c r="V67" s="99">
        <f>RES_hhdet_fech!V67/RES_summary!V$19</f>
        <v>4.5804323273518008E-3</v>
      </c>
      <c r="W67" s="99">
        <f>RES_hhdet_fech!W67/RES_summary!W$19</f>
        <v>1.4896552775850161E-2</v>
      </c>
      <c r="X67" s="99">
        <f>RES_hhdet_fech!X67/RES_summary!X$19</f>
        <v>9.9391674966777567E-3</v>
      </c>
      <c r="Y67" s="99">
        <f>RES_hhdet_fech!Y67/RES_summary!Y$19</f>
        <v>8.1881775707484897E-3</v>
      </c>
      <c r="DA67" s="63" t="s">
        <v>2809</v>
      </c>
    </row>
    <row r="68" spans="1:105" ht="12" customHeight="1" x14ac:dyDescent="0.25">
      <c r="A68" s="121" t="s">
        <v>55</v>
      </c>
      <c r="B68" s="123">
        <v>9.3855514979928039</v>
      </c>
      <c r="C68" s="123">
        <v>9.9091537732154169</v>
      </c>
      <c r="D68" s="123">
        <v>9.0081518942555867</v>
      </c>
      <c r="E68" s="123">
        <v>9.8455826087127054</v>
      </c>
      <c r="F68" s="123">
        <v>11.855803685191356</v>
      </c>
      <c r="G68" s="123">
        <v>12.12213944248289</v>
      </c>
      <c r="H68" s="123">
        <v>12.975083742936464</v>
      </c>
      <c r="I68" s="123">
        <v>12.703134142066066</v>
      </c>
      <c r="J68" s="123">
        <v>13.338175710399492</v>
      </c>
      <c r="K68" s="123">
        <v>13.183514167108871</v>
      </c>
      <c r="L68" s="123">
        <v>13.145147425790519</v>
      </c>
      <c r="M68" s="123">
        <v>13.446735218323024</v>
      </c>
      <c r="N68" s="123">
        <v>13.199283813957212</v>
      </c>
      <c r="O68" s="123">
        <v>11.892471784001192</v>
      </c>
      <c r="P68" s="123">
        <v>12.150044119029623</v>
      </c>
      <c r="Q68" s="123">
        <v>11.633249221589386</v>
      </c>
      <c r="R68" s="123">
        <v>12.37774079117472</v>
      </c>
      <c r="S68" s="123">
        <v>11.798715875449213</v>
      </c>
      <c r="T68" s="123">
        <v>11.154973295742435</v>
      </c>
      <c r="U68" s="123">
        <v>9.9225223710335637</v>
      </c>
      <c r="V68" s="123">
        <v>9.6335834505498159</v>
      </c>
      <c r="W68" s="123">
        <v>15.592174461972208</v>
      </c>
      <c r="X68" s="123">
        <v>13.03250713216255</v>
      </c>
      <c r="Y68" s="123">
        <v>9.0769709580571281</v>
      </c>
      <c r="DA68" s="130" t="s">
        <v>2810</v>
      </c>
    </row>
    <row r="69" spans="1:105" ht="12" customHeight="1" x14ac:dyDescent="0.25">
      <c r="A69" s="97" t="s">
        <v>134</v>
      </c>
      <c r="B69" s="99">
        <v>9.4487331297222212</v>
      </c>
      <c r="C69" s="99">
        <v>9.9443845395604722</v>
      </c>
      <c r="D69" s="99">
        <v>9.0874408430568501</v>
      </c>
      <c r="E69" s="99">
        <v>9.9272986389694147</v>
      </c>
      <c r="F69" s="99">
        <v>11.900853330369896</v>
      </c>
      <c r="G69" s="99">
        <v>12.179575887427154</v>
      </c>
      <c r="H69" s="99">
        <v>12.997680830713259</v>
      </c>
      <c r="I69" s="99">
        <v>12.784524529891115</v>
      </c>
      <c r="J69" s="99">
        <v>13.37104195660466</v>
      </c>
      <c r="K69" s="99">
        <v>13.191020070697641</v>
      </c>
      <c r="L69" s="99">
        <v>13.231658116280634</v>
      </c>
      <c r="M69" s="99">
        <v>13.497678830596207</v>
      </c>
      <c r="N69" s="99">
        <v>13.222668083379071</v>
      </c>
      <c r="O69" s="99">
        <v>11.92520030749278</v>
      </c>
      <c r="P69" s="99">
        <v>12.156820332120438</v>
      </c>
      <c r="Q69" s="99">
        <v>11.642158649155771</v>
      </c>
      <c r="R69" s="99">
        <v>12.401787297737796</v>
      </c>
      <c r="S69" s="99">
        <v>11.812649810342217</v>
      </c>
      <c r="T69" s="99">
        <v>11.156044394635444</v>
      </c>
      <c r="U69" s="99">
        <v>9.9197697171357984</v>
      </c>
      <c r="V69" s="99">
        <v>9.6294411087814193</v>
      </c>
      <c r="W69" s="99">
        <v>15.613039917088157</v>
      </c>
      <c r="X69" s="99">
        <v>13.023926369223684</v>
      </c>
      <c r="Y69" s="99">
        <v>9.0680728026544521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7.6035035756269895</v>
      </c>
      <c r="C73" s="102">
        <v>8.9072369138894061</v>
      </c>
      <c r="D73" s="102">
        <v>6.7101638269605184</v>
      </c>
      <c r="E73" s="102">
        <v>7.4279127554045736</v>
      </c>
      <c r="F73" s="102">
        <v>10.498355859731431</v>
      </c>
      <c r="G73" s="102">
        <v>10.354198236550047</v>
      </c>
      <c r="H73" s="102">
        <v>12.268097597944754</v>
      </c>
      <c r="I73" s="102">
        <v>10.101353978420612</v>
      </c>
      <c r="J73" s="102">
        <v>12.272913893840363</v>
      </c>
      <c r="K73" s="102">
        <v>12.935968258210149</v>
      </c>
      <c r="L73" s="102">
        <v>10.235948180206265</v>
      </c>
      <c r="M73" s="102">
        <v>11.733427537850988</v>
      </c>
      <c r="N73" s="102">
        <v>12.420492889988521</v>
      </c>
      <c r="O73" s="102">
        <v>10.813158037009055</v>
      </c>
      <c r="P73" s="102">
        <v>11.925403766198903</v>
      </c>
      <c r="Q73" s="102">
        <v>11.332026086114968</v>
      </c>
      <c r="R73" s="102">
        <v>11.541073590470651</v>
      </c>
      <c r="S73" s="102">
        <v>11.304879881559438</v>
      </c>
      <c r="T73" s="102">
        <v>11.116662476671049</v>
      </c>
      <c r="U73" s="102">
        <v>10.020470764638244</v>
      </c>
      <c r="V73" s="102">
        <v>9.7789232340720389</v>
      </c>
      <c r="W73" s="102">
        <v>14.874882142139944</v>
      </c>
      <c r="X73" s="102">
        <v>13.317929014051423</v>
      </c>
      <c r="Y73" s="102">
        <v>9.3803156132243597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13.089365291038611</v>
      </c>
      <c r="C77" s="123">
        <v>12.999070726595759</v>
      </c>
      <c r="D77" s="123">
        <v>11.940544405187678</v>
      </c>
      <c r="E77" s="123">
        <v>12.575678951972069</v>
      </c>
      <c r="F77" s="123">
        <v>13.308393556173158</v>
      </c>
      <c r="G77" s="123">
        <v>13.206077889077806</v>
      </c>
      <c r="H77" s="123">
        <v>13.900878606555665</v>
      </c>
      <c r="I77" s="123">
        <v>14.496953882805565</v>
      </c>
      <c r="J77" s="123">
        <v>15.106365401853159</v>
      </c>
      <c r="K77" s="123">
        <v>13.953340480456285</v>
      </c>
      <c r="L77" s="123">
        <v>12.824749987200526</v>
      </c>
      <c r="M77" s="123">
        <v>13.786345285841808</v>
      </c>
      <c r="N77" s="123">
        <v>13.283327877204277</v>
      </c>
      <c r="O77" s="123">
        <v>11.305072303169718</v>
      </c>
      <c r="P77" s="123">
        <v>10.685437615470903</v>
      </c>
      <c r="Q77" s="123">
        <v>8.5358263981899576</v>
      </c>
      <c r="R77" s="123">
        <v>9.0027849475300208</v>
      </c>
      <c r="S77" s="123">
        <v>8.1266352481516737</v>
      </c>
      <c r="T77" s="123">
        <v>9.7335326216937545</v>
      </c>
      <c r="U77" s="123">
        <v>9.69028827758261</v>
      </c>
      <c r="V77" s="123">
        <v>9.2302736306689113</v>
      </c>
      <c r="W77" s="123">
        <v>10.298623890450806</v>
      </c>
      <c r="X77" s="123">
        <v>9.5903512854957675</v>
      </c>
      <c r="Y77" s="123">
        <v>10.350648601551125</v>
      </c>
      <c r="DA77" s="130" t="s">
        <v>2819</v>
      </c>
    </row>
    <row r="78" spans="1:105" ht="12" customHeight="1" x14ac:dyDescent="0.25">
      <c r="A78" s="97" t="s">
        <v>189</v>
      </c>
      <c r="B78" s="99">
        <v>13.217467979776888</v>
      </c>
      <c r="C78" s="99">
        <v>13.054928634572008</v>
      </c>
      <c r="D78" s="99">
        <v>12.164250337412362</v>
      </c>
      <c r="E78" s="99">
        <v>12.734415704850102</v>
      </c>
      <c r="F78" s="99">
        <v>13.378223338877934</v>
      </c>
      <c r="G78" s="99">
        <v>13.372954976687721</v>
      </c>
      <c r="H78" s="99">
        <v>14.011956082055121</v>
      </c>
      <c r="I78" s="99">
        <v>14.58139789993111</v>
      </c>
      <c r="J78" s="99">
        <v>15.191339259173551</v>
      </c>
      <c r="K78" s="99">
        <v>14.026032479429904</v>
      </c>
      <c r="L78" s="99">
        <v>12.967619636887084</v>
      </c>
      <c r="M78" s="99">
        <v>13.917046133732528</v>
      </c>
      <c r="N78" s="99">
        <v>13.392021721461145</v>
      </c>
      <c r="O78" s="99">
        <v>11.381086711499348</v>
      </c>
      <c r="P78" s="99">
        <v>10.745068351697091</v>
      </c>
      <c r="Q78" s="99">
        <v>8.6006472014879467</v>
      </c>
      <c r="R78" s="99">
        <v>9.0967480243165202</v>
      </c>
      <c r="S78" s="99">
        <v>8.262641788399085</v>
      </c>
      <c r="T78" s="99">
        <v>9.785939436598392</v>
      </c>
      <c r="U78" s="99">
        <v>9.7699130242710428</v>
      </c>
      <c r="V78" s="99">
        <v>9.3163005972057036</v>
      </c>
      <c r="W78" s="99">
        <v>10.362235969098665</v>
      </c>
      <c r="X78" s="99">
        <v>9.6563954858645307</v>
      </c>
      <c r="Y78" s="99">
        <v>10.475078512783462</v>
      </c>
      <c r="DA78" s="63" t="s">
        <v>2820</v>
      </c>
    </row>
    <row r="79" spans="1:105" ht="12" customHeight="1" x14ac:dyDescent="0.25">
      <c r="A79" s="109" t="s">
        <v>120</v>
      </c>
      <c r="B79" s="110">
        <v>9.5765162606119763</v>
      </c>
      <c r="C79" s="110">
        <v>11.46313113829936</v>
      </c>
      <c r="D79" s="110">
        <v>5.7653338577925535</v>
      </c>
      <c r="E79" s="110">
        <v>8.1743575883440158</v>
      </c>
      <c r="F79" s="110">
        <v>11.364529432690988</v>
      </c>
      <c r="G79" s="110">
        <v>8.5259282322215544</v>
      </c>
      <c r="H79" s="110">
        <v>10.77987938046247</v>
      </c>
      <c r="I79" s="110">
        <v>12.11453795519877</v>
      </c>
      <c r="J79" s="110">
        <v>12.71297367672808</v>
      </c>
      <c r="K79" s="110">
        <v>11.896922562527857</v>
      </c>
      <c r="L79" s="110">
        <v>8.74918469344626</v>
      </c>
      <c r="M79" s="110">
        <v>10.114264429293275</v>
      </c>
      <c r="N79" s="110">
        <v>10.282738565075196</v>
      </c>
      <c r="O79" s="110">
        <v>9.2221064278109743</v>
      </c>
      <c r="P79" s="110">
        <v>9.0285495399075479</v>
      </c>
      <c r="Q79" s="110">
        <v>6.6725805903472413</v>
      </c>
      <c r="R79" s="110">
        <v>6.1876820106893904</v>
      </c>
      <c r="S79" s="110">
        <v>3.9116605505067619</v>
      </c>
      <c r="T79" s="110">
        <v>8.0711148835597584</v>
      </c>
      <c r="U79" s="110">
        <v>7.1168814376182388</v>
      </c>
      <c r="V79" s="110">
        <v>6.3976681995784732</v>
      </c>
      <c r="W79" s="110">
        <v>8.1901587841671617</v>
      </c>
      <c r="X79" s="110">
        <v>7.4081829238783623</v>
      </c>
      <c r="Y79" s="110">
        <v>6.2544749893440157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224.05289679422685</v>
      </c>
      <c r="C81" s="118">
        <f t="shared" si="28"/>
        <v>233.6743958315119</v>
      </c>
      <c r="D81" s="118">
        <f t="shared" si="28"/>
        <v>233.24632178314707</v>
      </c>
      <c r="E81" s="118">
        <f t="shared" si="28"/>
        <v>236.16864210660165</v>
      </c>
      <c r="F81" s="118">
        <f t="shared" si="28"/>
        <v>238.67280153987173</v>
      </c>
      <c r="G81" s="118">
        <f t="shared" si="28"/>
        <v>240.83561122432835</v>
      </c>
      <c r="H81" s="118">
        <f t="shared" si="28"/>
        <v>247.27953036782969</v>
      </c>
      <c r="I81" s="118">
        <f t="shared" si="28"/>
        <v>235.08813694676894</v>
      </c>
      <c r="J81" s="118">
        <f t="shared" si="28"/>
        <v>232.80044661365773</v>
      </c>
      <c r="K81" s="118">
        <f t="shared" si="28"/>
        <v>234.04568081453925</v>
      </c>
      <c r="L81" s="118">
        <f t="shared" si="28"/>
        <v>221.50463674501268</v>
      </c>
      <c r="M81" s="118">
        <f t="shared" si="28"/>
        <v>216.73766273039936</v>
      </c>
      <c r="N81" s="118">
        <f t="shared" si="28"/>
        <v>212.88499215097966</v>
      </c>
      <c r="O81" s="118">
        <f t="shared" si="28"/>
        <v>197.91598608157989</v>
      </c>
      <c r="P81" s="118">
        <f t="shared" si="28"/>
        <v>185.42841607001614</v>
      </c>
      <c r="Q81" s="118">
        <f t="shared" si="28"/>
        <v>177.9700194325444</v>
      </c>
      <c r="R81" s="118">
        <f t="shared" ref="R81:V81" si="29">R82+R85+R87+R100</f>
        <v>180.3574460180248</v>
      </c>
      <c r="S81" s="118">
        <f t="shared" si="29"/>
        <v>180.14371658671303</v>
      </c>
      <c r="T81" s="118">
        <f t="shared" si="29"/>
        <v>187.58018771211354</v>
      </c>
      <c r="U81" s="118">
        <f t="shared" si="29"/>
        <v>182.43494958376388</v>
      </c>
      <c r="V81" s="118">
        <f t="shared" si="29"/>
        <v>187.43038700909813</v>
      </c>
      <c r="W81" s="118">
        <f t="shared" ref="W81:Y81" si="30">W82+W85+W87+W100</f>
        <v>190.39818892698452</v>
      </c>
      <c r="X81" s="118">
        <f t="shared" si="30"/>
        <v>186.9086652756429</v>
      </c>
      <c r="Y81" s="118">
        <f t="shared" si="30"/>
        <v>179.11400068089847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200.96696646541014</v>
      </c>
      <c r="C82" s="123">
        <f t="shared" si="31"/>
        <v>210.19896964758036</v>
      </c>
      <c r="D82" s="123">
        <f t="shared" si="31"/>
        <v>211.06760203800729</v>
      </c>
      <c r="E82" s="123">
        <f t="shared" si="31"/>
        <v>213.02305253424731</v>
      </c>
      <c r="F82" s="123">
        <f t="shared" si="31"/>
        <v>213.9617034096855</v>
      </c>
      <c r="G82" s="123">
        <f t="shared" si="31"/>
        <v>215.86746785994063</v>
      </c>
      <c r="H82" s="123">
        <f t="shared" si="31"/>
        <v>220.56142398420269</v>
      </c>
      <c r="I82" s="123">
        <f t="shared" si="31"/>
        <v>210.1165926485161</v>
      </c>
      <c r="J82" s="123">
        <f t="shared" si="31"/>
        <v>206.23037524507461</v>
      </c>
      <c r="K82" s="123">
        <f t="shared" si="31"/>
        <v>207.85138787648987</v>
      </c>
      <c r="L82" s="123">
        <f t="shared" si="31"/>
        <v>198.4250259118254</v>
      </c>
      <c r="M82" s="123">
        <f t="shared" si="31"/>
        <v>191.98499646391195</v>
      </c>
      <c r="N82" s="123">
        <f t="shared" si="31"/>
        <v>188.08915128926205</v>
      </c>
      <c r="O82" s="123">
        <f t="shared" si="31"/>
        <v>175.83198719737763</v>
      </c>
      <c r="P82" s="123">
        <f t="shared" si="31"/>
        <v>163.69135871517804</v>
      </c>
      <c r="Q82" s="123">
        <f t="shared" si="31"/>
        <v>158.17933061886305</v>
      </c>
      <c r="R82" s="123">
        <f t="shared" ref="R82:V82" si="32">SUM(R83:R84)</f>
        <v>160.43286669438268</v>
      </c>
      <c r="S82" s="123">
        <f t="shared" si="32"/>
        <v>160.74167968720565</v>
      </c>
      <c r="T82" s="123">
        <f t="shared" si="32"/>
        <v>167.34086706326508</v>
      </c>
      <c r="U82" s="123">
        <f t="shared" si="32"/>
        <v>162.6601667687772</v>
      </c>
      <c r="V82" s="123">
        <f t="shared" si="32"/>
        <v>168.73548747723177</v>
      </c>
      <c r="W82" s="123">
        <f t="shared" ref="W82:Y82" si="33">SUM(W83:W84)</f>
        <v>167.15890249441543</v>
      </c>
      <c r="X82" s="123">
        <f t="shared" si="33"/>
        <v>164.36732159509606</v>
      </c>
      <c r="Y82" s="123">
        <f t="shared" si="33"/>
        <v>159.3077159024615</v>
      </c>
      <c r="DA82" s="130" t="s">
        <v>2823</v>
      </c>
    </row>
    <row r="83" spans="1:105" ht="12" customHeight="1" x14ac:dyDescent="0.25">
      <c r="A83" s="97" t="s">
        <v>199</v>
      </c>
      <c r="B83" s="99">
        <v>200.20341684422309</v>
      </c>
      <c r="C83" s="99">
        <v>209.40545229776259</v>
      </c>
      <c r="D83" s="99">
        <v>210.27627230397425</v>
      </c>
      <c r="E83" s="99">
        <v>212.2244500356949</v>
      </c>
      <c r="F83" s="99">
        <v>213.15259639073636</v>
      </c>
      <c r="G83" s="99">
        <v>215.04133758002558</v>
      </c>
      <c r="H83" s="99">
        <v>219.70198954190587</v>
      </c>
      <c r="I83" s="99">
        <v>209.29059990898966</v>
      </c>
      <c r="J83" s="99">
        <v>205.39733302449662</v>
      </c>
      <c r="K83" s="99">
        <v>206.99627887386708</v>
      </c>
      <c r="L83" s="99">
        <v>197.59484302431807</v>
      </c>
      <c r="M83" s="99">
        <v>191.1611987228957</v>
      </c>
      <c r="N83" s="99">
        <v>187.25540743380586</v>
      </c>
      <c r="O83" s="99">
        <v>175.03068270470015</v>
      </c>
      <c r="P83" s="99">
        <v>162.9522319030151</v>
      </c>
      <c r="Q83" s="99">
        <v>157.47214717046182</v>
      </c>
      <c r="R83" s="99">
        <v>159.72293863453515</v>
      </c>
      <c r="S83" s="99">
        <v>160.03230893151377</v>
      </c>
      <c r="T83" s="99">
        <v>166.59374897644722</v>
      </c>
      <c r="U83" s="99">
        <v>161.92291231724818</v>
      </c>
      <c r="V83" s="99">
        <v>167.97032729909424</v>
      </c>
      <c r="W83" s="99">
        <v>166.39445709327433</v>
      </c>
      <c r="X83" s="99">
        <v>163.60704019455926</v>
      </c>
      <c r="Y83" s="99">
        <v>158.56868716721763</v>
      </c>
      <c r="DA83" s="63" t="s">
        <v>2824</v>
      </c>
    </row>
    <row r="84" spans="1:105" ht="12" customHeight="1" x14ac:dyDescent="0.25">
      <c r="A84" s="97" t="s">
        <v>53</v>
      </c>
      <c r="B84" s="99">
        <v>0.76354962118704039</v>
      </c>
      <c r="C84" s="99">
        <v>0.79351734981774835</v>
      </c>
      <c r="D84" s="99">
        <v>0.79132973403303297</v>
      </c>
      <c r="E84" s="99">
        <v>0.79860249855242671</v>
      </c>
      <c r="F84" s="99">
        <v>0.80910701894913861</v>
      </c>
      <c r="G84" s="99">
        <v>0.82613027991506049</v>
      </c>
      <c r="H84" s="99">
        <v>0.85943444229683019</v>
      </c>
      <c r="I84" s="99">
        <v>0.82599273952644647</v>
      </c>
      <c r="J84" s="99">
        <v>0.83304222057800315</v>
      </c>
      <c r="K84" s="99">
        <v>0.85510900262278811</v>
      </c>
      <c r="L84" s="99">
        <v>0.83018288750734048</v>
      </c>
      <c r="M84" s="99">
        <v>0.82379774101624814</v>
      </c>
      <c r="N84" s="99">
        <v>0.83374385545619456</v>
      </c>
      <c r="O84" s="99">
        <v>0.80130449267747939</v>
      </c>
      <c r="P84" s="99">
        <v>0.73912681216294973</v>
      </c>
      <c r="Q84" s="99">
        <v>0.70718344840122227</v>
      </c>
      <c r="R84" s="99">
        <v>0.7099280598475266</v>
      </c>
      <c r="S84" s="99">
        <v>0.70937075569189179</v>
      </c>
      <c r="T84" s="99">
        <v>0.7471180868178553</v>
      </c>
      <c r="U84" s="99">
        <v>0.73725445152902724</v>
      </c>
      <c r="V84" s="99">
        <v>0.76516017813752302</v>
      </c>
      <c r="W84" s="99">
        <v>0.76444540114109505</v>
      </c>
      <c r="X84" s="99">
        <v>0.76028140053680915</v>
      </c>
      <c r="Y84" s="99">
        <v>0.73902873524387613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1.5921515174738485E-4</v>
      </c>
      <c r="C85" s="123">
        <f t="shared" si="34"/>
        <v>1.9611529179815049E-4</v>
      </c>
      <c r="D85" s="123">
        <f t="shared" si="34"/>
        <v>2.685799030308289E-4</v>
      </c>
      <c r="E85" s="123">
        <f t="shared" si="34"/>
        <v>4.3417496294532483E-4</v>
      </c>
      <c r="F85" s="123">
        <f t="shared" si="34"/>
        <v>7.9491052312864448E-4</v>
      </c>
      <c r="G85" s="123">
        <f t="shared" si="34"/>
        <v>1.5242540692376135E-3</v>
      </c>
      <c r="H85" s="123">
        <f t="shared" si="34"/>
        <v>5.4128885334212848E-3</v>
      </c>
      <c r="I85" s="123">
        <f t="shared" si="34"/>
        <v>3.1562089145101913E-3</v>
      </c>
      <c r="J85" s="123">
        <f t="shared" si="34"/>
        <v>2.980570972593642E-3</v>
      </c>
      <c r="K85" s="123">
        <f t="shared" si="34"/>
        <v>3.7006329028973863E-3</v>
      </c>
      <c r="L85" s="123">
        <f t="shared" si="34"/>
        <v>3.037201980432622E-2</v>
      </c>
      <c r="M85" s="123">
        <f t="shared" si="34"/>
        <v>3.8916661539162302E-3</v>
      </c>
      <c r="N85" s="123">
        <f t="shared" si="34"/>
        <v>1.1330653570814192E-2</v>
      </c>
      <c r="O85" s="123">
        <f t="shared" si="34"/>
        <v>5.8988228598603589E-3</v>
      </c>
      <c r="P85" s="123">
        <f t="shared" si="34"/>
        <v>1.3268982135014732E-2</v>
      </c>
      <c r="Q85" s="123">
        <f t="shared" si="34"/>
        <v>8.6539196377351316E-3</v>
      </c>
      <c r="R85" s="123">
        <f t="shared" si="34"/>
        <v>5.7413375281412694E-3</v>
      </c>
      <c r="S85" s="123">
        <f t="shared" si="34"/>
        <v>4.8199989844743161E-3</v>
      </c>
      <c r="T85" s="123">
        <f t="shared" si="34"/>
        <v>7.2806963094041539E-3</v>
      </c>
      <c r="U85" s="123">
        <f t="shared" si="34"/>
        <v>5.4850039087939104E-3</v>
      </c>
      <c r="V85" s="123">
        <f t="shared" si="34"/>
        <v>3.3794472313147641E-3</v>
      </c>
      <c r="W85" s="123">
        <f t="shared" si="34"/>
        <v>1.0535122263251564E-2</v>
      </c>
      <c r="X85" s="123">
        <f t="shared" si="34"/>
        <v>6.8249709843512824E-3</v>
      </c>
      <c r="Y85" s="123">
        <f t="shared" si="34"/>
        <v>5.3166724299904709E-3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1.5921515174738485E-4</v>
      </c>
      <c r="C86" s="99">
        <f>RES_hhdet_fech!C86/RES_summary!C$19</f>
        <v>1.9611529179815049E-4</v>
      </c>
      <c r="D86" s="99">
        <f>RES_hhdet_fech!D86/RES_summary!D$19</f>
        <v>2.685799030308289E-4</v>
      </c>
      <c r="E86" s="99">
        <f>RES_hhdet_fech!E86/RES_summary!E$19</f>
        <v>4.3417496294532483E-4</v>
      </c>
      <c r="F86" s="99">
        <f>RES_hhdet_fech!F86/RES_summary!F$19</f>
        <v>7.9491052312864448E-4</v>
      </c>
      <c r="G86" s="99">
        <f>RES_hhdet_fech!G86/RES_summary!G$19</f>
        <v>1.5242540692376135E-3</v>
      </c>
      <c r="H86" s="99">
        <f>RES_hhdet_fech!H86/RES_summary!H$19</f>
        <v>5.4128885334212848E-3</v>
      </c>
      <c r="I86" s="99">
        <f>RES_hhdet_fech!I86/RES_summary!I$19</f>
        <v>3.1562089145101913E-3</v>
      </c>
      <c r="J86" s="99">
        <f>RES_hhdet_fech!J86/RES_summary!J$19</f>
        <v>2.980570972593642E-3</v>
      </c>
      <c r="K86" s="99">
        <f>RES_hhdet_fech!K86/RES_summary!K$19</f>
        <v>3.7006329028973863E-3</v>
      </c>
      <c r="L86" s="99">
        <f>RES_hhdet_fech!L86/RES_summary!L$19</f>
        <v>3.037201980432622E-2</v>
      </c>
      <c r="M86" s="99">
        <f>RES_hhdet_fech!M86/RES_summary!M$19</f>
        <v>3.8916661539162302E-3</v>
      </c>
      <c r="N86" s="99">
        <f>RES_hhdet_fech!N86/RES_summary!N$19</f>
        <v>1.1330653570814192E-2</v>
      </c>
      <c r="O86" s="99">
        <f>RES_hhdet_fech!O86/RES_summary!O$19</f>
        <v>5.8988228598603589E-3</v>
      </c>
      <c r="P86" s="99">
        <f>RES_hhdet_fech!P86/RES_summary!P$19</f>
        <v>1.3268982135014732E-2</v>
      </c>
      <c r="Q86" s="99">
        <f>RES_hhdet_fech!Q86/RES_summary!Q$19</f>
        <v>8.6539196377351316E-3</v>
      </c>
      <c r="R86" s="99">
        <f>RES_hhdet_fech!R86/RES_summary!R$19</f>
        <v>5.7413375281412694E-3</v>
      </c>
      <c r="S86" s="99">
        <f>RES_hhdet_fech!S86/RES_summary!S$19</f>
        <v>4.8199989844743161E-3</v>
      </c>
      <c r="T86" s="99">
        <f>RES_hhdet_fech!T86/RES_summary!T$19</f>
        <v>7.2806963094041539E-3</v>
      </c>
      <c r="U86" s="99">
        <f>RES_hhdet_fech!U86/RES_summary!U$19</f>
        <v>5.4850039087939104E-3</v>
      </c>
      <c r="V86" s="99">
        <f>RES_hhdet_fech!V86/RES_summary!V$19</f>
        <v>3.3794472313147641E-3</v>
      </c>
      <c r="W86" s="99">
        <f>RES_hhdet_fech!W86/RES_summary!W$19</f>
        <v>1.0535122263251564E-2</v>
      </c>
      <c r="X86" s="99">
        <f>RES_hhdet_fech!X86/RES_summary!X$19</f>
        <v>6.8249709843512824E-3</v>
      </c>
      <c r="Y86" s="99">
        <f>RES_hhdet_fech!Y86/RES_summary!Y$19</f>
        <v>5.3166724299904709E-3</v>
      </c>
      <c r="DA86" s="63" t="s">
        <v>2827</v>
      </c>
    </row>
    <row r="87" spans="1:105" ht="12" customHeight="1" x14ac:dyDescent="0.25">
      <c r="A87" s="121" t="s">
        <v>55</v>
      </c>
      <c r="B87" s="123">
        <v>10.078719298828931</v>
      </c>
      <c r="C87" s="123">
        <v>10.542353940647731</v>
      </c>
      <c r="D87" s="123">
        <v>9.779162095882473</v>
      </c>
      <c r="E87" s="123">
        <v>10.500865711412359</v>
      </c>
      <c r="F87" s="123">
        <v>12.073136756747127</v>
      </c>
      <c r="G87" s="123">
        <v>12.369527950054334</v>
      </c>
      <c r="H87" s="123">
        <v>13.318859799018613</v>
      </c>
      <c r="I87" s="123">
        <v>12.31241894039607</v>
      </c>
      <c r="J87" s="123">
        <v>13.177826409598383</v>
      </c>
      <c r="K87" s="123">
        <v>13.28316461932515</v>
      </c>
      <c r="L87" s="123">
        <v>11.724517319752172</v>
      </c>
      <c r="M87" s="123">
        <v>12.250322627460264</v>
      </c>
      <c r="N87" s="123">
        <v>12.237889129732922</v>
      </c>
      <c r="O87" s="123">
        <v>11.237361683164405</v>
      </c>
      <c r="P87" s="123">
        <v>11.538408885063818</v>
      </c>
      <c r="Q87" s="123">
        <v>11.379905591263149</v>
      </c>
      <c r="R87" s="123">
        <v>11.514450766132736</v>
      </c>
      <c r="S87" s="123">
        <v>11.36479213992949</v>
      </c>
      <c r="T87" s="123">
        <v>11.142388779771677</v>
      </c>
      <c r="U87" s="123">
        <v>10.439630851087907</v>
      </c>
      <c r="V87" s="123">
        <v>10.052113216772693</v>
      </c>
      <c r="W87" s="123">
        <v>14.49408001468162</v>
      </c>
      <c r="X87" s="123">
        <v>13.490417149941212</v>
      </c>
      <c r="Y87" s="123">
        <v>9.6620769287110662</v>
      </c>
      <c r="DA87" s="130" t="s">
        <v>2828</v>
      </c>
    </row>
    <row r="88" spans="1:105" ht="12" customHeight="1" x14ac:dyDescent="0.25">
      <c r="A88" s="97" t="s">
        <v>132</v>
      </c>
      <c r="B88" s="99">
        <v>10.95006915578927</v>
      </c>
      <c r="C88" s="99">
        <v>11.113822526764315</v>
      </c>
      <c r="D88" s="99">
        <v>10.826040218420474</v>
      </c>
      <c r="E88" s="99">
        <v>11.730285476593949</v>
      </c>
      <c r="F88" s="99">
        <v>12.928022031098264</v>
      </c>
      <c r="G88" s="99">
        <v>13.643174342252495</v>
      </c>
      <c r="H88" s="99">
        <v>14.077629509927608</v>
      </c>
      <c r="I88" s="99">
        <v>13.786071197672875</v>
      </c>
      <c r="J88" s="99">
        <v>13.803725792910621</v>
      </c>
      <c r="K88" s="99">
        <v>13.481209342980717</v>
      </c>
      <c r="L88" s="99">
        <v>12.509642313143038</v>
      </c>
      <c r="M88" s="99">
        <v>12.470720815451912</v>
      </c>
      <c r="N88" s="99">
        <v>12.153755248097669</v>
      </c>
      <c r="O88" s="99">
        <v>11.418816141723214</v>
      </c>
      <c r="P88" s="99">
        <v>11.364700148193263</v>
      </c>
      <c r="Q88" s="99">
        <v>11.350814164836388</v>
      </c>
      <c r="R88" s="99">
        <v>11.418719288047425</v>
      </c>
      <c r="S88" s="99">
        <v>11.263650988002178</v>
      </c>
      <c r="T88" s="99">
        <v>11.03937825698017</v>
      </c>
      <c r="U88" s="99">
        <v>10.501034229339364</v>
      </c>
      <c r="V88" s="99">
        <v>10.059361497421662</v>
      </c>
      <c r="W88" s="99">
        <v>14.336018785530264</v>
      </c>
      <c r="X88" s="99">
        <v>13.502147086522795</v>
      </c>
      <c r="Y88" s="99">
        <v>9.6741169390560131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8.9565494508404733</v>
      </c>
      <c r="C92" s="102">
        <v>9.0630274486082882</v>
      </c>
      <c r="D92" s="102">
        <v>9.2502469692710818</v>
      </c>
      <c r="E92" s="102">
        <v>10.034264953917399</v>
      </c>
      <c r="F92" s="102">
        <v>10.371688050112205</v>
      </c>
      <c r="G92" s="102">
        <v>11.90090420424934</v>
      </c>
      <c r="H92" s="102">
        <v>12.514144403507396</v>
      </c>
      <c r="I92" s="102">
        <v>11.269443830246985</v>
      </c>
      <c r="J92" s="102">
        <v>11.658669769497495</v>
      </c>
      <c r="K92" s="102">
        <v>12.198300127472484</v>
      </c>
      <c r="L92" s="102">
        <v>12.753614935647816</v>
      </c>
      <c r="M92" s="102">
        <v>13.620909581616448</v>
      </c>
      <c r="N92" s="102">
        <v>13.770186781194882</v>
      </c>
      <c r="O92" s="102">
        <v>12.524520034202842</v>
      </c>
      <c r="P92" s="102">
        <v>12.246201684006914</v>
      </c>
      <c r="Q92" s="102">
        <v>11.302063673940513</v>
      </c>
      <c r="R92" s="102">
        <v>11.603558325887192</v>
      </c>
      <c r="S92" s="102">
        <v>11.344981149079548</v>
      </c>
      <c r="T92" s="102">
        <v>10.272593185624498</v>
      </c>
      <c r="U92" s="102">
        <v>9.0685424057699233</v>
      </c>
      <c r="V92" s="102">
        <v>7.5227172733926286</v>
      </c>
      <c r="W92" s="102">
        <v>9.2274124593241158</v>
      </c>
      <c r="X92" s="102">
        <v>8.9343232603325351</v>
      </c>
      <c r="Y92" s="102">
        <v>10.697169075310143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7.6035035756269895</v>
      </c>
      <c r="C96" s="102">
        <v>8.9122106679329196</v>
      </c>
      <c r="D96" s="102">
        <v>6.7169757896119862</v>
      </c>
      <c r="E96" s="102">
        <v>7.4177751253475908</v>
      </c>
      <c r="F96" s="102">
        <v>10.459464072743</v>
      </c>
      <c r="G96" s="102">
        <v>10.31780544109534</v>
      </c>
      <c r="H96" s="102">
        <v>12.244465691531524</v>
      </c>
      <c r="I96" s="102">
        <v>10.10093633305231</v>
      </c>
      <c r="J96" s="102">
        <v>12.266512004581102</v>
      </c>
      <c r="K96" s="102">
        <v>12.955923205117745</v>
      </c>
      <c r="L96" s="102">
        <v>10.25817991532298</v>
      </c>
      <c r="M96" s="102">
        <v>11.763325234537929</v>
      </c>
      <c r="N96" s="102">
        <v>12.414067111281232</v>
      </c>
      <c r="O96" s="102">
        <v>10.793452821493732</v>
      </c>
      <c r="P96" s="102">
        <v>11.944406104171263</v>
      </c>
      <c r="Q96" s="102">
        <v>11.450295189130825</v>
      </c>
      <c r="R96" s="102">
        <v>11.744687785830466</v>
      </c>
      <c r="S96" s="102">
        <v>11.621365197962566</v>
      </c>
      <c r="T96" s="102">
        <v>11.424439391083167</v>
      </c>
      <c r="U96" s="102">
        <v>10.274835695471323</v>
      </c>
      <c r="V96" s="102">
        <v>10.052313027502224</v>
      </c>
      <c r="W96" s="102">
        <v>15.253927553234192</v>
      </c>
      <c r="X96" s="102">
        <v>13.473398296002959</v>
      </c>
      <c r="Y96" s="102">
        <v>9.392411940895661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2840</v>
      </c>
    </row>
    <row r="100" spans="1:105" ht="12" customHeight="1" x14ac:dyDescent="0.25">
      <c r="A100" s="121" t="s">
        <v>54</v>
      </c>
      <c r="B100" s="123">
        <v>13.007051814836061</v>
      </c>
      <c r="C100" s="123">
        <v>12.932876127992017</v>
      </c>
      <c r="D100" s="123">
        <v>12.399289069354264</v>
      </c>
      <c r="E100" s="123">
        <v>12.644289685979038</v>
      </c>
      <c r="F100" s="123">
        <v>12.63716646291598</v>
      </c>
      <c r="G100" s="123">
        <v>12.597091160264155</v>
      </c>
      <c r="H100" s="123">
        <v>13.393833696074974</v>
      </c>
      <c r="I100" s="123">
        <v>12.655969148942264</v>
      </c>
      <c r="J100" s="123">
        <v>13.389264388012133</v>
      </c>
      <c r="K100" s="123">
        <v>12.907427685821316</v>
      </c>
      <c r="L100" s="123">
        <v>11.32472149363077</v>
      </c>
      <c r="M100" s="123">
        <v>12.498451972873239</v>
      </c>
      <c r="N100" s="123">
        <v>12.546621078413869</v>
      </c>
      <c r="O100" s="123">
        <v>10.84073837817801</v>
      </c>
      <c r="P100" s="123">
        <v>10.185379487639262</v>
      </c>
      <c r="Q100" s="123">
        <v>8.402129302780466</v>
      </c>
      <c r="R100" s="123">
        <v>8.4043872199812224</v>
      </c>
      <c r="S100" s="123">
        <v>8.0324247605934058</v>
      </c>
      <c r="T100" s="123">
        <v>9.0896511727674021</v>
      </c>
      <c r="U100" s="123">
        <v>9.3296669599899591</v>
      </c>
      <c r="V100" s="123">
        <v>8.6394068678623555</v>
      </c>
      <c r="W100" s="123">
        <v>8.7346712956241834</v>
      </c>
      <c r="X100" s="123">
        <v>9.0441015596212893</v>
      </c>
      <c r="Y100" s="123">
        <v>10.138891177295919</v>
      </c>
      <c r="DA100" s="130" t="s">
        <v>2841</v>
      </c>
    </row>
    <row r="101" spans="1:105" ht="12" customHeight="1" x14ac:dyDescent="0.25">
      <c r="A101" s="97" t="s">
        <v>202</v>
      </c>
      <c r="B101" s="99">
        <v>13.131915718090095</v>
      </c>
      <c r="C101" s="99">
        <v>13.040472609441768</v>
      </c>
      <c r="D101" s="99">
        <v>12.449402666875944</v>
      </c>
      <c r="E101" s="99">
        <v>12.78252359502476</v>
      </c>
      <c r="F101" s="99">
        <v>13.190461279950153</v>
      </c>
      <c r="G101" s="99">
        <v>13.469507816039862</v>
      </c>
      <c r="H101" s="99">
        <v>14.166958769266468</v>
      </c>
      <c r="I101" s="99">
        <v>13.681937570639008</v>
      </c>
      <c r="J101" s="99">
        <v>14.686906104559435</v>
      </c>
      <c r="K101" s="99">
        <v>14.204666027930744</v>
      </c>
      <c r="L101" s="99">
        <v>12.944006472932742</v>
      </c>
      <c r="M101" s="99">
        <v>13.494867241688068</v>
      </c>
      <c r="N101" s="99">
        <v>13.268226196983026</v>
      </c>
      <c r="O101" s="99">
        <v>11.649134143043135</v>
      </c>
      <c r="P101" s="99">
        <v>10.697065019114721</v>
      </c>
      <c r="Q101" s="99">
        <v>9.4634898470833306</v>
      </c>
      <c r="R101" s="99">
        <v>9.0930227033261755</v>
      </c>
      <c r="S101" s="99">
        <v>8.989150425281176</v>
      </c>
      <c r="T101" s="99">
        <v>9.4837932502603852</v>
      </c>
      <c r="U101" s="99">
        <v>9.7302711980040399</v>
      </c>
      <c r="V101" s="99">
        <v>9.3873773923566315</v>
      </c>
      <c r="W101" s="99">
        <v>9.8278974911834602</v>
      </c>
      <c r="X101" s="99">
        <v>10.439208092411587</v>
      </c>
      <c r="Y101" s="99">
        <v>10.616299111355316</v>
      </c>
      <c r="DA101" s="63" t="s">
        <v>2842</v>
      </c>
    </row>
    <row r="102" spans="1:105" ht="12" customHeight="1" x14ac:dyDescent="0.25">
      <c r="A102" s="97" t="s">
        <v>50</v>
      </c>
      <c r="B102" s="99">
        <v>13.165934239226999</v>
      </c>
      <c r="C102" s="99">
        <v>12.975229986719055</v>
      </c>
      <c r="D102" s="99">
        <v>12.929379901459463</v>
      </c>
      <c r="E102" s="99">
        <v>13.209894012686245</v>
      </c>
      <c r="F102" s="99">
        <v>12.704914451232051</v>
      </c>
      <c r="G102" s="99">
        <v>13.825016509571187</v>
      </c>
      <c r="H102" s="99">
        <v>14.890499493187558</v>
      </c>
      <c r="I102" s="99">
        <v>12.563351588581869</v>
      </c>
      <c r="J102" s="99">
        <v>13.411436386581219</v>
      </c>
      <c r="K102" s="99">
        <v>13.297925800648729</v>
      </c>
      <c r="L102" s="99">
        <v>13.085517371146693</v>
      </c>
      <c r="M102" s="99">
        <v>14.131550268067723</v>
      </c>
      <c r="N102" s="99">
        <v>14.1545984845372</v>
      </c>
      <c r="O102" s="99">
        <v>11.701795401649402</v>
      </c>
      <c r="P102" s="99">
        <v>10.743368894209482</v>
      </c>
      <c r="Q102" s="99">
        <v>8.6666374454371748</v>
      </c>
      <c r="R102" s="99">
        <v>9.1954820250300706</v>
      </c>
      <c r="S102" s="99">
        <v>9.8566561386588969</v>
      </c>
      <c r="T102" s="99">
        <v>9.3306640464441326</v>
      </c>
      <c r="U102" s="99">
        <v>10.642746146867838</v>
      </c>
      <c r="V102" s="99">
        <v>9.9984675037124831</v>
      </c>
      <c r="W102" s="99">
        <v>8.1720385889686753</v>
      </c>
      <c r="X102" s="99">
        <v>8.9486076350962875</v>
      </c>
      <c r="Y102" s="99">
        <v>12.055868114334432</v>
      </c>
      <c r="DA102" s="63" t="s">
        <v>2843</v>
      </c>
    </row>
    <row r="103" spans="1:105" ht="12" customHeight="1" x14ac:dyDescent="0.25">
      <c r="A103" s="109" t="s">
        <v>120</v>
      </c>
      <c r="B103" s="110">
        <v>9.5765162606119763</v>
      </c>
      <c r="C103" s="110">
        <v>11.467181370166637</v>
      </c>
      <c r="D103" s="110">
        <v>5.7505795040861303</v>
      </c>
      <c r="E103" s="110">
        <v>8.1309570736578429</v>
      </c>
      <c r="F103" s="110">
        <v>11.297193259156115</v>
      </c>
      <c r="G103" s="110">
        <v>8.4866497017085987</v>
      </c>
      <c r="H103" s="110">
        <v>10.749671514498992</v>
      </c>
      <c r="I103" s="110">
        <v>12.092278945686305</v>
      </c>
      <c r="J103" s="110">
        <v>12.687117850570173</v>
      </c>
      <c r="K103" s="110">
        <v>11.889600788919459</v>
      </c>
      <c r="L103" s="110">
        <v>8.7560410762021235</v>
      </c>
      <c r="M103" s="110">
        <v>10.132301927550833</v>
      </c>
      <c r="N103" s="110">
        <v>10.292195579471333</v>
      </c>
      <c r="O103" s="110">
        <v>9.2190071554076987</v>
      </c>
      <c r="P103" s="110">
        <v>9.0337142304955798</v>
      </c>
      <c r="Q103" s="110">
        <v>6.694067564958381</v>
      </c>
      <c r="R103" s="110">
        <v>6.2246730697669115</v>
      </c>
      <c r="S103" s="110">
        <v>3.9539418267896114</v>
      </c>
      <c r="T103" s="110">
        <v>8.1667733006482983</v>
      </c>
      <c r="U103" s="110">
        <v>7.1247152693115661</v>
      </c>
      <c r="V103" s="110">
        <v>6.3441032649780578</v>
      </c>
      <c r="W103" s="110">
        <v>8.1125030081756329</v>
      </c>
      <c r="X103" s="110">
        <v>7.3884611406984382</v>
      </c>
      <c r="Y103" s="110">
        <v>6.311622877821506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135.93806930701459</v>
      </c>
      <c r="C124" s="118">
        <f t="shared" si="42"/>
        <v>143.51989552966754</v>
      </c>
      <c r="D124" s="118">
        <f t="shared" si="42"/>
        <v>150.36235930816372</v>
      </c>
      <c r="E124" s="118">
        <f t="shared" si="42"/>
        <v>152.20791555558588</v>
      </c>
      <c r="F124" s="118">
        <f t="shared" si="42"/>
        <v>152.7284525671524</v>
      </c>
      <c r="G124" s="118">
        <f t="shared" si="42"/>
        <v>155.72200262477116</v>
      </c>
      <c r="H124" s="118">
        <f t="shared" si="42"/>
        <v>171.44202658285309</v>
      </c>
      <c r="I124" s="118">
        <f t="shared" si="42"/>
        <v>163.13340083100667</v>
      </c>
      <c r="J124" s="118">
        <f t="shared" si="42"/>
        <v>162.46367517303418</v>
      </c>
      <c r="K124" s="118">
        <f t="shared" si="42"/>
        <v>169.16361718281343</v>
      </c>
      <c r="L124" s="118">
        <f t="shared" si="42"/>
        <v>171.54049785204887</v>
      </c>
      <c r="M124" s="118">
        <f t="shared" si="42"/>
        <v>163.98405190514484</v>
      </c>
      <c r="N124" s="118">
        <f t="shared" si="42"/>
        <v>167.3754313543229</v>
      </c>
      <c r="O124" s="118">
        <f t="shared" si="42"/>
        <v>154.62854363486346</v>
      </c>
      <c r="P124" s="118">
        <f t="shared" si="42"/>
        <v>147.0915440628456</v>
      </c>
      <c r="Q124" s="118">
        <f t="shared" si="42"/>
        <v>138.73443237819433</v>
      </c>
      <c r="R124" s="118">
        <f t="shared" ref="R124:V124" si="43">R125+R128+R130+R139</f>
        <v>146.16477701227026</v>
      </c>
      <c r="S124" s="118">
        <f t="shared" si="43"/>
        <v>147.95957681547347</v>
      </c>
      <c r="T124" s="118">
        <f t="shared" si="43"/>
        <v>152.97011616195863</v>
      </c>
      <c r="U124" s="118">
        <f t="shared" si="43"/>
        <v>146.95357192481933</v>
      </c>
      <c r="V124" s="118">
        <f t="shared" si="43"/>
        <v>142.22213530137859</v>
      </c>
      <c r="W124" s="118">
        <f t="shared" ref="W124:Y124" si="44">W125+W128+W130+W139</f>
        <v>164.65025717846322</v>
      </c>
      <c r="X124" s="118">
        <f t="shared" si="44"/>
        <v>149.34037961150344</v>
      </c>
      <c r="Y124" s="118">
        <f t="shared" si="44"/>
        <v>146.40203975006025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116.87825768202443</v>
      </c>
      <c r="C125" s="123">
        <f t="shared" si="45"/>
        <v>124.08947871139873</v>
      </c>
      <c r="D125" s="123">
        <f t="shared" si="45"/>
        <v>131.77544922767913</v>
      </c>
      <c r="E125" s="123">
        <f t="shared" si="45"/>
        <v>132.88574243955293</v>
      </c>
      <c r="F125" s="123">
        <f t="shared" si="45"/>
        <v>132.42358556912185</v>
      </c>
      <c r="G125" s="123">
        <f t="shared" si="45"/>
        <v>135.18121987863779</v>
      </c>
      <c r="H125" s="123">
        <f t="shared" si="45"/>
        <v>148.7071396874037</v>
      </c>
      <c r="I125" s="123">
        <f t="shared" si="45"/>
        <v>142.09134164488739</v>
      </c>
      <c r="J125" s="123">
        <f t="shared" si="45"/>
        <v>140.1770642043613</v>
      </c>
      <c r="K125" s="123">
        <f t="shared" si="45"/>
        <v>147.0359544148946</v>
      </c>
      <c r="L125" s="123">
        <f t="shared" si="45"/>
        <v>151.62819942543422</v>
      </c>
      <c r="M125" s="123">
        <f t="shared" si="45"/>
        <v>142.26916652766101</v>
      </c>
      <c r="N125" s="123">
        <f t="shared" si="45"/>
        <v>145.10662363948771</v>
      </c>
      <c r="O125" s="123">
        <f t="shared" si="45"/>
        <v>135.01933114376743</v>
      </c>
      <c r="P125" s="123">
        <f t="shared" si="45"/>
        <v>127.70252323052162</v>
      </c>
      <c r="Q125" s="123">
        <f t="shared" si="45"/>
        <v>121.77893064595455</v>
      </c>
      <c r="R125" s="123">
        <f t="shared" ref="R125:V125" si="46">SUM(R126:R127)</f>
        <v>128.55031648285001</v>
      </c>
      <c r="S125" s="123">
        <f t="shared" si="46"/>
        <v>130.8720915461908</v>
      </c>
      <c r="T125" s="123">
        <f t="shared" si="46"/>
        <v>134.7369175516543</v>
      </c>
      <c r="U125" s="123">
        <f t="shared" si="46"/>
        <v>128.90640482983261</v>
      </c>
      <c r="V125" s="123">
        <f t="shared" si="46"/>
        <v>125.46548788979436</v>
      </c>
      <c r="W125" s="123">
        <f t="shared" ref="W125:Y125" si="47">SUM(W126:W127)</f>
        <v>143.25291482167952</v>
      </c>
      <c r="X125" s="123">
        <f t="shared" si="47"/>
        <v>129.72502853597001</v>
      </c>
      <c r="Y125" s="123">
        <f t="shared" si="47"/>
        <v>128.23092334488024</v>
      </c>
      <c r="DA125" s="130" t="s">
        <v>2864</v>
      </c>
    </row>
    <row r="126" spans="1:105" ht="12" customHeight="1" x14ac:dyDescent="0.25">
      <c r="A126" s="97" t="s">
        <v>198</v>
      </c>
      <c r="B126" s="99">
        <v>116.49978424818705</v>
      </c>
      <c r="C126" s="99">
        <v>123.6939348751589</v>
      </c>
      <c r="D126" s="99">
        <v>131.3628713281185</v>
      </c>
      <c r="E126" s="99">
        <v>132.47666131962831</v>
      </c>
      <c r="F126" s="99">
        <v>132.0210208907111</v>
      </c>
      <c r="G126" s="99">
        <v>134.77503883989573</v>
      </c>
      <c r="H126" s="99">
        <v>148.2637430754589</v>
      </c>
      <c r="I126" s="99">
        <v>141.67408486611797</v>
      </c>
      <c r="J126" s="99">
        <v>139.76635673601689</v>
      </c>
      <c r="K126" s="99">
        <v>146.60808670394778</v>
      </c>
      <c r="L126" s="99">
        <v>151.19172788764132</v>
      </c>
      <c r="M126" s="99">
        <v>141.85967411829887</v>
      </c>
      <c r="N126" s="99">
        <v>144.68720973498205</v>
      </c>
      <c r="O126" s="99">
        <v>134.62637636728564</v>
      </c>
      <c r="P126" s="99">
        <v>127.33509186052954</v>
      </c>
      <c r="Q126" s="99">
        <v>121.43164690536412</v>
      </c>
      <c r="R126" s="99">
        <v>128.18626655041504</v>
      </c>
      <c r="S126" s="99">
        <v>130.50233273214428</v>
      </c>
      <c r="T126" s="99">
        <v>134.35407180981883</v>
      </c>
      <c r="U126" s="99">
        <v>128.53707283274599</v>
      </c>
      <c r="V126" s="99">
        <v>125.10813696530478</v>
      </c>
      <c r="W126" s="99">
        <v>142.84347042014574</v>
      </c>
      <c r="X126" s="99">
        <v>129.35110243898933</v>
      </c>
      <c r="Y126" s="99">
        <v>127.86165028429077</v>
      </c>
      <c r="DA126" s="63" t="s">
        <v>2865</v>
      </c>
    </row>
    <row r="127" spans="1:105" ht="12" customHeight="1" x14ac:dyDescent="0.25">
      <c r="A127" s="97" t="s">
        <v>53</v>
      </c>
      <c r="B127" s="99">
        <v>0.37847343383736826</v>
      </c>
      <c r="C127" s="99">
        <v>0.39554383623982253</v>
      </c>
      <c r="D127" s="99">
        <v>0.41257789956062046</v>
      </c>
      <c r="E127" s="99">
        <v>0.40908111992460966</v>
      </c>
      <c r="F127" s="99">
        <v>0.40256467841076304</v>
      </c>
      <c r="G127" s="99">
        <v>0.40618103874206873</v>
      </c>
      <c r="H127" s="99">
        <v>0.4433966119447813</v>
      </c>
      <c r="I127" s="99">
        <v>0.41725677876943684</v>
      </c>
      <c r="J127" s="99">
        <v>0.41070746834441846</v>
      </c>
      <c r="K127" s="99">
        <v>0.42786771094683662</v>
      </c>
      <c r="L127" s="99">
        <v>0.43647153779288661</v>
      </c>
      <c r="M127" s="99">
        <v>0.40949240936213016</v>
      </c>
      <c r="N127" s="99">
        <v>0.41941390450566318</v>
      </c>
      <c r="O127" s="99">
        <v>0.39295477648178728</v>
      </c>
      <c r="P127" s="99">
        <v>0.36743136999207815</v>
      </c>
      <c r="Q127" s="99">
        <v>0.34728374059043043</v>
      </c>
      <c r="R127" s="99">
        <v>0.36404993243496842</v>
      </c>
      <c r="S127" s="99">
        <v>0.369758814046525</v>
      </c>
      <c r="T127" s="99">
        <v>0.38284574183545611</v>
      </c>
      <c r="U127" s="99">
        <v>0.36933199708661746</v>
      </c>
      <c r="V127" s="99">
        <v>0.35735092448958022</v>
      </c>
      <c r="W127" s="99">
        <v>0.40944440153379275</v>
      </c>
      <c r="X127" s="99">
        <v>0.3739260969806848</v>
      </c>
      <c r="Y127" s="99">
        <v>0.36927306058945442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1.5922786406784946E-4</v>
      </c>
      <c r="C128" s="123">
        <f t="shared" si="48"/>
        <v>1.9322911798245475E-4</v>
      </c>
      <c r="D128" s="123">
        <f t="shared" si="48"/>
        <v>2.6840225422703769E-4</v>
      </c>
      <c r="E128" s="123">
        <f t="shared" si="48"/>
        <v>4.5573884582686869E-4</v>
      </c>
      <c r="F128" s="123">
        <f t="shared" si="48"/>
        <v>7.8959206141010713E-4</v>
      </c>
      <c r="G128" s="123">
        <f t="shared" si="48"/>
        <v>1.3434920084703505E-3</v>
      </c>
      <c r="H128" s="123">
        <f t="shared" si="48"/>
        <v>3.9602813995464415E-3</v>
      </c>
      <c r="I128" s="123">
        <f t="shared" si="48"/>
        <v>2.0331953509945657E-3</v>
      </c>
      <c r="J128" s="123">
        <f t="shared" si="48"/>
        <v>1.9926527994934568E-3</v>
      </c>
      <c r="K128" s="123">
        <f t="shared" si="48"/>
        <v>2.639978458840897E-3</v>
      </c>
      <c r="L128" s="123">
        <f t="shared" si="48"/>
        <v>2.3187945364906266E-2</v>
      </c>
      <c r="M128" s="123">
        <f t="shared" si="48"/>
        <v>3.0993739611901061E-3</v>
      </c>
      <c r="N128" s="123">
        <f t="shared" si="48"/>
        <v>9.7284210473885836E-3</v>
      </c>
      <c r="O128" s="123">
        <f t="shared" si="48"/>
        <v>5.3576227003016745E-3</v>
      </c>
      <c r="P128" s="123">
        <f t="shared" si="48"/>
        <v>1.3022212887461941E-2</v>
      </c>
      <c r="Q128" s="123">
        <f t="shared" si="48"/>
        <v>8.8331325948412098E-3</v>
      </c>
      <c r="R128" s="123">
        <f t="shared" si="48"/>
        <v>5.9654401375799759E-3</v>
      </c>
      <c r="S128" s="123">
        <f t="shared" si="48"/>
        <v>5.3140450307034232E-3</v>
      </c>
      <c r="T128" s="123">
        <f t="shared" si="48"/>
        <v>8.7716526675436206E-3</v>
      </c>
      <c r="U128" s="123">
        <f t="shared" si="48"/>
        <v>6.7778960660539603E-3</v>
      </c>
      <c r="V128" s="123">
        <f t="shared" si="48"/>
        <v>4.1071908469476658E-3</v>
      </c>
      <c r="W128" s="123">
        <f t="shared" si="48"/>
        <v>1.2323386603333172E-2</v>
      </c>
      <c r="X128" s="123">
        <f t="shared" si="48"/>
        <v>7.6512449542867197E-3</v>
      </c>
      <c r="Y128" s="123">
        <f t="shared" si="48"/>
        <v>5.7080245115961898E-3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1.5922786406784946E-4</v>
      </c>
      <c r="C129" s="99">
        <f>RES_hhdet_fech!C129/RES_summary!C$19</f>
        <v>1.9322911798245475E-4</v>
      </c>
      <c r="D129" s="99">
        <f>RES_hhdet_fech!D129/RES_summary!D$19</f>
        <v>2.6840225422703769E-4</v>
      </c>
      <c r="E129" s="99">
        <f>RES_hhdet_fech!E129/RES_summary!E$19</f>
        <v>4.5573884582686869E-4</v>
      </c>
      <c r="F129" s="99">
        <f>RES_hhdet_fech!F129/RES_summary!F$19</f>
        <v>7.8959206141010713E-4</v>
      </c>
      <c r="G129" s="99">
        <f>RES_hhdet_fech!G129/RES_summary!G$19</f>
        <v>1.3434920084703505E-3</v>
      </c>
      <c r="H129" s="99">
        <f>RES_hhdet_fech!H129/RES_summary!H$19</f>
        <v>3.9602813995464415E-3</v>
      </c>
      <c r="I129" s="99">
        <f>RES_hhdet_fech!I129/RES_summary!I$19</f>
        <v>2.0331953509945657E-3</v>
      </c>
      <c r="J129" s="99">
        <f>RES_hhdet_fech!J129/RES_summary!J$19</f>
        <v>1.9926527994934568E-3</v>
      </c>
      <c r="K129" s="99">
        <f>RES_hhdet_fech!K129/RES_summary!K$19</f>
        <v>2.639978458840897E-3</v>
      </c>
      <c r="L129" s="99">
        <f>RES_hhdet_fech!L129/RES_summary!L$19</f>
        <v>2.3187945364906266E-2</v>
      </c>
      <c r="M129" s="99">
        <f>RES_hhdet_fech!M129/RES_summary!M$19</f>
        <v>3.0993739611901061E-3</v>
      </c>
      <c r="N129" s="99">
        <f>RES_hhdet_fech!N129/RES_summary!N$19</f>
        <v>9.7284210473885836E-3</v>
      </c>
      <c r="O129" s="99">
        <f>RES_hhdet_fech!O129/RES_summary!O$19</f>
        <v>5.3576227003016745E-3</v>
      </c>
      <c r="P129" s="99">
        <f>RES_hhdet_fech!P129/RES_summary!P$19</f>
        <v>1.3022212887461941E-2</v>
      </c>
      <c r="Q129" s="99">
        <f>RES_hhdet_fech!Q129/RES_summary!Q$19</f>
        <v>8.8331325948412098E-3</v>
      </c>
      <c r="R129" s="99">
        <f>RES_hhdet_fech!R129/RES_summary!R$19</f>
        <v>5.9654401375799759E-3</v>
      </c>
      <c r="S129" s="99">
        <f>RES_hhdet_fech!S129/RES_summary!S$19</f>
        <v>5.3140450307034232E-3</v>
      </c>
      <c r="T129" s="99">
        <f>RES_hhdet_fech!T129/RES_summary!T$19</f>
        <v>8.7716526675436206E-3</v>
      </c>
      <c r="U129" s="99">
        <f>RES_hhdet_fech!U129/RES_summary!U$19</f>
        <v>6.7778960660539603E-3</v>
      </c>
      <c r="V129" s="99">
        <f>RES_hhdet_fech!V129/RES_summary!V$19</f>
        <v>4.1071908469476658E-3</v>
      </c>
      <c r="W129" s="99">
        <f>RES_hhdet_fech!W129/RES_summary!W$19</f>
        <v>1.2323386603333172E-2</v>
      </c>
      <c r="X129" s="99">
        <f>RES_hhdet_fech!X129/RES_summary!X$19</f>
        <v>7.6512449542867197E-3</v>
      </c>
      <c r="Y129" s="99">
        <f>RES_hhdet_fech!Y129/RES_summary!Y$19</f>
        <v>5.7080245115961898E-3</v>
      </c>
      <c r="DA129" s="63" t="s">
        <v>2868</v>
      </c>
    </row>
    <row r="130" spans="1:105" ht="12" customHeight="1" x14ac:dyDescent="0.25">
      <c r="A130" s="121" t="s">
        <v>55</v>
      </c>
      <c r="B130" s="123">
        <v>6.1045033402294351</v>
      </c>
      <c r="C130" s="123">
        <v>6.5469294122434549</v>
      </c>
      <c r="D130" s="123">
        <v>6.2235532767473192</v>
      </c>
      <c r="E130" s="123">
        <v>6.7173026255355088</v>
      </c>
      <c r="F130" s="123">
        <v>7.858719955300062</v>
      </c>
      <c r="G130" s="123">
        <v>8.0894245816251154</v>
      </c>
      <c r="H130" s="123">
        <v>9.367966850346944</v>
      </c>
      <c r="I130" s="123">
        <v>8.6907415878297734</v>
      </c>
      <c r="J130" s="123">
        <v>9.2652699012513349</v>
      </c>
      <c r="K130" s="123">
        <v>9.5931636149311323</v>
      </c>
      <c r="L130" s="123">
        <v>9.0071624121510521</v>
      </c>
      <c r="M130" s="123">
        <v>9.4792160941731378</v>
      </c>
      <c r="N130" s="123">
        <v>9.8850446151362839</v>
      </c>
      <c r="O130" s="123">
        <v>9.0312039817660796</v>
      </c>
      <c r="P130" s="123">
        <v>9.400508853750658</v>
      </c>
      <c r="Q130" s="123">
        <v>9.0773825593722179</v>
      </c>
      <c r="R130" s="123">
        <v>9.5563795599688017</v>
      </c>
      <c r="S130" s="123">
        <v>9.4846403884657295</v>
      </c>
      <c r="T130" s="123">
        <v>9.3261989843111355</v>
      </c>
      <c r="U130" s="123">
        <v>8.7888094270268482</v>
      </c>
      <c r="V130" s="123">
        <v>8.3896224969994098</v>
      </c>
      <c r="W130" s="123">
        <v>13.2247801486252</v>
      </c>
      <c r="X130" s="123">
        <v>11.376236558503592</v>
      </c>
      <c r="Y130" s="123">
        <v>8.138674289910071</v>
      </c>
      <c r="DA130" s="130" t="s">
        <v>2869</v>
      </c>
    </row>
    <row r="131" spans="1:105" ht="12" customHeight="1" x14ac:dyDescent="0.25">
      <c r="A131" s="97" t="s">
        <v>128</v>
      </c>
      <c r="B131" s="99">
        <v>6.0699494005038641</v>
      </c>
      <c r="C131" s="99">
        <v>6.4932885610521858</v>
      </c>
      <c r="D131" s="99">
        <v>6.2133032538232644</v>
      </c>
      <c r="E131" s="99">
        <v>6.7040016910216869</v>
      </c>
      <c r="F131" s="99">
        <v>7.8165965772529793</v>
      </c>
      <c r="G131" s="99">
        <v>8.056371044887884</v>
      </c>
      <c r="H131" s="99">
        <v>9.3237471154928304</v>
      </c>
      <c r="I131" s="99">
        <v>8.6578860438794134</v>
      </c>
      <c r="J131" s="99">
        <v>9.2198216364355421</v>
      </c>
      <c r="K131" s="99">
        <v>9.5695141085359747</v>
      </c>
      <c r="L131" s="99">
        <v>9.0048609528924253</v>
      </c>
      <c r="M131" s="99">
        <v>9.4478123478711336</v>
      </c>
      <c r="N131" s="99">
        <v>9.8434473569181655</v>
      </c>
      <c r="O131" s="99">
        <v>9.0048950666722245</v>
      </c>
      <c r="P131" s="99">
        <v>9.3583120275388154</v>
      </c>
      <c r="Q131" s="99">
        <v>9.0365986920453611</v>
      </c>
      <c r="R131" s="99">
        <v>9.5184000858560704</v>
      </c>
      <c r="S131" s="99">
        <v>9.4494442990616339</v>
      </c>
      <c r="T131" s="99">
        <v>9.2940437609164732</v>
      </c>
      <c r="U131" s="99">
        <v>8.7729541590640334</v>
      </c>
      <c r="V131" s="99">
        <v>8.3611762374807181</v>
      </c>
      <c r="W131" s="99">
        <v>13.20576592881496</v>
      </c>
      <c r="X131" s="99">
        <v>11.348454946055156</v>
      </c>
      <c r="Y131" s="99">
        <v>8.1203195307860963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7.6035035756269895</v>
      </c>
      <c r="C135" s="102">
        <v>8.9050898703103094</v>
      </c>
      <c r="D135" s="102">
        <v>6.7301591805172594</v>
      </c>
      <c r="E135" s="102">
        <v>7.4787411193717599</v>
      </c>
      <c r="F135" s="102">
        <v>10.592442230744028</v>
      </c>
      <c r="G135" s="102">
        <v>10.433882756719798</v>
      </c>
      <c r="H135" s="102">
        <v>12.280747433360487</v>
      </c>
      <c r="I135" s="102">
        <v>10.05009163071248</v>
      </c>
      <c r="J135" s="102">
        <v>12.178031492244951</v>
      </c>
      <c r="K135" s="102">
        <v>12.878408488574518</v>
      </c>
      <c r="L135" s="102">
        <v>10.245257720060021</v>
      </c>
      <c r="M135" s="102">
        <v>11.531461297285436</v>
      </c>
      <c r="N135" s="102">
        <v>12.284145346047985</v>
      </c>
      <c r="O135" s="102">
        <v>10.791624914483004</v>
      </c>
      <c r="P135" s="102">
        <v>12.089472473199585</v>
      </c>
      <c r="Q135" s="102">
        <v>11.634876346276982</v>
      </c>
      <c r="R135" s="102">
        <v>11.949784443691938</v>
      </c>
      <c r="S135" s="102">
        <v>11.730236726964169</v>
      </c>
      <c r="T135" s="102">
        <v>11.381159844381772</v>
      </c>
      <c r="U135" s="102">
        <v>9.8323596538101388</v>
      </c>
      <c r="V135" s="102">
        <v>9.5548575911806122</v>
      </c>
      <c r="W135" s="102">
        <v>14.545383168302422</v>
      </c>
      <c r="X135" s="102">
        <v>13.24060336525973</v>
      </c>
      <c r="Y135" s="102">
        <v>9.4370764890655696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12.95514905689665</v>
      </c>
      <c r="C139" s="123">
        <v>12.883294176907389</v>
      </c>
      <c r="D139" s="123">
        <v>12.363088401483058</v>
      </c>
      <c r="E139" s="123">
        <v>12.604414751651639</v>
      </c>
      <c r="F139" s="123">
        <v>12.445357450669066</v>
      </c>
      <c r="G139" s="123">
        <v>12.450014672499801</v>
      </c>
      <c r="H139" s="123">
        <v>13.36295976370293</v>
      </c>
      <c r="I139" s="123">
        <v>12.349284402938519</v>
      </c>
      <c r="J139" s="123">
        <v>13.019348414622044</v>
      </c>
      <c r="K139" s="123">
        <v>12.531859174528847</v>
      </c>
      <c r="L139" s="123">
        <v>10.881948069098717</v>
      </c>
      <c r="M139" s="123">
        <v>12.232569909349522</v>
      </c>
      <c r="N139" s="123">
        <v>12.374034678651526</v>
      </c>
      <c r="O139" s="123">
        <v>10.572650886629651</v>
      </c>
      <c r="P139" s="123">
        <v>9.9754897656858716</v>
      </c>
      <c r="Q139" s="123">
        <v>7.8692860402727245</v>
      </c>
      <c r="R139" s="123">
        <v>8.0521155293138769</v>
      </c>
      <c r="S139" s="123">
        <v>7.5975308357862463</v>
      </c>
      <c r="T139" s="123">
        <v>8.8982279733256568</v>
      </c>
      <c r="U139" s="123">
        <v>9.2515797718938213</v>
      </c>
      <c r="V139" s="123">
        <v>8.3629177237378709</v>
      </c>
      <c r="W139" s="123">
        <v>8.1602388215551827</v>
      </c>
      <c r="X139" s="123">
        <v>8.2314632720755689</v>
      </c>
      <c r="Y139" s="123">
        <v>10.026734090758374</v>
      </c>
      <c r="DA139" s="130" t="s">
        <v>2878</v>
      </c>
    </row>
    <row r="140" spans="1:105" ht="12" customHeight="1" x14ac:dyDescent="0.25">
      <c r="A140" s="97" t="s">
        <v>50</v>
      </c>
      <c r="B140" s="99">
        <v>13.165934239226994</v>
      </c>
      <c r="C140" s="99">
        <v>12.971172041401925</v>
      </c>
      <c r="D140" s="99">
        <v>12.924092327093156</v>
      </c>
      <c r="E140" s="99">
        <v>13.20663806144595</v>
      </c>
      <c r="F140" s="99">
        <v>12.705057610626778</v>
      </c>
      <c r="G140" s="99">
        <v>13.828972803906611</v>
      </c>
      <c r="H140" s="99">
        <v>14.896896028308618</v>
      </c>
      <c r="I140" s="99">
        <v>12.568076714667015</v>
      </c>
      <c r="J140" s="99">
        <v>13.416403100922231</v>
      </c>
      <c r="K140" s="99">
        <v>13.299580369975223</v>
      </c>
      <c r="L140" s="99">
        <v>13.085354629370086</v>
      </c>
      <c r="M140" s="99">
        <v>14.130843672736491</v>
      </c>
      <c r="N140" s="99">
        <v>14.154548865150957</v>
      </c>
      <c r="O140" s="99">
        <v>11.701793900396808</v>
      </c>
      <c r="P140" s="99">
        <v>10.74384617102357</v>
      </c>
      <c r="Q140" s="99">
        <v>8.6638710879430256</v>
      </c>
      <c r="R140" s="99">
        <v>9.1856387279738332</v>
      </c>
      <c r="S140" s="99">
        <v>9.8426783851690267</v>
      </c>
      <c r="T140" s="99">
        <v>9.3427153743259552</v>
      </c>
      <c r="U140" s="99">
        <v>10.671997596409909</v>
      </c>
      <c r="V140" s="99">
        <v>10.033527375493513</v>
      </c>
      <c r="W140" s="99">
        <v>8.1924567598962792</v>
      </c>
      <c r="X140" s="99">
        <v>8.9421039445487711</v>
      </c>
      <c r="Y140" s="99">
        <v>12.03508484038279</v>
      </c>
      <c r="DA140" s="63" t="s">
        <v>2879</v>
      </c>
    </row>
    <row r="141" spans="1:105" ht="12" customHeight="1" x14ac:dyDescent="0.25">
      <c r="A141" s="109" t="s">
        <v>120</v>
      </c>
      <c r="B141" s="110">
        <v>9.5765162606119763</v>
      </c>
      <c r="C141" s="110">
        <v>11.461814428168724</v>
      </c>
      <c r="D141" s="110">
        <v>5.7467082146491606</v>
      </c>
      <c r="E141" s="110">
        <v>8.1317229854028312</v>
      </c>
      <c r="F141" s="110">
        <v>11.303119627642468</v>
      </c>
      <c r="G141" s="110">
        <v>8.4910820622130867</v>
      </c>
      <c r="H141" s="110">
        <v>10.755917864792789</v>
      </c>
      <c r="I141" s="110">
        <v>12.098302604848103</v>
      </c>
      <c r="J141" s="110">
        <v>12.690432520318412</v>
      </c>
      <c r="K141" s="110">
        <v>11.89087992267075</v>
      </c>
      <c r="L141" s="110">
        <v>8.7555306545564893</v>
      </c>
      <c r="M141" s="110">
        <v>10.130069078752362</v>
      </c>
      <c r="N141" s="110">
        <v>10.291557094080956</v>
      </c>
      <c r="O141" s="110">
        <v>9.2121358619551916</v>
      </c>
      <c r="P141" s="110">
        <v>9.0316652312960386</v>
      </c>
      <c r="Q141" s="110">
        <v>6.6860103219258979</v>
      </c>
      <c r="R141" s="110">
        <v>6.2003475805329522</v>
      </c>
      <c r="S141" s="110">
        <v>3.9332350680719204</v>
      </c>
      <c r="T141" s="110">
        <v>8.1543156021170766</v>
      </c>
      <c r="U141" s="110">
        <v>7.1489278244380614</v>
      </c>
      <c r="V141" s="110">
        <v>6.3681711577521263</v>
      </c>
      <c r="W141" s="110">
        <v>8.1239034058742448</v>
      </c>
      <c r="X141" s="110">
        <v>7.3799586988542334</v>
      </c>
      <c r="Y141" s="110">
        <v>6.2929915765483715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56.702891521670708</v>
      </c>
      <c r="P143" s="118">
        <f t="shared" si="49"/>
        <v>50.583647253243974</v>
      </c>
      <c r="Q143" s="118">
        <f t="shared" si="49"/>
        <v>45.260964768254517</v>
      </c>
      <c r="R143" s="118">
        <f t="shared" ref="R143:V143" si="50">R144+R146+R148+R157</f>
        <v>46.832962922998867</v>
      </c>
      <c r="S143" s="118">
        <f t="shared" si="50"/>
        <v>52.784581390902588</v>
      </c>
      <c r="T143" s="118">
        <f t="shared" si="50"/>
        <v>56.112337949384582</v>
      </c>
      <c r="U143" s="118">
        <f t="shared" si="50"/>
        <v>47.683787242833446</v>
      </c>
      <c r="V143" s="118">
        <f t="shared" si="50"/>
        <v>41.794450681421736</v>
      </c>
      <c r="W143" s="118">
        <f t="shared" ref="W143:Y143" si="51">W144+W146+W148+W157</f>
        <v>54.935168406836993</v>
      </c>
      <c r="X143" s="118">
        <f t="shared" si="51"/>
        <v>51.05316729777428</v>
      </c>
      <c r="Y143" s="118">
        <f t="shared" si="51"/>
        <v>51.194855386490623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36.23243628683683</v>
      </c>
      <c r="P144" s="123">
        <f t="shared" si="52"/>
        <v>29.529764541643207</v>
      </c>
      <c r="Q144" s="123">
        <f t="shared" si="52"/>
        <v>26.679982281789293</v>
      </c>
      <c r="R144" s="123">
        <f t="shared" si="52"/>
        <v>27.795441474229126</v>
      </c>
      <c r="S144" s="123">
        <f t="shared" si="52"/>
        <v>34.115791545617569</v>
      </c>
      <c r="T144" s="123">
        <f t="shared" si="52"/>
        <v>36.381311723185092</v>
      </c>
      <c r="U144" s="123">
        <f t="shared" si="52"/>
        <v>28.629519547135065</v>
      </c>
      <c r="V144" s="123">
        <f t="shared" si="52"/>
        <v>24.227016170675025</v>
      </c>
      <c r="W144" s="123">
        <f t="shared" si="52"/>
        <v>32.338323010538716</v>
      </c>
      <c r="X144" s="123">
        <f t="shared" si="52"/>
        <v>29.969394101702939</v>
      </c>
      <c r="Y144" s="123">
        <f t="shared" si="52"/>
        <v>31.828840868258087</v>
      </c>
      <c r="DA144" s="130" t="s">
        <v>2882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36.23243628683683</v>
      </c>
      <c r="P145" s="99">
        <v>29.529764541643207</v>
      </c>
      <c r="Q145" s="99">
        <v>26.679982281789293</v>
      </c>
      <c r="R145" s="99">
        <v>27.795441474229126</v>
      </c>
      <c r="S145" s="99">
        <v>34.115791545617569</v>
      </c>
      <c r="T145" s="99">
        <v>36.381311723185092</v>
      </c>
      <c r="U145" s="99">
        <v>28.629519547135065</v>
      </c>
      <c r="V145" s="99">
        <v>24.227016170675025</v>
      </c>
      <c r="W145" s="99">
        <v>32.338323010538716</v>
      </c>
      <c r="X145" s="99">
        <v>29.969394101702939</v>
      </c>
      <c r="Y145" s="99">
        <v>31.828840868258087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9.823993731515733E-3</v>
      </c>
      <c r="P146" s="123">
        <f t="shared" si="53"/>
        <v>4.5406997841923043E-2</v>
      </c>
      <c r="Q146" s="123">
        <f t="shared" si="53"/>
        <v>4.1411923103927668E-2</v>
      </c>
      <c r="R146" s="123">
        <f t="shared" si="53"/>
        <v>3.2063193577823022E-2</v>
      </c>
      <c r="S146" s="123">
        <f t="shared" si="53"/>
        <v>2.9105738402757639E-2</v>
      </c>
      <c r="T146" s="123">
        <f t="shared" si="53"/>
        <v>4.984796626302665E-2</v>
      </c>
      <c r="U146" s="123">
        <f t="shared" si="53"/>
        <v>3.9598808307868862E-2</v>
      </c>
      <c r="V146" s="123">
        <f t="shared" si="53"/>
        <v>2.339392255955576E-2</v>
      </c>
      <c r="W146" s="123">
        <f t="shared" si="53"/>
        <v>6.6974503656470369E-2</v>
      </c>
      <c r="X146" s="123">
        <f t="shared" si="53"/>
        <v>4.4077589710210321E-2</v>
      </c>
      <c r="Y146" s="123">
        <f t="shared" si="53"/>
        <v>3.7653556107050221E-2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9.823993731515733E-3</v>
      </c>
      <c r="P147" s="99">
        <f>RES_hhdet_fech!P147/RES_summary!P$19</f>
        <v>4.5406997841923043E-2</v>
      </c>
      <c r="Q147" s="99">
        <f>RES_hhdet_fech!Q147/RES_summary!Q$19</f>
        <v>4.1411923103927668E-2</v>
      </c>
      <c r="R147" s="99">
        <f>RES_hhdet_fech!R147/RES_summary!R$19</f>
        <v>3.2063193577823022E-2</v>
      </c>
      <c r="S147" s="99">
        <f>RES_hhdet_fech!S147/RES_summary!S$19</f>
        <v>2.9105738402757639E-2</v>
      </c>
      <c r="T147" s="99">
        <f>RES_hhdet_fech!T147/RES_summary!T$19</f>
        <v>4.984796626302665E-2</v>
      </c>
      <c r="U147" s="99">
        <f>RES_hhdet_fech!U147/RES_summary!U$19</f>
        <v>3.9598808307868862E-2</v>
      </c>
      <c r="V147" s="99">
        <f>RES_hhdet_fech!V147/RES_summary!V$19</f>
        <v>2.339392255955576E-2</v>
      </c>
      <c r="W147" s="99">
        <f>RES_hhdet_fech!W147/RES_summary!W$19</f>
        <v>6.6974503656470369E-2</v>
      </c>
      <c r="X147" s="99">
        <f>RES_hhdet_fech!X147/RES_summary!X$19</f>
        <v>4.4077589710210321E-2</v>
      </c>
      <c r="Y147" s="99">
        <f>RES_hhdet_fech!Y147/RES_summary!Y$19</f>
        <v>3.7653556107050221E-2</v>
      </c>
      <c r="DA147" s="63" t="s">
        <v>2885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10.32043812398385</v>
      </c>
      <c r="P148" s="123">
        <v>11.339661455428288</v>
      </c>
      <c r="Q148" s="123">
        <v>10.761423873382407</v>
      </c>
      <c r="R148" s="123">
        <v>11.005931810905425</v>
      </c>
      <c r="S148" s="123">
        <v>10.881251273513847</v>
      </c>
      <c r="T148" s="123">
        <v>10.811911923946539</v>
      </c>
      <c r="U148" s="123">
        <v>9.8363261035021523</v>
      </c>
      <c r="V148" s="123">
        <v>9.6134823692334699</v>
      </c>
      <c r="W148" s="123">
        <v>14.485055643469641</v>
      </c>
      <c r="X148" s="123">
        <v>12.932682720487808</v>
      </c>
      <c r="Y148" s="123">
        <v>9.2656654567700567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11.030369280070927</v>
      </c>
      <c r="P149" s="99">
        <v>10.589213596895966</v>
      </c>
      <c r="Q149" s="99">
        <v>9.3863522589416366</v>
      </c>
      <c r="R149" s="99">
        <v>9.6217886466083531</v>
      </c>
      <c r="S149" s="99">
        <v>9.7525983378460737</v>
      </c>
      <c r="T149" s="99">
        <v>9.4230350807415508</v>
      </c>
      <c r="U149" s="99">
        <v>8.6704623420362363</v>
      </c>
      <c r="V149" s="99">
        <v>7.1943199775770461</v>
      </c>
      <c r="W149" s="99">
        <v>8.8109954945483207</v>
      </c>
      <c r="X149" s="99">
        <v>8.6666254571628532</v>
      </c>
      <c r="Y149" s="99">
        <v>10.567635806805111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10.317807357391681</v>
      </c>
      <c r="P153" s="102">
        <v>11.342117578243613</v>
      </c>
      <c r="Q153" s="102">
        <v>10.767544824259058</v>
      </c>
      <c r="R153" s="102">
        <v>11.016714019341325</v>
      </c>
      <c r="S153" s="102">
        <v>10.894183213529848</v>
      </c>
      <c r="T153" s="102">
        <v>10.82867681609406</v>
      </c>
      <c r="U153" s="102">
        <v>9.8507717515612043</v>
      </c>
      <c r="V153" s="102">
        <v>9.6500960989402458</v>
      </c>
      <c r="W153" s="102">
        <v>14.610394518794916</v>
      </c>
      <c r="X153" s="102">
        <v>13.070845352877122</v>
      </c>
      <c r="Y153" s="102">
        <v>9.1998266209448047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2894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10.140193117118518</v>
      </c>
      <c r="P157" s="123">
        <v>9.6688142583305563</v>
      </c>
      <c r="Q157" s="123">
        <v>7.7781466899788887</v>
      </c>
      <c r="R157" s="123">
        <v>7.9995264442864933</v>
      </c>
      <c r="S157" s="123">
        <v>7.7584328333684187</v>
      </c>
      <c r="T157" s="123">
        <v>8.8692663359899271</v>
      </c>
      <c r="U157" s="123">
        <v>9.1783427838883576</v>
      </c>
      <c r="V157" s="123">
        <v>7.9305582189536814</v>
      </c>
      <c r="W157" s="123">
        <v>8.0448152491721654</v>
      </c>
      <c r="X157" s="123">
        <v>8.1070128858733241</v>
      </c>
      <c r="Y157" s="123">
        <v>10.062695505355427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11.687852477677467</v>
      </c>
      <c r="P158" s="99">
        <v>10.729864900982374</v>
      </c>
      <c r="Q158" s="99">
        <v>8.6450101629972842</v>
      </c>
      <c r="R158" s="99">
        <v>9.1526360373130036</v>
      </c>
      <c r="S158" s="99">
        <v>9.7916365432232944</v>
      </c>
      <c r="T158" s="99">
        <v>9.287829207407075</v>
      </c>
      <c r="U158" s="99">
        <v>10.612068859740623</v>
      </c>
      <c r="V158" s="99">
        <v>9.9771187538989654</v>
      </c>
      <c r="W158" s="99">
        <v>8.1139316391647114</v>
      </c>
      <c r="X158" s="99">
        <v>8.8495663889938854</v>
      </c>
      <c r="Y158" s="99">
        <v>11.969927349676182</v>
      </c>
      <c r="DA158" s="63" t="s">
        <v>2896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9.0956597677660085</v>
      </c>
      <c r="P159" s="110">
        <v>8.9123679095995048</v>
      </c>
      <c r="Q159" s="110">
        <v>6.6017537978865555</v>
      </c>
      <c r="R159" s="110">
        <v>6.1147786315704753</v>
      </c>
      <c r="S159" s="110">
        <v>3.8644394687094237</v>
      </c>
      <c r="T159" s="110">
        <v>7.9906247360422489</v>
      </c>
      <c r="U159" s="110">
        <v>6.9922576637458373</v>
      </c>
      <c r="V159" s="110">
        <v>6.2301877812491302</v>
      </c>
      <c r="W159" s="110">
        <v>7.9883656374033531</v>
      </c>
      <c r="X159" s="110">
        <v>7.2757484727997692</v>
      </c>
      <c r="Y159" s="110">
        <v>6.2254104910973949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151.60329109205409</v>
      </c>
      <c r="C161" s="118">
        <f t="shared" si="54"/>
        <v>160.27009066024141</v>
      </c>
      <c r="D161" s="118">
        <f t="shared" si="54"/>
        <v>160.83009628465007</v>
      </c>
      <c r="E161" s="118">
        <f t="shared" si="54"/>
        <v>153.01442303059363</v>
      </c>
      <c r="F161" s="118">
        <f t="shared" si="54"/>
        <v>131.73894429721375</v>
      </c>
      <c r="G161" s="118">
        <f t="shared" si="54"/>
        <v>145.33806418474168</v>
      </c>
      <c r="H161" s="118">
        <f t="shared" si="54"/>
        <v>176.87254763675048</v>
      </c>
      <c r="I161" s="118">
        <f t="shared" si="54"/>
        <v>172.18890696307727</v>
      </c>
      <c r="J161" s="118">
        <f t="shared" si="54"/>
        <v>188.25897607698045</v>
      </c>
      <c r="K161" s="118">
        <f t="shared" si="54"/>
        <v>185.30859399451816</v>
      </c>
      <c r="L161" s="118">
        <f t="shared" si="54"/>
        <v>170.36127744130496</v>
      </c>
      <c r="M161" s="118">
        <f t="shared" si="54"/>
        <v>178.12275793585204</v>
      </c>
      <c r="N161" s="118">
        <f t="shared" si="54"/>
        <v>196.39291874386657</v>
      </c>
      <c r="O161" s="118">
        <f t="shared" si="54"/>
        <v>132.10606020511338</v>
      </c>
      <c r="P161" s="118">
        <f t="shared" si="54"/>
        <v>154.25433371357155</v>
      </c>
      <c r="Q161" s="118">
        <f t="shared" si="54"/>
        <v>186.21813421226591</v>
      </c>
      <c r="R161" s="118">
        <f t="shared" ref="R161:V161" si="55">R162+R164+R166+R175</f>
        <v>206.64437778895848</v>
      </c>
      <c r="S161" s="118">
        <f t="shared" si="55"/>
        <v>221.49375606116575</v>
      </c>
      <c r="T161" s="118">
        <f t="shared" si="55"/>
        <v>158.21213856510789</v>
      </c>
      <c r="U161" s="118">
        <f t="shared" si="55"/>
        <v>145.91678970234585</v>
      </c>
      <c r="V161" s="118">
        <f t="shared" si="55"/>
        <v>197.09998793425069</v>
      </c>
      <c r="W161" s="118">
        <f t="shared" ref="W161:Y161" si="56">W162+W164+W166+W175</f>
        <v>154.90415115421555</v>
      </c>
      <c r="X161" s="118">
        <f t="shared" si="56"/>
        <v>150.73129499601828</v>
      </c>
      <c r="Y161" s="118">
        <f t="shared" si="56"/>
        <v>163.49930155377439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131.00067266348924</v>
      </c>
      <c r="C162" s="123">
        <f t="shared" si="57"/>
        <v>138.48341380039915</v>
      </c>
      <c r="D162" s="123">
        <f t="shared" si="57"/>
        <v>141.745104951022</v>
      </c>
      <c r="E162" s="123">
        <f t="shared" si="57"/>
        <v>133.12525037323394</v>
      </c>
      <c r="F162" s="123">
        <f t="shared" si="57"/>
        <v>109.03677516415037</v>
      </c>
      <c r="G162" s="123">
        <f t="shared" si="57"/>
        <v>123.38492417935593</v>
      </c>
      <c r="H162" s="123">
        <f t="shared" si="57"/>
        <v>152.09884013542751</v>
      </c>
      <c r="I162" s="123">
        <f t="shared" si="57"/>
        <v>149.89497775947532</v>
      </c>
      <c r="J162" s="123">
        <f t="shared" si="57"/>
        <v>163.1742442494498</v>
      </c>
      <c r="K162" s="123">
        <f t="shared" si="57"/>
        <v>160.0441693010097</v>
      </c>
      <c r="L162" s="123">
        <f t="shared" si="57"/>
        <v>149.48619801068682</v>
      </c>
      <c r="M162" s="123">
        <f t="shared" si="57"/>
        <v>154.36896700220473</v>
      </c>
      <c r="N162" s="123">
        <f t="shared" si="57"/>
        <v>171.79067475296031</v>
      </c>
      <c r="O162" s="123">
        <f t="shared" si="57"/>
        <v>110.89977247553087</v>
      </c>
      <c r="P162" s="123">
        <f t="shared" si="57"/>
        <v>132.51908234401859</v>
      </c>
      <c r="Q162" s="123">
        <f t="shared" si="57"/>
        <v>167.12832743991234</v>
      </c>
      <c r="R162" s="123">
        <f t="shared" si="57"/>
        <v>187.10388881588386</v>
      </c>
      <c r="S162" s="123">
        <f t="shared" si="57"/>
        <v>202.66047298422683</v>
      </c>
      <c r="T162" s="123">
        <f t="shared" si="57"/>
        <v>137.89715587572672</v>
      </c>
      <c r="U162" s="123">
        <f t="shared" si="57"/>
        <v>126.48081417418013</v>
      </c>
      <c r="V162" s="123">
        <f t="shared" si="57"/>
        <v>178.81018358544429</v>
      </c>
      <c r="W162" s="123">
        <f t="shared" si="57"/>
        <v>131.47597046378621</v>
      </c>
      <c r="X162" s="123">
        <f t="shared" si="57"/>
        <v>128.8614671264607</v>
      </c>
      <c r="Y162" s="123">
        <f t="shared" si="57"/>
        <v>144.40007512655592</v>
      </c>
      <c r="DA162" s="130" t="s">
        <v>2899</v>
      </c>
    </row>
    <row r="163" spans="1:105" ht="12" customHeight="1" x14ac:dyDescent="0.25">
      <c r="A163" s="97" t="s">
        <v>53</v>
      </c>
      <c r="B163" s="110">
        <v>131.00067266348924</v>
      </c>
      <c r="C163" s="110">
        <v>138.48341380039915</v>
      </c>
      <c r="D163" s="110">
        <v>141.745104951022</v>
      </c>
      <c r="E163" s="110">
        <v>133.12525037323394</v>
      </c>
      <c r="F163" s="110">
        <v>109.03677516415037</v>
      </c>
      <c r="G163" s="110">
        <v>123.38492417935593</v>
      </c>
      <c r="H163" s="110">
        <v>152.09884013542751</v>
      </c>
      <c r="I163" s="110">
        <v>149.89497775947532</v>
      </c>
      <c r="J163" s="110">
        <v>163.1742442494498</v>
      </c>
      <c r="K163" s="110">
        <v>160.0441693010097</v>
      </c>
      <c r="L163" s="110">
        <v>149.48619801068682</v>
      </c>
      <c r="M163" s="110">
        <v>154.36896700220473</v>
      </c>
      <c r="N163" s="110">
        <v>171.79067475296031</v>
      </c>
      <c r="O163" s="110">
        <v>110.89977247553087</v>
      </c>
      <c r="P163" s="110">
        <v>132.51908234401859</v>
      </c>
      <c r="Q163" s="110">
        <v>167.12832743991234</v>
      </c>
      <c r="R163" s="110">
        <v>187.10388881588386</v>
      </c>
      <c r="S163" s="110">
        <v>202.66047298422683</v>
      </c>
      <c r="T163" s="110">
        <v>137.89715587572672</v>
      </c>
      <c r="U163" s="110">
        <v>126.48081417418013</v>
      </c>
      <c r="V163" s="110">
        <v>178.81018358544429</v>
      </c>
      <c r="W163" s="110">
        <v>131.47597046378621</v>
      </c>
      <c r="X163" s="110">
        <v>128.8614671264607</v>
      </c>
      <c r="Y163" s="110">
        <v>144.40007512655592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6.7620661111843325E-4</v>
      </c>
      <c r="C164" s="123">
        <f t="shared" si="58"/>
        <v>8.7992354829010864E-4</v>
      </c>
      <c r="D164" s="123">
        <f t="shared" si="58"/>
        <v>1.1737557449290211E-3</v>
      </c>
      <c r="E164" s="123">
        <f t="shared" si="58"/>
        <v>1.1081082051526505E-3</v>
      </c>
      <c r="F164" s="123">
        <f t="shared" si="58"/>
        <v>1.2958687733259802E-3</v>
      </c>
      <c r="G164" s="123">
        <f t="shared" si="58"/>
        <v>2.9614522724942197E-3</v>
      </c>
      <c r="H164" s="123">
        <f t="shared" si="58"/>
        <v>1.1624019838877056E-2</v>
      </c>
      <c r="I164" s="123">
        <f t="shared" si="58"/>
        <v>6.9942712503587752E-3</v>
      </c>
      <c r="J164" s="123">
        <f t="shared" si="58"/>
        <v>7.4723215152017117E-3</v>
      </c>
      <c r="K164" s="123">
        <f t="shared" si="58"/>
        <v>9.7239699625764047E-3</v>
      </c>
      <c r="L164" s="123">
        <f t="shared" si="58"/>
        <v>8.2947739969316772E-2</v>
      </c>
      <c r="M164" s="123">
        <f t="shared" si="58"/>
        <v>1.0347118046613729E-2</v>
      </c>
      <c r="N164" s="123">
        <f t="shared" si="58"/>
        <v>2.7965218046165443E-2</v>
      </c>
      <c r="O164" s="123">
        <f t="shared" si="58"/>
        <v>1.3896586605895576E-2</v>
      </c>
      <c r="P164" s="123">
        <f t="shared" si="58"/>
        <v>3.4093515631392797E-2</v>
      </c>
      <c r="Q164" s="123">
        <f t="shared" si="58"/>
        <v>2.7202050277934688E-2</v>
      </c>
      <c r="R164" s="123">
        <f t="shared" si="58"/>
        <v>2.1994971492645302E-2</v>
      </c>
      <c r="S164" s="123">
        <f t="shared" si="58"/>
        <v>2.0322071567803541E-2</v>
      </c>
      <c r="T164" s="123">
        <f t="shared" si="58"/>
        <v>3.400781905381272E-2</v>
      </c>
      <c r="U164" s="123">
        <f t="shared" si="58"/>
        <v>2.6829527108986354E-2</v>
      </c>
      <c r="V164" s="123">
        <f t="shared" si="58"/>
        <v>1.7559661267998978E-2</v>
      </c>
      <c r="W164" s="123">
        <f t="shared" si="58"/>
        <v>5.839579258321935E-2</v>
      </c>
      <c r="X164" s="123">
        <f t="shared" si="58"/>
        <v>5.3439858945760178E-2</v>
      </c>
      <c r="Y164" s="123">
        <f t="shared" si="58"/>
        <v>3.9944606847989589E-2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6.7620661111843325E-4</v>
      </c>
      <c r="C165" s="99">
        <f>RES_hhdet_fech!C165/RES_summary!C$19</f>
        <v>8.7992354829010864E-4</v>
      </c>
      <c r="D165" s="99">
        <f>RES_hhdet_fech!D165/RES_summary!D$19</f>
        <v>1.1737557449290211E-3</v>
      </c>
      <c r="E165" s="99">
        <f>RES_hhdet_fech!E165/RES_summary!E$19</f>
        <v>1.1081082051526505E-3</v>
      </c>
      <c r="F165" s="99">
        <f>RES_hhdet_fech!F165/RES_summary!F$19</f>
        <v>1.2958687733259802E-3</v>
      </c>
      <c r="G165" s="99">
        <f>RES_hhdet_fech!G165/RES_summary!G$19</f>
        <v>2.9614522724942197E-3</v>
      </c>
      <c r="H165" s="99">
        <f>RES_hhdet_fech!H165/RES_summary!H$19</f>
        <v>1.1624019838877056E-2</v>
      </c>
      <c r="I165" s="99">
        <f>RES_hhdet_fech!I165/RES_summary!I$19</f>
        <v>6.9942712503587752E-3</v>
      </c>
      <c r="J165" s="99">
        <f>RES_hhdet_fech!J165/RES_summary!J$19</f>
        <v>7.4723215152017117E-3</v>
      </c>
      <c r="K165" s="99">
        <f>RES_hhdet_fech!K165/RES_summary!K$19</f>
        <v>9.7239699625764047E-3</v>
      </c>
      <c r="L165" s="99">
        <f>RES_hhdet_fech!L165/RES_summary!L$19</f>
        <v>8.2947739969316772E-2</v>
      </c>
      <c r="M165" s="99">
        <f>RES_hhdet_fech!M165/RES_summary!M$19</f>
        <v>1.0347118046613729E-2</v>
      </c>
      <c r="N165" s="99">
        <f>RES_hhdet_fech!N165/RES_summary!N$19</f>
        <v>2.7965218046165443E-2</v>
      </c>
      <c r="O165" s="99">
        <f>RES_hhdet_fech!O165/RES_summary!O$19</f>
        <v>1.3896586605895576E-2</v>
      </c>
      <c r="P165" s="99">
        <f>RES_hhdet_fech!P165/RES_summary!P$19</f>
        <v>3.4093515631392797E-2</v>
      </c>
      <c r="Q165" s="99">
        <f>RES_hhdet_fech!Q165/RES_summary!Q$19</f>
        <v>2.7202050277934688E-2</v>
      </c>
      <c r="R165" s="99">
        <f>RES_hhdet_fech!R165/RES_summary!R$19</f>
        <v>2.1994971492645302E-2</v>
      </c>
      <c r="S165" s="99">
        <f>RES_hhdet_fech!S165/RES_summary!S$19</f>
        <v>2.0322071567803541E-2</v>
      </c>
      <c r="T165" s="99">
        <f>RES_hhdet_fech!T165/RES_summary!T$19</f>
        <v>3.400781905381272E-2</v>
      </c>
      <c r="U165" s="99">
        <f>RES_hhdet_fech!U165/RES_summary!U$19</f>
        <v>2.6829527108986354E-2</v>
      </c>
      <c r="V165" s="99">
        <f>RES_hhdet_fech!V165/RES_summary!V$19</f>
        <v>1.7559661267998978E-2</v>
      </c>
      <c r="W165" s="99">
        <f>RES_hhdet_fech!W165/RES_summary!W$19</f>
        <v>5.839579258321935E-2</v>
      </c>
      <c r="X165" s="99">
        <f>RES_hhdet_fech!X165/RES_summary!X$19</f>
        <v>5.3439858945760178E-2</v>
      </c>
      <c r="Y165" s="99">
        <f>RES_hhdet_fech!Y165/RES_summary!Y$19</f>
        <v>3.9944606847989589E-2</v>
      </c>
      <c r="DA165" s="63" t="s">
        <v>2902</v>
      </c>
    </row>
    <row r="166" spans="1:105" ht="12" customHeight="1" x14ac:dyDescent="0.25">
      <c r="A166" s="121" t="s">
        <v>55</v>
      </c>
      <c r="B166" s="123">
        <v>7.6471502167629071</v>
      </c>
      <c r="C166" s="123">
        <v>8.9042252403729574</v>
      </c>
      <c r="D166" s="123">
        <v>6.7771111862146602</v>
      </c>
      <c r="E166" s="123">
        <v>7.4673901088867796</v>
      </c>
      <c r="F166" s="123">
        <v>10.429248196633557</v>
      </c>
      <c r="G166" s="123">
        <v>10.293355661558826</v>
      </c>
      <c r="H166" s="123">
        <v>12.195721033247972</v>
      </c>
      <c r="I166" s="123">
        <v>10.058289071108431</v>
      </c>
      <c r="J166" s="123">
        <v>12.197239217370853</v>
      </c>
      <c r="K166" s="123">
        <v>12.875821982649583</v>
      </c>
      <c r="L166" s="123">
        <v>10.242943476775958</v>
      </c>
      <c r="M166" s="123">
        <v>11.753486064620622</v>
      </c>
      <c r="N166" s="123">
        <v>12.432902316000325</v>
      </c>
      <c r="O166" s="123">
        <v>10.789158935903362</v>
      </c>
      <c r="P166" s="123">
        <v>11.855320534671007</v>
      </c>
      <c r="Q166" s="123">
        <v>11.303349192090803</v>
      </c>
      <c r="R166" s="123">
        <v>11.622880503503653</v>
      </c>
      <c r="S166" s="123">
        <v>11.487540682023969</v>
      </c>
      <c r="T166" s="123">
        <v>11.400153464059771</v>
      </c>
      <c r="U166" s="123">
        <v>10.270996214809619</v>
      </c>
      <c r="V166" s="123">
        <v>10.014128919801323</v>
      </c>
      <c r="W166" s="123">
        <v>15.182298978626317</v>
      </c>
      <c r="X166" s="123">
        <v>13.647812079696241</v>
      </c>
      <c r="Y166" s="123">
        <v>9.7167443517376899</v>
      </c>
      <c r="DA166" s="130" t="s">
        <v>2903</v>
      </c>
    </row>
    <row r="167" spans="1:105" ht="12" customHeight="1" x14ac:dyDescent="0.25">
      <c r="A167" s="97" t="s">
        <v>124</v>
      </c>
      <c r="B167" s="99">
        <v>8.956549450840475</v>
      </c>
      <c r="C167" s="99">
        <v>9.0457888230020274</v>
      </c>
      <c r="D167" s="99">
        <v>9.2180917790625099</v>
      </c>
      <c r="E167" s="99">
        <v>9.9971848951284628</v>
      </c>
      <c r="F167" s="99">
        <v>10.32795961062053</v>
      </c>
      <c r="G167" s="99">
        <v>11.808619975203353</v>
      </c>
      <c r="H167" s="99">
        <v>12.382530876272076</v>
      </c>
      <c r="I167" s="99">
        <v>11.125600757285362</v>
      </c>
      <c r="J167" s="99">
        <v>11.500703875101516</v>
      </c>
      <c r="K167" s="99">
        <v>11.99213155587233</v>
      </c>
      <c r="L167" s="99">
        <v>12.653093937308359</v>
      </c>
      <c r="M167" s="99">
        <v>13.584462559377675</v>
      </c>
      <c r="N167" s="99">
        <v>13.811312487946855</v>
      </c>
      <c r="O167" s="99">
        <v>12.556395155020363</v>
      </c>
      <c r="P167" s="99">
        <v>12.238948720732807</v>
      </c>
      <c r="Q167" s="99">
        <v>11.176407659490888</v>
      </c>
      <c r="R167" s="99">
        <v>11.43811577182378</v>
      </c>
      <c r="S167" s="99">
        <v>10.96216244211587</v>
      </c>
      <c r="T167" s="99">
        <v>10.260674306994311</v>
      </c>
      <c r="U167" s="99">
        <v>9.0958572886693787</v>
      </c>
      <c r="V167" s="99">
        <v>7.4738954285045631</v>
      </c>
      <c r="W167" s="99">
        <v>9.2013759797273451</v>
      </c>
      <c r="X167" s="99">
        <v>9.1324310215543552</v>
      </c>
      <c r="Y167" s="99">
        <v>11.029796068256575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7.6035035756269886</v>
      </c>
      <c r="C171" s="102">
        <v>8.8994157083990206</v>
      </c>
      <c r="D171" s="102">
        <v>6.6972729354491936</v>
      </c>
      <c r="E171" s="102">
        <v>7.3998052298410357</v>
      </c>
      <c r="F171" s="102">
        <v>10.431038160120535</v>
      </c>
      <c r="G171" s="102">
        <v>10.275454434127141</v>
      </c>
      <c r="H171" s="102">
        <v>12.194097113322838</v>
      </c>
      <c r="I171" s="102">
        <v>10.050629811941198</v>
      </c>
      <c r="J171" s="102">
        <v>12.201299908016257</v>
      </c>
      <c r="K171" s="102">
        <v>12.88413889885217</v>
      </c>
      <c r="L171" s="102">
        <v>10.218886046851411</v>
      </c>
      <c r="M171" s="102">
        <v>11.733738690863536</v>
      </c>
      <c r="N171" s="102">
        <v>12.418983605700991</v>
      </c>
      <c r="O171" s="102">
        <v>10.773546212460424</v>
      </c>
      <c r="P171" s="102">
        <v>11.852325748358984</v>
      </c>
      <c r="Q171" s="102">
        <v>11.304271075814418</v>
      </c>
      <c r="R171" s="102">
        <v>11.624164667114185</v>
      </c>
      <c r="S171" s="102">
        <v>11.491342487288968</v>
      </c>
      <c r="T171" s="102">
        <v>11.408478104709218</v>
      </c>
      <c r="U171" s="102">
        <v>10.280779036309154</v>
      </c>
      <c r="V171" s="102">
        <v>10.040744829889286</v>
      </c>
      <c r="W171" s="102">
        <v>15.267198280898661</v>
      </c>
      <c r="X171" s="102">
        <v>13.728101380344819</v>
      </c>
      <c r="Y171" s="102">
        <v>9.6847556769673986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2911</v>
      </c>
    </row>
    <row r="175" spans="1:105" ht="12" customHeight="1" x14ac:dyDescent="0.25">
      <c r="A175" s="121" t="s">
        <v>54</v>
      </c>
      <c r="B175" s="123">
        <v>12.95479200519082</v>
      </c>
      <c r="C175" s="123">
        <v>12.881571695921011</v>
      </c>
      <c r="D175" s="123">
        <v>12.306706391668479</v>
      </c>
      <c r="E175" s="123">
        <v>12.420674440267767</v>
      </c>
      <c r="F175" s="123">
        <v>12.271625067656496</v>
      </c>
      <c r="G175" s="123">
        <v>11.656822891554416</v>
      </c>
      <c r="H175" s="123">
        <v>12.566362448236125</v>
      </c>
      <c r="I175" s="123">
        <v>12.228645861243178</v>
      </c>
      <c r="J175" s="123">
        <v>12.880020288644602</v>
      </c>
      <c r="K175" s="123">
        <v>12.378878740896312</v>
      </c>
      <c r="L175" s="123">
        <v>10.549188213872858</v>
      </c>
      <c r="M175" s="123">
        <v>11.989957750980079</v>
      </c>
      <c r="N175" s="123">
        <v>12.141376456859732</v>
      </c>
      <c r="O175" s="123">
        <v>10.403232207073268</v>
      </c>
      <c r="P175" s="123">
        <v>9.8458373192505988</v>
      </c>
      <c r="Q175" s="123">
        <v>7.7592555299848485</v>
      </c>
      <c r="R175" s="123">
        <v>7.895613498078327</v>
      </c>
      <c r="S175" s="123">
        <v>7.3254203233471813</v>
      </c>
      <c r="T175" s="123">
        <v>8.880821406267593</v>
      </c>
      <c r="U175" s="123">
        <v>9.1381497862470979</v>
      </c>
      <c r="V175" s="123">
        <v>8.2581157677370829</v>
      </c>
      <c r="W175" s="123">
        <v>8.1874859192198119</v>
      </c>
      <c r="X175" s="123">
        <v>8.1685759309155905</v>
      </c>
      <c r="Y175" s="123">
        <v>9.3425374686327647</v>
      </c>
      <c r="DA175" s="130" t="s">
        <v>2912</v>
      </c>
    </row>
    <row r="176" spans="1:105" ht="12" customHeight="1" x14ac:dyDescent="0.25">
      <c r="A176" s="97" t="s">
        <v>50</v>
      </c>
      <c r="B176" s="99">
        <v>13.165934239226997</v>
      </c>
      <c r="C176" s="99">
        <v>12.96961991886311</v>
      </c>
      <c r="D176" s="99">
        <v>12.917206740740912</v>
      </c>
      <c r="E176" s="99">
        <v>13.1899070458</v>
      </c>
      <c r="F176" s="99">
        <v>12.676977760711953</v>
      </c>
      <c r="G176" s="99">
        <v>13.788779964084474</v>
      </c>
      <c r="H176" s="99">
        <v>14.864452760017636</v>
      </c>
      <c r="I176" s="99">
        <v>12.550914768395893</v>
      </c>
      <c r="J176" s="99">
        <v>13.396637008764886</v>
      </c>
      <c r="K176" s="99">
        <v>13.285442092317073</v>
      </c>
      <c r="L176" s="99">
        <v>13.080341395073175</v>
      </c>
      <c r="M176" s="99">
        <v>14.129893417695662</v>
      </c>
      <c r="N176" s="99">
        <v>14.154709992845497</v>
      </c>
      <c r="O176" s="99">
        <v>11.700962848105485</v>
      </c>
      <c r="P176" s="99">
        <v>10.739714084558265</v>
      </c>
      <c r="Q176" s="99">
        <v>8.6597531500582843</v>
      </c>
      <c r="R176" s="99">
        <v>9.1887909915527608</v>
      </c>
      <c r="S176" s="99">
        <v>9.8563423521229723</v>
      </c>
      <c r="T176" s="99">
        <v>9.3660970049312695</v>
      </c>
      <c r="U176" s="99">
        <v>10.694360349373291</v>
      </c>
      <c r="V176" s="99">
        <v>10.051411886157714</v>
      </c>
      <c r="W176" s="99">
        <v>8.2074590757164589</v>
      </c>
      <c r="X176" s="99">
        <v>8.9803661516452973</v>
      </c>
      <c r="Y176" s="99">
        <v>12.111794746969755</v>
      </c>
      <c r="DA176" s="63" t="s">
        <v>2913</v>
      </c>
    </row>
    <row r="177" spans="1:105" ht="12" customHeight="1" x14ac:dyDescent="0.25">
      <c r="A177" s="109" t="s">
        <v>120</v>
      </c>
      <c r="B177" s="110">
        <v>9.5765162606119763</v>
      </c>
      <c r="C177" s="110">
        <v>11.458749880505623</v>
      </c>
      <c r="D177" s="110">
        <v>5.7385647050960786</v>
      </c>
      <c r="E177" s="110">
        <v>8.1134898510418321</v>
      </c>
      <c r="F177" s="110">
        <v>11.277004769963701</v>
      </c>
      <c r="G177" s="110">
        <v>8.4737553884804271</v>
      </c>
      <c r="H177" s="110">
        <v>10.73655735619281</v>
      </c>
      <c r="I177" s="110">
        <v>12.075046084854762</v>
      </c>
      <c r="J177" s="110">
        <v>12.671890239158969</v>
      </c>
      <c r="K177" s="110">
        <v>11.877718011186056</v>
      </c>
      <c r="L177" s="110">
        <v>8.7506942900518538</v>
      </c>
      <c r="M177" s="110">
        <v>10.13052947157925</v>
      </c>
      <c r="N177" s="110">
        <v>10.294826445415973</v>
      </c>
      <c r="O177" s="110">
        <v>9.2105043680477721</v>
      </c>
      <c r="P177" s="110">
        <v>8.9943863466844043</v>
      </c>
      <c r="Q177" s="110">
        <v>6.6580661739974456</v>
      </c>
      <c r="R177" s="110">
        <v>6.1987479992838592</v>
      </c>
      <c r="S177" s="110">
        <v>3.9444575855963504</v>
      </c>
      <c r="T177" s="110">
        <v>8.2034427041192135</v>
      </c>
      <c r="U177" s="110">
        <v>7.1906238745414459</v>
      </c>
      <c r="V177" s="110">
        <v>6.4074576664892406</v>
      </c>
      <c r="W177" s="110">
        <v>8.1673920861467728</v>
      </c>
      <c r="X177" s="110">
        <v>7.3986954549398938</v>
      </c>
      <c r="Y177" s="110">
        <v>6.317254517392918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96.46989757928803</v>
      </c>
      <c r="C3" s="118">
        <f t="shared" si="0"/>
        <v>93.263529702462833</v>
      </c>
      <c r="D3" s="118">
        <f t="shared" si="0"/>
        <v>105.66265134702793</v>
      </c>
      <c r="E3" s="118">
        <f t="shared" si="0"/>
        <v>114.10156905087368</v>
      </c>
      <c r="F3" s="118">
        <f t="shared" si="0"/>
        <v>101.70673327222424</v>
      </c>
      <c r="G3" s="118">
        <f t="shared" si="0"/>
        <v>106.40684295246301</v>
      </c>
      <c r="H3" s="118">
        <f t="shared" si="0"/>
        <v>123.75671316891524</v>
      </c>
      <c r="I3" s="118">
        <f t="shared" si="0"/>
        <v>122.38729551917574</v>
      </c>
      <c r="J3" s="118">
        <f t="shared" si="0"/>
        <v>121.32674025855617</v>
      </c>
      <c r="K3" s="118">
        <f t="shared" si="0"/>
        <v>109.85096782325144</v>
      </c>
      <c r="L3" s="118">
        <f t="shared" si="0"/>
        <v>130.23253478712232</v>
      </c>
      <c r="M3" s="118">
        <f t="shared" si="0"/>
        <v>128.35867395205531</v>
      </c>
      <c r="N3" s="118">
        <f t="shared" si="0"/>
        <v>124.31608783629305</v>
      </c>
      <c r="O3" s="118">
        <f t="shared" si="0"/>
        <v>127.3789950705892</v>
      </c>
      <c r="P3" s="118">
        <f t="shared" si="0"/>
        <v>114.93337317737809</v>
      </c>
      <c r="Q3" s="118">
        <f t="shared" si="0"/>
        <v>98.708856876675171</v>
      </c>
      <c r="R3" s="118">
        <f t="shared" ref="R3:V3" si="1">R4+R7+R9+R19</f>
        <v>108.96843535122632</v>
      </c>
      <c r="S3" s="118">
        <f t="shared" si="1"/>
        <v>122.06651333330565</v>
      </c>
      <c r="T3" s="118">
        <f t="shared" si="1"/>
        <v>131.7058579111438</v>
      </c>
      <c r="U3" s="118">
        <f t="shared" si="1"/>
        <v>116.04873845354598</v>
      </c>
      <c r="V3" s="118">
        <f t="shared" si="1"/>
        <v>101.90487338763711</v>
      </c>
      <c r="W3" s="118">
        <f t="shared" ref="W3:Y3" si="2">W4+W7+W9+W19</f>
        <v>137.02557817175432</v>
      </c>
      <c r="X3" s="118">
        <f t="shared" si="2"/>
        <v>140.90056880749799</v>
      </c>
      <c r="Y3" s="118">
        <f t="shared" si="2"/>
        <v>98.412459996578065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84.343858836990663</v>
      </c>
      <c r="C4" s="123">
        <f t="shared" si="3"/>
        <v>81.435408844891185</v>
      </c>
      <c r="D4" s="123">
        <f t="shared" si="3"/>
        <v>93.760373009949177</v>
      </c>
      <c r="E4" s="123">
        <f t="shared" si="3"/>
        <v>101.18909129826697</v>
      </c>
      <c r="F4" s="123">
        <f t="shared" si="3"/>
        <v>88.693635975954734</v>
      </c>
      <c r="G4" s="123">
        <f t="shared" si="3"/>
        <v>93.030900824437708</v>
      </c>
      <c r="H4" s="123">
        <f t="shared" si="3"/>
        <v>108.35478348667755</v>
      </c>
      <c r="I4" s="123">
        <f t="shared" si="3"/>
        <v>107.25250976439774</v>
      </c>
      <c r="J4" s="123">
        <f t="shared" si="3"/>
        <v>105.33446916914322</v>
      </c>
      <c r="K4" s="123">
        <f t="shared" si="3"/>
        <v>94.826920336532012</v>
      </c>
      <c r="L4" s="123">
        <f t="shared" si="3"/>
        <v>115.42029152184692</v>
      </c>
      <c r="M4" s="123">
        <f t="shared" si="3"/>
        <v>112.07483219459394</v>
      </c>
      <c r="N4" s="123">
        <f t="shared" si="3"/>
        <v>108.06826065686616</v>
      </c>
      <c r="O4" s="123">
        <f t="shared" si="3"/>
        <v>112.09430781889691</v>
      </c>
      <c r="P4" s="123">
        <f t="shared" si="3"/>
        <v>100.46207183564154</v>
      </c>
      <c r="Q4" s="123">
        <f t="shared" si="3"/>
        <v>86.66381458317494</v>
      </c>
      <c r="R4" s="123">
        <f t="shared" ref="R4:V4" si="4">SUM(R5:R6)</f>
        <v>96.1812441523155</v>
      </c>
      <c r="S4" s="123">
        <f t="shared" si="4"/>
        <v>108.73551758316661</v>
      </c>
      <c r="T4" s="123">
        <f t="shared" si="4"/>
        <v>117.53639258463575</v>
      </c>
      <c r="U4" s="123">
        <f t="shared" si="4"/>
        <v>102.60842935590412</v>
      </c>
      <c r="V4" s="123">
        <f t="shared" si="4"/>
        <v>89.92802372143683</v>
      </c>
      <c r="W4" s="123">
        <f t="shared" ref="W4:Y4" si="5">SUM(W5:W6)</f>
        <v>119.95383232951717</v>
      </c>
      <c r="X4" s="123">
        <f t="shared" si="5"/>
        <v>123.83835685041345</v>
      </c>
      <c r="Y4" s="123">
        <f t="shared" si="5"/>
        <v>85.945493977457943</v>
      </c>
      <c r="DA4" s="130" t="s">
        <v>2917</v>
      </c>
    </row>
    <row r="5" spans="1:105" ht="12" customHeight="1" x14ac:dyDescent="0.25">
      <c r="A5" s="97" t="s">
        <v>51</v>
      </c>
      <c r="B5" s="99">
        <v>83.572698911306233</v>
      </c>
      <c r="C5" s="99">
        <v>80.704590626952935</v>
      </c>
      <c r="D5" s="99">
        <v>92.936312177256497</v>
      </c>
      <c r="E5" s="99">
        <v>100.31740072994084</v>
      </c>
      <c r="F5" s="99">
        <v>87.941557904865093</v>
      </c>
      <c r="G5" s="99">
        <v>92.253862448134043</v>
      </c>
      <c r="H5" s="99">
        <v>107.45867216142805</v>
      </c>
      <c r="I5" s="99">
        <v>106.38276818694526</v>
      </c>
      <c r="J5" s="99">
        <v>104.48935568029631</v>
      </c>
      <c r="K5" s="99">
        <v>94.076509089403302</v>
      </c>
      <c r="L5" s="99">
        <v>114.52511410554476</v>
      </c>
      <c r="M5" s="99">
        <v>111.21441782440044</v>
      </c>
      <c r="N5" s="99">
        <v>107.24573889948968</v>
      </c>
      <c r="O5" s="99">
        <v>111.24817534447814</v>
      </c>
      <c r="P5" s="99">
        <v>99.715110293426164</v>
      </c>
      <c r="Q5" s="99">
        <v>86.029933527526623</v>
      </c>
      <c r="R5" s="99">
        <v>95.489713031170041</v>
      </c>
      <c r="S5" s="99">
        <v>107.96404468479663</v>
      </c>
      <c r="T5" s="99">
        <v>116.70417396138711</v>
      </c>
      <c r="U5" s="99">
        <v>101.88289083641997</v>
      </c>
      <c r="V5" s="99">
        <v>89.301094174902062</v>
      </c>
      <c r="W5" s="99">
        <v>119.12484815980839</v>
      </c>
      <c r="X5" s="99">
        <v>122.98568819394379</v>
      </c>
      <c r="Y5" s="99">
        <v>85.362907851250299</v>
      </c>
      <c r="DA5" s="63" t="s">
        <v>2918</v>
      </c>
    </row>
    <row r="6" spans="1:105" ht="12" customHeight="1" x14ac:dyDescent="0.25">
      <c r="A6" s="97" t="s">
        <v>53</v>
      </c>
      <c r="B6" s="99">
        <v>0.77115992568443359</v>
      </c>
      <c r="C6" s="99">
        <v>0.7308182179382503</v>
      </c>
      <c r="D6" s="99">
        <v>0.82406083269268671</v>
      </c>
      <c r="E6" s="99">
        <v>0.8716905683261259</v>
      </c>
      <c r="F6" s="99">
        <v>0.75207807108963609</v>
      </c>
      <c r="G6" s="99">
        <v>0.77703837630366646</v>
      </c>
      <c r="H6" s="99">
        <v>0.89611132524949344</v>
      </c>
      <c r="I6" s="99">
        <v>0.86974157745248259</v>
      </c>
      <c r="J6" s="99">
        <v>0.84511348884689941</v>
      </c>
      <c r="K6" s="99">
        <v>0.75041124712870644</v>
      </c>
      <c r="L6" s="99">
        <v>0.89517741630216219</v>
      </c>
      <c r="M6" s="99">
        <v>0.86041437019349476</v>
      </c>
      <c r="N6" s="99">
        <v>0.8225217573764747</v>
      </c>
      <c r="O6" s="99">
        <v>0.84613247441876083</v>
      </c>
      <c r="P6" s="99">
        <v>0.74696154221536881</v>
      </c>
      <c r="Q6" s="99">
        <v>0.63388105564831798</v>
      </c>
      <c r="R6" s="99">
        <v>0.69153112114546567</v>
      </c>
      <c r="S6" s="99">
        <v>0.77147289836997857</v>
      </c>
      <c r="T6" s="99">
        <v>0.83221862324864027</v>
      </c>
      <c r="U6" s="99">
        <v>0.72553851948414561</v>
      </c>
      <c r="V6" s="99">
        <v>0.62692954653476118</v>
      </c>
      <c r="W6" s="99">
        <v>0.82898416970877864</v>
      </c>
      <c r="X6" s="99">
        <v>0.85266865646965706</v>
      </c>
      <c r="Y6" s="99">
        <v>0.58258612620764594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3.1720486380398149E-4</v>
      </c>
      <c r="C7" s="123">
        <f t="shared" si="6"/>
        <v>3.0335517229156903E-4</v>
      </c>
      <c r="D7" s="123">
        <f t="shared" si="6"/>
        <v>4.9713958472955087E-4</v>
      </c>
      <c r="E7" s="123">
        <f t="shared" si="6"/>
        <v>1.5258077558328702E-3</v>
      </c>
      <c r="F7" s="123">
        <f t="shared" si="6"/>
        <v>3.3239647827146557E-3</v>
      </c>
      <c r="G7" s="123">
        <f t="shared" si="6"/>
        <v>6.3606158356200107E-3</v>
      </c>
      <c r="H7" s="123">
        <f t="shared" si="6"/>
        <v>2.2900803839054712E-2</v>
      </c>
      <c r="I7" s="123">
        <f t="shared" si="6"/>
        <v>1.3651357523270664E-2</v>
      </c>
      <c r="J7" s="123">
        <f t="shared" si="6"/>
        <v>1.2315623448656153E-2</v>
      </c>
      <c r="K7" s="123">
        <f t="shared" si="6"/>
        <v>1.444815797687711E-2</v>
      </c>
      <c r="L7" s="123">
        <f t="shared" si="6"/>
        <v>0.11244844471216298</v>
      </c>
      <c r="M7" s="123">
        <f t="shared" si="6"/>
        <v>1.3996309767799035E-2</v>
      </c>
      <c r="N7" s="123">
        <f t="shared" si="6"/>
        <v>4.1209635520497653E-2</v>
      </c>
      <c r="O7" s="123">
        <f t="shared" si="6"/>
        <v>2.2180121288974192E-2</v>
      </c>
      <c r="P7" s="123">
        <f t="shared" si="6"/>
        <v>4.9598046695767541E-2</v>
      </c>
      <c r="Q7" s="123">
        <f t="shared" si="6"/>
        <v>3.1902378013196231E-2</v>
      </c>
      <c r="R7" s="123">
        <f t="shared" si="6"/>
        <v>1.946545160106156E-2</v>
      </c>
      <c r="S7" s="123">
        <f t="shared" si="6"/>
        <v>1.5442639946319371E-2</v>
      </c>
      <c r="T7" s="123">
        <f t="shared" si="6"/>
        <v>2.4582411061080993E-2</v>
      </c>
      <c r="U7" s="123">
        <f t="shared" si="6"/>
        <v>2.1359864581068307E-2</v>
      </c>
      <c r="V7" s="123">
        <f t="shared" si="6"/>
        <v>1.4174501742716845E-2</v>
      </c>
      <c r="W7" s="123">
        <f t="shared" si="6"/>
        <v>4.4104615068409847E-2</v>
      </c>
      <c r="X7" s="123">
        <f t="shared" si="6"/>
        <v>2.9022050148533401E-2</v>
      </c>
      <c r="Y7" s="123">
        <f t="shared" si="6"/>
        <v>2.834008622827627E-2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3.1720486380398149E-4</v>
      </c>
      <c r="C8" s="99">
        <f>RES_hhdet_tesh!C8/RES_summary!C$19</f>
        <v>3.0335517229156903E-4</v>
      </c>
      <c r="D8" s="99">
        <f>RES_hhdet_tesh!D8/RES_summary!D$19</f>
        <v>4.9713958472955087E-4</v>
      </c>
      <c r="E8" s="99">
        <f>RES_hhdet_tesh!E8/RES_summary!E$19</f>
        <v>1.5258077558328702E-3</v>
      </c>
      <c r="F8" s="99">
        <f>RES_hhdet_tesh!F8/RES_summary!F$19</f>
        <v>3.3239647827146557E-3</v>
      </c>
      <c r="G8" s="99">
        <f>RES_hhdet_tesh!G8/RES_summary!G$19</f>
        <v>6.3606158356200107E-3</v>
      </c>
      <c r="H8" s="99">
        <f>RES_hhdet_tesh!H8/RES_summary!H$19</f>
        <v>2.2900803839054712E-2</v>
      </c>
      <c r="I8" s="99">
        <f>RES_hhdet_tesh!I8/RES_summary!I$19</f>
        <v>1.3651357523270664E-2</v>
      </c>
      <c r="J8" s="99">
        <f>RES_hhdet_tesh!J8/RES_summary!J$19</f>
        <v>1.2315623448656153E-2</v>
      </c>
      <c r="K8" s="99">
        <f>RES_hhdet_tesh!K8/RES_summary!K$19</f>
        <v>1.444815797687711E-2</v>
      </c>
      <c r="L8" s="99">
        <f>RES_hhdet_tesh!L8/RES_summary!L$19</f>
        <v>0.11244844471216298</v>
      </c>
      <c r="M8" s="99">
        <f>RES_hhdet_tesh!M8/RES_summary!M$19</f>
        <v>1.3996309767799035E-2</v>
      </c>
      <c r="N8" s="99">
        <f>RES_hhdet_tesh!N8/RES_summary!N$19</f>
        <v>4.1209635520497653E-2</v>
      </c>
      <c r="O8" s="99">
        <f>RES_hhdet_tesh!O8/RES_summary!O$19</f>
        <v>2.2180121288974192E-2</v>
      </c>
      <c r="P8" s="99">
        <f>RES_hhdet_tesh!P8/RES_summary!P$19</f>
        <v>4.9598046695767541E-2</v>
      </c>
      <c r="Q8" s="99">
        <f>RES_hhdet_tesh!Q8/RES_summary!Q$19</f>
        <v>3.1902378013196231E-2</v>
      </c>
      <c r="R8" s="99">
        <f>RES_hhdet_tesh!R8/RES_summary!R$19</f>
        <v>1.946545160106156E-2</v>
      </c>
      <c r="S8" s="99">
        <f>RES_hhdet_tesh!S8/RES_summary!S$19</f>
        <v>1.5442639946319371E-2</v>
      </c>
      <c r="T8" s="99">
        <f>RES_hhdet_tesh!T8/RES_summary!T$19</f>
        <v>2.4582411061080993E-2</v>
      </c>
      <c r="U8" s="99">
        <f>RES_hhdet_tesh!U8/RES_summary!U$19</f>
        <v>2.1359864581068307E-2</v>
      </c>
      <c r="V8" s="99">
        <f>RES_hhdet_tesh!V8/RES_summary!V$19</f>
        <v>1.4174501742716845E-2</v>
      </c>
      <c r="W8" s="99">
        <f>RES_hhdet_tesh!W8/RES_summary!W$19</f>
        <v>4.4104615068409847E-2</v>
      </c>
      <c r="X8" s="99">
        <f>RES_hhdet_tesh!X8/RES_summary!X$19</f>
        <v>2.9022050148533401E-2</v>
      </c>
      <c r="Y8" s="99">
        <f>RES_hhdet_tesh!Y8/RES_summary!Y$19</f>
        <v>2.834008622827627E-2</v>
      </c>
      <c r="DA8" s="63" t="s">
        <v>2921</v>
      </c>
    </row>
    <row r="9" spans="1:105" ht="12" customHeight="1" x14ac:dyDescent="0.25">
      <c r="A9" s="121" t="s">
        <v>55</v>
      </c>
      <c r="B9" s="123">
        <v>4.698266901854363</v>
      </c>
      <c r="C9" s="123">
        <v>4.4932525339215079</v>
      </c>
      <c r="D9" s="123">
        <v>4.8202116096905989</v>
      </c>
      <c r="E9" s="123">
        <v>5.5464775181620256</v>
      </c>
      <c r="F9" s="123">
        <v>5.5763478281690517</v>
      </c>
      <c r="G9" s="123">
        <v>5.9730612878484033</v>
      </c>
      <c r="H9" s="123">
        <v>7.0512751552097566</v>
      </c>
      <c r="I9" s="123">
        <v>6.9117572669073279</v>
      </c>
      <c r="J9" s="123">
        <v>7.2401077872443613</v>
      </c>
      <c r="K9" s="123">
        <v>6.7922034099998223</v>
      </c>
      <c r="L9" s="123">
        <v>7.5650837114331475</v>
      </c>
      <c r="M9" s="123">
        <v>8.3561172170776175</v>
      </c>
      <c r="N9" s="123">
        <v>8.2874761067874321</v>
      </c>
      <c r="O9" s="123">
        <v>8.3546372138675853</v>
      </c>
      <c r="P9" s="123">
        <v>7.9636060132241813</v>
      </c>
      <c r="Q9" s="123">
        <v>6.9497771077563293</v>
      </c>
      <c r="R9" s="123">
        <v>7.5743302497915153</v>
      </c>
      <c r="S9" s="123">
        <v>8.3320414742616862</v>
      </c>
      <c r="T9" s="123">
        <v>8.215040664008372</v>
      </c>
      <c r="U9" s="123">
        <v>7.4555014543449385</v>
      </c>
      <c r="V9" s="123">
        <v>6.583221396755512</v>
      </c>
      <c r="W9" s="123">
        <v>11.303368482952635</v>
      </c>
      <c r="X9" s="123">
        <v>11.074039491509597</v>
      </c>
      <c r="Y9" s="123">
        <v>6.1430765978692055</v>
      </c>
      <c r="DA9" s="130" t="s">
        <v>2922</v>
      </c>
    </row>
    <row r="10" spans="1:105" ht="12" customHeight="1" x14ac:dyDescent="0.25">
      <c r="A10" s="97" t="s">
        <v>143</v>
      </c>
      <c r="B10" s="99">
        <v>4.7175024182079737</v>
      </c>
      <c r="C10" s="99">
        <v>4.4249439497269831</v>
      </c>
      <c r="D10" s="99">
        <v>4.8916177106940646</v>
      </c>
      <c r="E10" s="99">
        <v>5.6839721333413227</v>
      </c>
      <c r="F10" s="99">
        <v>5.4145303062098566</v>
      </c>
      <c r="G10" s="99">
        <v>5.8827504214596091</v>
      </c>
      <c r="H10" s="99">
        <v>6.8953441439096022</v>
      </c>
      <c r="I10" s="99">
        <v>7.1504842212174964</v>
      </c>
      <c r="J10" s="99">
        <v>7.1338230116039796</v>
      </c>
      <c r="K10" s="99">
        <v>6.4221948667846904</v>
      </c>
      <c r="L10" s="99">
        <v>7.9565714422603939</v>
      </c>
      <c r="M10" s="99">
        <v>8.7563665905989634</v>
      </c>
      <c r="N10" s="99">
        <v>8.465883508881328</v>
      </c>
      <c r="O10" s="99">
        <v>8.8860664811711843</v>
      </c>
      <c r="P10" s="99">
        <v>8.0258577472652846</v>
      </c>
      <c r="Q10" s="99">
        <v>6.8255505552732885</v>
      </c>
      <c r="R10" s="99">
        <v>7.5153017607749693</v>
      </c>
      <c r="S10" s="99">
        <v>8.4241186368247636</v>
      </c>
      <c r="T10" s="99">
        <v>8.2801156057961478</v>
      </c>
      <c r="U10" s="99">
        <v>7.4885923598770141</v>
      </c>
      <c r="V10" s="99">
        <v>6.4477653177637722</v>
      </c>
      <c r="W10" s="99">
        <v>11.313318842781634</v>
      </c>
      <c r="X10" s="99">
        <v>11.272963333493873</v>
      </c>
      <c r="Y10" s="99">
        <v>5.8646830014419846</v>
      </c>
      <c r="DA10" s="63" t="s">
        <v>2923</v>
      </c>
    </row>
    <row r="11" spans="1:105" ht="12" customHeight="1" x14ac:dyDescent="0.25">
      <c r="A11" s="97" t="s">
        <v>124</v>
      </c>
      <c r="B11" s="99">
        <v>4.6839901657245857</v>
      </c>
      <c r="C11" s="99">
        <v>4.7665292932584569</v>
      </c>
      <c r="D11" s="99">
        <v>4.8934708410080585</v>
      </c>
      <c r="E11" s="99">
        <v>5.3387205286800024</v>
      </c>
      <c r="F11" s="99">
        <v>5.5497268619304627</v>
      </c>
      <c r="G11" s="99">
        <v>6.4293905918271275</v>
      </c>
      <c r="H11" s="99">
        <v>6.8617476983785179</v>
      </c>
      <c r="I11" s="99">
        <v>6.2375773250932873</v>
      </c>
      <c r="J11" s="99">
        <v>6.4776897076724733</v>
      </c>
      <c r="K11" s="99">
        <v>6.8830122717037554</v>
      </c>
      <c r="L11" s="99">
        <v>7.3158760864228531</v>
      </c>
      <c r="M11" s="99">
        <v>7.9301851206412772</v>
      </c>
      <c r="N11" s="99">
        <v>8.1426663527737766</v>
      </c>
      <c r="O11" s="99">
        <v>7.5363521282952872</v>
      </c>
      <c r="P11" s="99">
        <v>7.5071096343200487</v>
      </c>
      <c r="Q11" s="99">
        <v>7.1024463377527054</v>
      </c>
      <c r="R11" s="99">
        <v>7.667178814136892</v>
      </c>
      <c r="S11" s="99">
        <v>8.0078320544031936</v>
      </c>
      <c r="T11" s="99">
        <v>7.8285511177661302</v>
      </c>
      <c r="U11" s="99">
        <v>7.3248798803764297</v>
      </c>
      <c r="V11" s="99">
        <v>6.2625025076609484</v>
      </c>
      <c r="W11" s="99">
        <v>7.9523175049216706</v>
      </c>
      <c r="X11" s="99">
        <v>7.9123422732446089</v>
      </c>
      <c r="Y11" s="99">
        <v>9.7097426792440871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4.4859014024176673</v>
      </c>
      <c r="C15" s="102">
        <v>5.2783792970383754</v>
      </c>
      <c r="D15" s="102">
        <v>3.9972407452897922</v>
      </c>
      <c r="E15" s="102">
        <v>4.4505280071432258</v>
      </c>
      <c r="F15" s="102">
        <v>6.330217411158519</v>
      </c>
      <c r="G15" s="102">
        <v>6.287146085151349</v>
      </c>
      <c r="H15" s="102">
        <v>7.5060770412290108</v>
      </c>
      <c r="I15" s="102">
        <v>6.2080427596080554</v>
      </c>
      <c r="J15" s="102">
        <v>7.5573023323855892</v>
      </c>
      <c r="K15" s="102">
        <v>7.9969252213449273</v>
      </c>
      <c r="L15" s="102">
        <v>6.3525616915083445</v>
      </c>
      <c r="M15" s="102">
        <v>7.3200113112769607</v>
      </c>
      <c r="N15" s="102">
        <v>7.8084870099015751</v>
      </c>
      <c r="O15" s="102">
        <v>6.8786422373099159</v>
      </c>
      <c r="P15" s="102">
        <v>7.745529331635737</v>
      </c>
      <c r="Q15" s="102">
        <v>7.533023047930314</v>
      </c>
      <c r="R15" s="102">
        <v>7.8550844583990358</v>
      </c>
      <c r="S15" s="102">
        <v>7.8737485851482765</v>
      </c>
      <c r="T15" s="102">
        <v>7.9039497010839321</v>
      </c>
      <c r="U15" s="102">
        <v>7.2857954283962849</v>
      </c>
      <c r="V15" s="102">
        <v>7.2738836961235389</v>
      </c>
      <c r="W15" s="102">
        <v>11.308390843612203</v>
      </c>
      <c r="X15" s="102">
        <v>10.308025124972458</v>
      </c>
      <c r="Y15" s="102">
        <v>7.3553459646366219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7.4274546355791919</v>
      </c>
      <c r="C19" s="123">
        <v>7.334564968477852</v>
      </c>
      <c r="D19" s="123">
        <v>7.0815695878034228</v>
      </c>
      <c r="E19" s="123">
        <v>7.3644744266888571</v>
      </c>
      <c r="F19" s="123">
        <v>7.4334255033177445</v>
      </c>
      <c r="G19" s="123">
        <v>7.3965202243412724</v>
      </c>
      <c r="H19" s="123">
        <v>8.3277537231888843</v>
      </c>
      <c r="I19" s="123">
        <v>8.2093771303473968</v>
      </c>
      <c r="J19" s="123">
        <v>8.7398476787199346</v>
      </c>
      <c r="K19" s="123">
        <v>8.2173959187427208</v>
      </c>
      <c r="L19" s="123">
        <v>7.1347111091300848</v>
      </c>
      <c r="M19" s="123">
        <v>7.9137282306159555</v>
      </c>
      <c r="N19" s="123">
        <v>7.9191414371189586</v>
      </c>
      <c r="O19" s="123">
        <v>6.9078699165357245</v>
      </c>
      <c r="P19" s="123">
        <v>6.4580972818166051</v>
      </c>
      <c r="Q19" s="123">
        <v>5.0633628077306989</v>
      </c>
      <c r="R19" s="123">
        <v>5.1933954975182424</v>
      </c>
      <c r="S19" s="123">
        <v>4.9835116359310438</v>
      </c>
      <c r="T19" s="123">
        <v>5.9298422514385889</v>
      </c>
      <c r="U19" s="123">
        <v>5.9634477787158442</v>
      </c>
      <c r="V19" s="123">
        <v>5.379453767702044</v>
      </c>
      <c r="W19" s="123">
        <v>5.7242727442161074</v>
      </c>
      <c r="X19" s="123">
        <v>5.9591504154264214</v>
      </c>
      <c r="Y19" s="123">
        <v>6.2955493350226313</v>
      </c>
      <c r="DA19" s="130" t="s">
        <v>2932</v>
      </c>
    </row>
    <row r="20" spans="1:105" ht="12" customHeight="1" x14ac:dyDescent="0.25">
      <c r="A20" s="97" t="s">
        <v>51</v>
      </c>
      <c r="B20" s="99">
        <v>7.5075599920203793</v>
      </c>
      <c r="C20" s="99">
        <v>6.8165686656850601</v>
      </c>
      <c r="D20" s="99">
        <v>7.3389333180231331</v>
      </c>
      <c r="E20" s="99">
        <v>7.9287100959469594</v>
      </c>
      <c r="F20" s="99">
        <v>7.017899836394724</v>
      </c>
      <c r="G20" s="99">
        <v>7.290844314064497</v>
      </c>
      <c r="H20" s="99">
        <v>8.508338873134516</v>
      </c>
      <c r="I20" s="99">
        <v>8.3578879346036725</v>
      </c>
      <c r="J20" s="99">
        <v>8.4540929017956028</v>
      </c>
      <c r="K20" s="99">
        <v>7.1065016646773431</v>
      </c>
      <c r="L20" s="99">
        <v>7.8196293825025691</v>
      </c>
      <c r="M20" s="99">
        <v>8.0583824947496812</v>
      </c>
      <c r="N20" s="99">
        <v>7.5509804922215489</v>
      </c>
      <c r="O20" s="99">
        <v>7.2287986282078869</v>
      </c>
      <c r="P20" s="99">
        <v>6.3204559081340115</v>
      </c>
      <c r="Q20" s="99">
        <v>5.1479179874599854</v>
      </c>
      <c r="R20" s="99">
        <v>5.5352825285149336</v>
      </c>
      <c r="S20" s="99">
        <v>6.1669779217428564</v>
      </c>
      <c r="T20" s="99">
        <v>6.4240304692936476</v>
      </c>
      <c r="U20" s="99">
        <v>5.6020921530256613</v>
      </c>
      <c r="V20" s="99">
        <v>4.4121137337823049</v>
      </c>
      <c r="W20" s="99">
        <v>6.1297157406125136</v>
      </c>
      <c r="X20" s="99">
        <v>6.970359860370146</v>
      </c>
      <c r="Y20" s="99">
        <v>5.4793723340253875</v>
      </c>
      <c r="DA20" s="63" t="s">
        <v>2933</v>
      </c>
    </row>
    <row r="21" spans="1:105" ht="12" customHeight="1" x14ac:dyDescent="0.25">
      <c r="A21" s="97" t="s">
        <v>50</v>
      </c>
      <c r="B21" s="99">
        <v>7.4437295530399838</v>
      </c>
      <c r="C21" s="99">
        <v>7.3466221339611248</v>
      </c>
      <c r="D21" s="99">
        <v>7.3318299901517463</v>
      </c>
      <c r="E21" s="99">
        <v>7.5041647062368222</v>
      </c>
      <c r="F21" s="99">
        <v>7.2310303849431294</v>
      </c>
      <c r="G21" s="99">
        <v>7.887244798942648</v>
      </c>
      <c r="H21" s="99">
        <v>8.5186428695548333</v>
      </c>
      <c r="I21" s="99">
        <v>7.1983110310407366</v>
      </c>
      <c r="J21" s="99">
        <v>7.6886057392220639</v>
      </c>
      <c r="K21" s="99">
        <v>7.6352296404709854</v>
      </c>
      <c r="L21" s="99">
        <v>7.5249596019825642</v>
      </c>
      <c r="M21" s="99">
        <v>8.1355737052435959</v>
      </c>
      <c r="N21" s="99">
        <v>8.1551924170885925</v>
      </c>
      <c r="O21" s="99">
        <v>6.745489963068275</v>
      </c>
      <c r="P21" s="99">
        <v>6.194616722427039</v>
      </c>
      <c r="Q21" s="99">
        <v>4.9999932450634388</v>
      </c>
      <c r="R21" s="99">
        <v>5.3131287861906467</v>
      </c>
      <c r="S21" s="99">
        <v>5.7157244878233042</v>
      </c>
      <c r="T21" s="99">
        <v>5.452200526185389</v>
      </c>
      <c r="U21" s="99">
        <v>6.254309545102692</v>
      </c>
      <c r="V21" s="99">
        <v>5.8954193550464593</v>
      </c>
      <c r="W21" s="99">
        <v>4.8456085293014333</v>
      </c>
      <c r="X21" s="99">
        <v>5.3282376164346763</v>
      </c>
      <c r="Y21" s="99">
        <v>7.2384146026194411</v>
      </c>
      <c r="DA21" s="63" t="s">
        <v>2934</v>
      </c>
    </row>
    <row r="22" spans="1:105" ht="12" customHeight="1" x14ac:dyDescent="0.25">
      <c r="A22" s="109" t="s">
        <v>120</v>
      </c>
      <c r="B22" s="110">
        <v>6.9809653897583237</v>
      </c>
      <c r="C22" s="110">
        <v>8.3773026109108688</v>
      </c>
      <c r="D22" s="110">
        <v>4.226744479317766</v>
      </c>
      <c r="E22" s="110">
        <v>6.0144826804018239</v>
      </c>
      <c r="F22" s="110">
        <v>8.3937386515645827</v>
      </c>
      <c r="G22" s="110">
        <v>6.3218901660231062</v>
      </c>
      <c r="H22" s="110">
        <v>8.0265868190638425</v>
      </c>
      <c r="I22" s="110">
        <v>9.0414416321632292</v>
      </c>
      <c r="J22" s="110">
        <v>9.499546555470797</v>
      </c>
      <c r="K22" s="110">
        <v>8.9074909254127164</v>
      </c>
      <c r="L22" s="110">
        <v>6.5658521443590736</v>
      </c>
      <c r="M22" s="110">
        <v>7.6103734717800977</v>
      </c>
      <c r="N22" s="110">
        <v>7.7612639951761189</v>
      </c>
      <c r="O22" s="110">
        <v>6.9882392346910223</v>
      </c>
      <c r="P22" s="110">
        <v>6.8780811021553756</v>
      </c>
      <c r="Q22" s="110">
        <v>5.1173609058879732</v>
      </c>
      <c r="R22" s="110">
        <v>4.7883754583975859</v>
      </c>
      <c r="S22" s="110">
        <v>3.0620338492335093</v>
      </c>
      <c r="T22" s="110">
        <v>6.4078417952311346</v>
      </c>
      <c r="U22" s="110">
        <v>5.7396051044577652</v>
      </c>
      <c r="V22" s="110">
        <v>5.2462384418050796</v>
      </c>
      <c r="W22" s="110">
        <v>6.8275643065291725</v>
      </c>
      <c r="X22" s="110">
        <v>6.2660626091779399</v>
      </c>
      <c r="Y22" s="110">
        <v>5.3741386160562294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95.667587186936117</v>
      </c>
      <c r="C24" s="118">
        <f t="shared" si="7"/>
        <v>100.4864480919608</v>
      </c>
      <c r="D24" s="118">
        <f t="shared" si="7"/>
        <v>104.56133182921083</v>
      </c>
      <c r="E24" s="118">
        <f t="shared" si="7"/>
        <v>107.83390393638223</v>
      </c>
      <c r="F24" s="118">
        <f t="shared" si="7"/>
        <v>106.15530288169562</v>
      </c>
      <c r="G24" s="118">
        <f t="shared" si="7"/>
        <v>116.64504919970202</v>
      </c>
      <c r="H24" s="118">
        <f t="shared" si="7"/>
        <v>121.08955819548457</v>
      </c>
      <c r="I24" s="118">
        <f t="shared" si="7"/>
        <v>101.73906849819727</v>
      </c>
      <c r="J24" s="118">
        <f t="shared" si="7"/>
        <v>97.911441861952937</v>
      </c>
      <c r="K24" s="118">
        <f t="shared" si="7"/>
        <v>102.7362154595744</v>
      </c>
      <c r="L24" s="118">
        <f t="shared" si="7"/>
        <v>115.29434193977872</v>
      </c>
      <c r="M24" s="118">
        <f t="shared" si="7"/>
        <v>126.99822291814067</v>
      </c>
      <c r="N24" s="118">
        <f t="shared" si="7"/>
        <v>131.13800363300535</v>
      </c>
      <c r="O24" s="118">
        <f t="shared" si="7"/>
        <v>120.29819066742883</v>
      </c>
      <c r="P24" s="118">
        <f t="shared" si="7"/>
        <v>112.39028286959056</v>
      </c>
      <c r="Q24" s="118">
        <f t="shared" si="7"/>
        <v>101.26001043014486</v>
      </c>
      <c r="R24" s="118">
        <f t="shared" ref="R24:V24" si="8">R25+R28+R30+R39</f>
        <v>114.82377906986008</v>
      </c>
      <c r="S24" s="118">
        <f t="shared" si="8"/>
        <v>126.17271860176756</v>
      </c>
      <c r="T24" s="118">
        <f t="shared" si="8"/>
        <v>107.67540554756502</v>
      </c>
      <c r="U24" s="118">
        <f t="shared" si="8"/>
        <v>118.18995234109633</v>
      </c>
      <c r="V24" s="118">
        <f t="shared" si="8"/>
        <v>119.56835883199473</v>
      </c>
      <c r="W24" s="118">
        <f t="shared" ref="W24:Y24" si="9">W25+W28+W30+W39</f>
        <v>122.56659048342955</v>
      </c>
      <c r="X24" s="118">
        <f t="shared" si="9"/>
        <v>101.25887025249261</v>
      </c>
      <c r="Y24" s="118">
        <f t="shared" si="9"/>
        <v>145.95907557715179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83.758482587385245</v>
      </c>
      <c r="C25" s="123">
        <f t="shared" si="10"/>
        <v>87.817218739516349</v>
      </c>
      <c r="D25" s="123">
        <f t="shared" si="10"/>
        <v>93.431319559084073</v>
      </c>
      <c r="E25" s="123">
        <f t="shared" si="10"/>
        <v>96.008167231348821</v>
      </c>
      <c r="F25" s="123">
        <f t="shared" si="10"/>
        <v>92.414227061650479</v>
      </c>
      <c r="G25" s="123">
        <f t="shared" si="10"/>
        <v>102.80868523699023</v>
      </c>
      <c r="H25" s="123">
        <f t="shared" si="10"/>
        <v>105.21694824359369</v>
      </c>
      <c r="I25" s="123">
        <f t="shared" si="10"/>
        <v>87.526349873899491</v>
      </c>
      <c r="J25" s="123">
        <f t="shared" si="10"/>
        <v>81.73589794406071</v>
      </c>
      <c r="K25" s="123">
        <f t="shared" si="10"/>
        <v>86.449077015884271</v>
      </c>
      <c r="L25" s="123">
        <f t="shared" si="10"/>
        <v>101.77650119080035</v>
      </c>
      <c r="M25" s="123">
        <f t="shared" si="10"/>
        <v>111.73209587422701</v>
      </c>
      <c r="N25" s="123">
        <f t="shared" si="10"/>
        <v>115.28728222023032</v>
      </c>
      <c r="O25" s="123">
        <f t="shared" si="10"/>
        <v>106.53768012531042</v>
      </c>
      <c r="P25" s="123">
        <f t="shared" si="10"/>
        <v>98.100661097416662</v>
      </c>
      <c r="Q25" s="123">
        <f t="shared" si="10"/>
        <v>88.631927268005242</v>
      </c>
      <c r="R25" s="123">
        <f t="shared" ref="R25:V25" si="11">SUM(R26:R27)</f>
        <v>101.81109150569299</v>
      </c>
      <c r="S25" s="123">
        <f t="shared" si="11"/>
        <v>113.56016466492822</v>
      </c>
      <c r="T25" s="123">
        <f t="shared" si="11"/>
        <v>93.858604178997339</v>
      </c>
      <c r="U25" s="123">
        <f t="shared" si="11"/>
        <v>104.78377778877824</v>
      </c>
      <c r="V25" s="123">
        <f t="shared" si="11"/>
        <v>106.6378780253296</v>
      </c>
      <c r="W25" s="123">
        <f t="shared" ref="W25:Y25" si="12">SUM(W26:W27)</f>
        <v>105.40527115346923</v>
      </c>
      <c r="X25" s="123">
        <f t="shared" si="12"/>
        <v>85.168284539583013</v>
      </c>
      <c r="Y25" s="123">
        <f t="shared" si="12"/>
        <v>131.83198173744839</v>
      </c>
      <c r="DA25" s="130" t="s">
        <v>2937</v>
      </c>
    </row>
    <row r="26" spans="1:105" ht="12" customHeight="1" x14ac:dyDescent="0.25">
      <c r="A26" s="97" t="s">
        <v>74</v>
      </c>
      <c r="B26" s="99">
        <v>81.869864666273187</v>
      </c>
      <c r="C26" s="99">
        <v>85.873163517773492</v>
      </c>
      <c r="D26" s="99">
        <v>91.405110173397631</v>
      </c>
      <c r="E26" s="99">
        <v>93.966894845508492</v>
      </c>
      <c r="F26" s="99">
        <v>90.479764883934479</v>
      </c>
      <c r="G26" s="99">
        <v>100.6884809529647</v>
      </c>
      <c r="H26" s="99">
        <v>103.06820163933273</v>
      </c>
      <c r="I26" s="99">
        <v>85.773233539523545</v>
      </c>
      <c r="J26" s="99">
        <v>80.115946640485475</v>
      </c>
      <c r="K26" s="99">
        <v>84.758856997092252</v>
      </c>
      <c r="L26" s="99">
        <v>99.825798048625018</v>
      </c>
      <c r="M26" s="99">
        <v>109.61205185459725</v>
      </c>
      <c r="N26" s="99">
        <v>113.11837725015566</v>
      </c>
      <c r="O26" s="99">
        <v>104.54971694248954</v>
      </c>
      <c r="P26" s="99">
        <v>96.297264574905498</v>
      </c>
      <c r="Q26" s="99">
        <v>87.028824690659405</v>
      </c>
      <c r="R26" s="99">
        <v>100.00059482342515</v>
      </c>
      <c r="S26" s="99">
        <v>111.56711672125824</v>
      </c>
      <c r="T26" s="99">
        <v>92.214645300947538</v>
      </c>
      <c r="U26" s="99">
        <v>102.95091715344898</v>
      </c>
      <c r="V26" s="99">
        <v>104.79855810662285</v>
      </c>
      <c r="W26" s="99">
        <v>103.60285280336477</v>
      </c>
      <c r="X26" s="99">
        <v>83.71724035898545</v>
      </c>
      <c r="Y26" s="99">
        <v>129.62039344933766</v>
      </c>
      <c r="DA26" s="63" t="s">
        <v>2938</v>
      </c>
    </row>
    <row r="27" spans="1:105" ht="12" customHeight="1" x14ac:dyDescent="0.25">
      <c r="A27" s="97" t="s">
        <v>53</v>
      </c>
      <c r="B27" s="99">
        <v>1.8886179211120531</v>
      </c>
      <c r="C27" s="99">
        <v>1.9440552217428626</v>
      </c>
      <c r="D27" s="99">
        <v>2.0262093856864398</v>
      </c>
      <c r="E27" s="99">
        <v>2.0412723858403252</v>
      </c>
      <c r="F27" s="99">
        <v>1.9344621777160012</v>
      </c>
      <c r="G27" s="99">
        <v>2.1202042840255304</v>
      </c>
      <c r="H27" s="99">
        <v>2.1487466042609671</v>
      </c>
      <c r="I27" s="99">
        <v>1.7531163343759466</v>
      </c>
      <c r="J27" s="99">
        <v>1.6199513035752291</v>
      </c>
      <c r="K27" s="99">
        <v>1.6902200187920231</v>
      </c>
      <c r="L27" s="99">
        <v>1.950703142175326</v>
      </c>
      <c r="M27" s="99">
        <v>2.120044019629757</v>
      </c>
      <c r="N27" s="99">
        <v>2.1689049700746628</v>
      </c>
      <c r="O27" s="99">
        <v>1.9879631828208828</v>
      </c>
      <c r="P27" s="99">
        <v>1.8033965225111646</v>
      </c>
      <c r="Q27" s="99">
        <v>1.6031025773458387</v>
      </c>
      <c r="R27" s="99">
        <v>1.8104966822678403</v>
      </c>
      <c r="S27" s="99">
        <v>1.9930479436699737</v>
      </c>
      <c r="T27" s="99">
        <v>1.6439588780497998</v>
      </c>
      <c r="U27" s="99">
        <v>1.8328606353292476</v>
      </c>
      <c r="V27" s="99">
        <v>1.8393199187067504</v>
      </c>
      <c r="W27" s="99">
        <v>1.8024183501044544</v>
      </c>
      <c r="X27" s="99">
        <v>1.4510441805975618</v>
      </c>
      <c r="Y27" s="99">
        <v>2.2115882881107409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3.1950449127152278E-4</v>
      </c>
      <c r="C28" s="123">
        <f t="shared" si="13"/>
        <v>4.3287025047400522E-4</v>
      </c>
      <c r="D28" s="123">
        <f t="shared" si="13"/>
        <v>6.3891019073301653E-4</v>
      </c>
      <c r="E28" s="123">
        <f t="shared" si="13"/>
        <v>8.7349052155262085E-4</v>
      </c>
      <c r="F28" s="123">
        <f t="shared" si="13"/>
        <v>9.3924125733503138E-4</v>
      </c>
      <c r="G28" s="123">
        <f t="shared" si="13"/>
        <v>1.5381134991121238E-3</v>
      </c>
      <c r="H28" s="123">
        <f t="shared" si="13"/>
        <v>3.6401120986765353E-3</v>
      </c>
      <c r="I28" s="123">
        <f t="shared" si="13"/>
        <v>1.5348865505578888E-3</v>
      </c>
      <c r="J28" s="123">
        <f t="shared" si="13"/>
        <v>2.3569887298220253E-3</v>
      </c>
      <c r="K28" s="123">
        <f t="shared" si="13"/>
        <v>5.3775132331431094E-3</v>
      </c>
      <c r="L28" s="123">
        <f t="shared" si="13"/>
        <v>5.7939096978100714E-2</v>
      </c>
      <c r="M28" s="123">
        <f t="shared" si="13"/>
        <v>9.4539055514936028E-3</v>
      </c>
      <c r="N28" s="123">
        <f t="shared" si="13"/>
        <v>3.651850173984908E-2</v>
      </c>
      <c r="O28" s="123">
        <f t="shared" si="13"/>
        <v>2.4857738002356924E-2</v>
      </c>
      <c r="P28" s="123">
        <f t="shared" si="13"/>
        <v>6.8870681842407966E-2</v>
      </c>
      <c r="Q28" s="123">
        <f t="shared" si="13"/>
        <v>4.9301167179332604E-2</v>
      </c>
      <c r="R28" s="123">
        <f t="shared" si="13"/>
        <v>3.1785395940752567E-2</v>
      </c>
      <c r="S28" s="123">
        <f t="shared" si="13"/>
        <v>2.2319483339144242E-2</v>
      </c>
      <c r="T28" s="123">
        <f t="shared" si="13"/>
        <v>3.4993493350701982E-2</v>
      </c>
      <c r="U28" s="123">
        <f t="shared" si="13"/>
        <v>1.92965737470513E-2</v>
      </c>
      <c r="V28" s="123">
        <f t="shared" si="13"/>
        <v>7.3459207620468368E-3</v>
      </c>
      <c r="W28" s="123">
        <f t="shared" si="13"/>
        <v>8.4831087447347076E-3</v>
      </c>
      <c r="X28" s="123">
        <f t="shared" si="13"/>
        <v>3.3217154580795025E-3</v>
      </c>
      <c r="Y28" s="123">
        <f t="shared" si="13"/>
        <v>1.713991108810373E-3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3.1950449127152278E-4</v>
      </c>
      <c r="C29" s="99">
        <f>RES_hhdet_tesh!C29/RES_summary!C$19</f>
        <v>4.3287025047400522E-4</v>
      </c>
      <c r="D29" s="99">
        <f>RES_hhdet_tesh!D29/RES_summary!D$19</f>
        <v>6.3891019073301653E-4</v>
      </c>
      <c r="E29" s="99">
        <f>RES_hhdet_tesh!E29/RES_summary!E$19</f>
        <v>8.7349052155262085E-4</v>
      </c>
      <c r="F29" s="99">
        <f>RES_hhdet_tesh!F29/RES_summary!F$19</f>
        <v>9.3924125733503138E-4</v>
      </c>
      <c r="G29" s="99">
        <f>RES_hhdet_tesh!G29/RES_summary!G$19</f>
        <v>1.5381134991121238E-3</v>
      </c>
      <c r="H29" s="99">
        <f>RES_hhdet_tesh!H29/RES_summary!H$19</f>
        <v>3.6401120986765353E-3</v>
      </c>
      <c r="I29" s="99">
        <f>RES_hhdet_tesh!I29/RES_summary!I$19</f>
        <v>1.5348865505578888E-3</v>
      </c>
      <c r="J29" s="99">
        <f>RES_hhdet_tesh!J29/RES_summary!J$19</f>
        <v>2.3569887298220253E-3</v>
      </c>
      <c r="K29" s="99">
        <f>RES_hhdet_tesh!K29/RES_summary!K$19</f>
        <v>5.3775132331431094E-3</v>
      </c>
      <c r="L29" s="99">
        <f>RES_hhdet_tesh!L29/RES_summary!L$19</f>
        <v>5.7939096978100714E-2</v>
      </c>
      <c r="M29" s="99">
        <f>RES_hhdet_tesh!M29/RES_summary!M$19</f>
        <v>9.4539055514936028E-3</v>
      </c>
      <c r="N29" s="99">
        <f>RES_hhdet_tesh!N29/RES_summary!N$19</f>
        <v>3.651850173984908E-2</v>
      </c>
      <c r="O29" s="99">
        <f>RES_hhdet_tesh!O29/RES_summary!O$19</f>
        <v>2.4857738002356924E-2</v>
      </c>
      <c r="P29" s="99">
        <f>RES_hhdet_tesh!P29/RES_summary!P$19</f>
        <v>6.8870681842407966E-2</v>
      </c>
      <c r="Q29" s="99">
        <f>RES_hhdet_tesh!Q29/RES_summary!Q$19</f>
        <v>4.9301167179332604E-2</v>
      </c>
      <c r="R29" s="99">
        <f>RES_hhdet_tesh!R29/RES_summary!R$19</f>
        <v>3.1785395940752567E-2</v>
      </c>
      <c r="S29" s="99">
        <f>RES_hhdet_tesh!S29/RES_summary!S$19</f>
        <v>2.2319483339144242E-2</v>
      </c>
      <c r="T29" s="99">
        <f>RES_hhdet_tesh!T29/RES_summary!T$19</f>
        <v>3.4993493350701982E-2</v>
      </c>
      <c r="U29" s="99">
        <f>RES_hhdet_tesh!U29/RES_summary!U$19</f>
        <v>1.92965737470513E-2</v>
      </c>
      <c r="V29" s="99">
        <f>RES_hhdet_tesh!V29/RES_summary!V$19</f>
        <v>7.3459207620468368E-3</v>
      </c>
      <c r="W29" s="99">
        <f>RES_hhdet_tesh!W29/RES_summary!W$19</f>
        <v>8.4831087447347076E-3</v>
      </c>
      <c r="X29" s="99">
        <f>RES_hhdet_tesh!X29/RES_summary!X$19</f>
        <v>3.3217154580795025E-3</v>
      </c>
      <c r="Y29" s="99">
        <f>RES_hhdet_tesh!Y29/RES_summary!Y$19</f>
        <v>1.713991108810373E-3</v>
      </c>
      <c r="DA29" s="63" t="s">
        <v>2941</v>
      </c>
    </row>
    <row r="30" spans="1:105" ht="12" customHeight="1" x14ac:dyDescent="0.25">
      <c r="A30" s="121" t="s">
        <v>55</v>
      </c>
      <c r="B30" s="123">
        <v>4.4922440723800703</v>
      </c>
      <c r="C30" s="123">
        <v>5.2619665953407404</v>
      </c>
      <c r="D30" s="123">
        <v>4.0274940392700591</v>
      </c>
      <c r="E30" s="123">
        <v>4.4812630380057472</v>
      </c>
      <c r="F30" s="123">
        <v>6.3217761381633242</v>
      </c>
      <c r="G30" s="123">
        <v>6.3063690339614098</v>
      </c>
      <c r="H30" s="123">
        <v>7.523053922305909</v>
      </c>
      <c r="I30" s="123">
        <v>6.2334975808661186</v>
      </c>
      <c r="J30" s="123">
        <v>7.5760257037644525</v>
      </c>
      <c r="K30" s="123">
        <v>8.0104006475151426</v>
      </c>
      <c r="L30" s="123">
        <v>6.3841297721065917</v>
      </c>
      <c r="M30" s="123">
        <v>7.3481349360587762</v>
      </c>
      <c r="N30" s="123">
        <v>7.8262003512926412</v>
      </c>
      <c r="O30" s="123">
        <v>6.8914634411013793</v>
      </c>
      <c r="P30" s="123">
        <v>7.7502207993958514</v>
      </c>
      <c r="Q30" s="123">
        <v>7.5337023923849831</v>
      </c>
      <c r="R30" s="123">
        <v>7.8620002631019554</v>
      </c>
      <c r="S30" s="123">
        <v>7.8941039109047697</v>
      </c>
      <c r="T30" s="123">
        <v>7.9595169255964864</v>
      </c>
      <c r="U30" s="123">
        <v>7.3486859600657741</v>
      </c>
      <c r="V30" s="123">
        <v>7.3318949014460983</v>
      </c>
      <c r="W30" s="123">
        <v>11.360654276997742</v>
      </c>
      <c r="X30" s="123">
        <v>10.32383620065724</v>
      </c>
      <c r="Y30" s="123">
        <v>7.42421841412862</v>
      </c>
      <c r="DA30" s="130" t="s">
        <v>2942</v>
      </c>
    </row>
    <row r="31" spans="1:105" ht="12" customHeight="1" x14ac:dyDescent="0.25">
      <c r="A31" s="97" t="s">
        <v>141</v>
      </c>
      <c r="B31" s="99">
        <v>4.6839901657245866</v>
      </c>
      <c r="C31" s="99">
        <v>4.7668578890700246</v>
      </c>
      <c r="D31" s="99">
        <v>4.8952666873721968</v>
      </c>
      <c r="E31" s="99">
        <v>5.3424636365011171</v>
      </c>
      <c r="F31" s="99">
        <v>5.5553624536627106</v>
      </c>
      <c r="G31" s="99">
        <v>6.4403386431803611</v>
      </c>
      <c r="H31" s="99">
        <v>6.8824297136566148</v>
      </c>
      <c r="I31" s="99">
        <v>6.2594815623533133</v>
      </c>
      <c r="J31" s="99">
        <v>6.5053159455253144</v>
      </c>
      <c r="K31" s="99">
        <v>6.9023532111649306</v>
      </c>
      <c r="L31" s="99">
        <v>7.3401358770224263</v>
      </c>
      <c r="M31" s="99">
        <v>7.9497403063122487</v>
      </c>
      <c r="N31" s="99">
        <v>8.1557886114584406</v>
      </c>
      <c r="O31" s="99">
        <v>7.5483434186866551</v>
      </c>
      <c r="P31" s="99">
        <v>7.5220030858100815</v>
      </c>
      <c r="Q31" s="99">
        <v>7.1118790879208564</v>
      </c>
      <c r="R31" s="99">
        <v>7.6829494945780459</v>
      </c>
      <c r="S31" s="99">
        <v>8.036369941132488</v>
      </c>
      <c r="T31" s="99">
        <v>7.9078020592102494</v>
      </c>
      <c r="U31" s="99">
        <v>7.4222448681585265</v>
      </c>
      <c r="V31" s="99">
        <v>6.3412952580932362</v>
      </c>
      <c r="W31" s="99">
        <v>8.0227485957817848</v>
      </c>
      <c r="X31" s="99">
        <v>7.9506980319405454</v>
      </c>
      <c r="Y31" s="99">
        <v>9.5640472038266164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4.4859014024176673</v>
      </c>
      <c r="C35" s="102">
        <v>5.2786911086819455</v>
      </c>
      <c r="D35" s="102">
        <v>3.9987081154540354</v>
      </c>
      <c r="E35" s="102">
        <v>4.4551522495444029</v>
      </c>
      <c r="F35" s="102">
        <v>6.3422432855496043</v>
      </c>
      <c r="G35" s="102">
        <v>6.3033281455043824</v>
      </c>
      <c r="H35" s="102">
        <v>7.5341764067579833</v>
      </c>
      <c r="I35" s="102">
        <v>6.2331339651162274</v>
      </c>
      <c r="J35" s="102">
        <v>7.5870829473951495</v>
      </c>
      <c r="K35" s="102">
        <v>8.0234441723691763</v>
      </c>
      <c r="L35" s="102">
        <v>6.3737384014009857</v>
      </c>
      <c r="M35" s="102">
        <v>7.341063793445219</v>
      </c>
      <c r="N35" s="102">
        <v>7.8224642098630666</v>
      </c>
      <c r="O35" s="102">
        <v>6.8840254601193376</v>
      </c>
      <c r="P35" s="102">
        <v>7.7528791772808967</v>
      </c>
      <c r="Q35" s="102">
        <v>7.5382521044516224</v>
      </c>
      <c r="R35" s="102">
        <v>7.8636133330886606</v>
      </c>
      <c r="S35" s="102">
        <v>7.8929286697854959</v>
      </c>
      <c r="T35" s="102">
        <v>7.9599988198884617</v>
      </c>
      <c r="U35" s="102">
        <v>7.3479587908390505</v>
      </c>
      <c r="V35" s="102">
        <v>7.3441727561806127</v>
      </c>
      <c r="W35" s="102">
        <v>11.412519626095436</v>
      </c>
      <c r="X35" s="102">
        <v>10.373435551450354</v>
      </c>
      <c r="Y35" s="102">
        <v>7.3157811443804128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2950</v>
      </c>
    </row>
    <row r="39" spans="1:105" ht="12" customHeight="1" x14ac:dyDescent="0.25">
      <c r="A39" s="121" t="s">
        <v>54</v>
      </c>
      <c r="B39" s="123">
        <v>7.4165410226795307</v>
      </c>
      <c r="C39" s="123">
        <v>7.4068298868532274</v>
      </c>
      <c r="D39" s="123">
        <v>7.1018793206659758</v>
      </c>
      <c r="E39" s="123">
        <v>7.3436001765061043</v>
      </c>
      <c r="F39" s="123">
        <v>7.4183604406244639</v>
      </c>
      <c r="G39" s="123">
        <v>7.5284568152512774</v>
      </c>
      <c r="H39" s="123">
        <v>8.3459159174862965</v>
      </c>
      <c r="I39" s="123">
        <v>7.9776861568811066</v>
      </c>
      <c r="J39" s="123">
        <v>8.5971612253979561</v>
      </c>
      <c r="K39" s="123">
        <v>8.2713602829418491</v>
      </c>
      <c r="L39" s="123">
        <v>7.0757718798936722</v>
      </c>
      <c r="M39" s="123">
        <v>7.9085382023033954</v>
      </c>
      <c r="N39" s="123">
        <v>7.9880025597425321</v>
      </c>
      <c r="O39" s="123">
        <v>6.8441893630146753</v>
      </c>
      <c r="P39" s="123">
        <v>6.470530290935641</v>
      </c>
      <c r="Q39" s="123">
        <v>5.0450796025752966</v>
      </c>
      <c r="R39" s="123">
        <v>5.1189019051243809</v>
      </c>
      <c r="S39" s="123">
        <v>4.6961305425954096</v>
      </c>
      <c r="T39" s="123">
        <v>5.8222909496204966</v>
      </c>
      <c r="U39" s="123">
        <v>6.0381920185052502</v>
      </c>
      <c r="V39" s="123">
        <v>5.5912399844569824</v>
      </c>
      <c r="W39" s="123">
        <v>5.7921819442178331</v>
      </c>
      <c r="X39" s="123">
        <v>5.763427796794268</v>
      </c>
      <c r="Y39" s="123">
        <v>6.7011614344659742</v>
      </c>
      <c r="DA39" s="130" t="s">
        <v>2951</v>
      </c>
    </row>
    <row r="40" spans="1:105" ht="12" customHeight="1" x14ac:dyDescent="0.25">
      <c r="A40" s="97" t="s">
        <v>50</v>
      </c>
      <c r="B40" s="99">
        <v>7.4437295530399838</v>
      </c>
      <c r="C40" s="99">
        <v>7.3466221339611266</v>
      </c>
      <c r="D40" s="99">
        <v>7.3318299901517436</v>
      </c>
      <c r="E40" s="99">
        <v>7.5041647062368231</v>
      </c>
      <c r="F40" s="99">
        <v>7.2310303849431259</v>
      </c>
      <c r="G40" s="99">
        <v>7.8872447989426453</v>
      </c>
      <c r="H40" s="99">
        <v>8.5186428695548333</v>
      </c>
      <c r="I40" s="99">
        <v>7.1983110310407383</v>
      </c>
      <c r="J40" s="99">
        <v>7.6886057392220595</v>
      </c>
      <c r="K40" s="99">
        <v>7.6352296404709898</v>
      </c>
      <c r="L40" s="99">
        <v>7.5249596019825722</v>
      </c>
      <c r="M40" s="99">
        <v>8.1355737052435888</v>
      </c>
      <c r="N40" s="99">
        <v>8.155192417088605</v>
      </c>
      <c r="O40" s="99">
        <v>6.7454899630682652</v>
      </c>
      <c r="P40" s="99">
        <v>6.1946167224270177</v>
      </c>
      <c r="Q40" s="99">
        <v>4.9999932450634406</v>
      </c>
      <c r="R40" s="99">
        <v>5.3131287861906458</v>
      </c>
      <c r="S40" s="99">
        <v>5.715724487823314</v>
      </c>
      <c r="T40" s="99">
        <v>5.4522005261853721</v>
      </c>
      <c r="U40" s="99">
        <v>6.2543095451026813</v>
      </c>
      <c r="V40" s="99">
        <v>5.8954193550464398</v>
      </c>
      <c r="W40" s="99">
        <v>4.845608529301427</v>
      </c>
      <c r="X40" s="99">
        <v>5.328237616434671</v>
      </c>
      <c r="Y40" s="99">
        <v>7.2384146026194287</v>
      </c>
      <c r="DA40" s="63" t="s">
        <v>2952</v>
      </c>
    </row>
    <row r="41" spans="1:105" ht="12" customHeight="1" x14ac:dyDescent="0.25">
      <c r="A41" s="109" t="s">
        <v>120</v>
      </c>
      <c r="B41" s="110">
        <v>6.9809653897583228</v>
      </c>
      <c r="C41" s="110">
        <v>8.3773026109108653</v>
      </c>
      <c r="D41" s="110">
        <v>4.226744479317766</v>
      </c>
      <c r="E41" s="110">
        <v>6.0144826804018248</v>
      </c>
      <c r="F41" s="110">
        <v>8.3937386515645773</v>
      </c>
      <c r="G41" s="110">
        <v>6.3218901660231079</v>
      </c>
      <c r="H41" s="110">
        <v>8.0265868190638425</v>
      </c>
      <c r="I41" s="110">
        <v>9.0414416321632292</v>
      </c>
      <c r="J41" s="110">
        <v>9.4995465554707934</v>
      </c>
      <c r="K41" s="110">
        <v>8.907490925412711</v>
      </c>
      <c r="L41" s="110">
        <v>6.5658521443590807</v>
      </c>
      <c r="M41" s="110">
        <v>7.6103734717801048</v>
      </c>
      <c r="N41" s="110">
        <v>7.7612639951761269</v>
      </c>
      <c r="O41" s="110">
        <v>6.9882392346909858</v>
      </c>
      <c r="P41" s="110">
        <v>6.8780811021553818</v>
      </c>
      <c r="Q41" s="110">
        <v>5.1173609058879546</v>
      </c>
      <c r="R41" s="110">
        <v>4.7883754583975788</v>
      </c>
      <c r="S41" s="110">
        <v>3.0620338492335164</v>
      </c>
      <c r="T41" s="110">
        <v>6.4078417952311533</v>
      </c>
      <c r="U41" s="110">
        <v>5.7396051044577545</v>
      </c>
      <c r="V41" s="110">
        <v>5.2462384418050449</v>
      </c>
      <c r="W41" s="110">
        <v>6.8275643065291449</v>
      </c>
      <c r="X41" s="110">
        <v>6.2660626091779221</v>
      </c>
      <c r="Y41" s="110">
        <v>5.3741386160562525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159.78588967332618</v>
      </c>
      <c r="H43" s="118">
        <f t="shared" si="14"/>
        <v>117.36289759076722</v>
      </c>
      <c r="I43" s="118">
        <f t="shared" si="14"/>
        <v>87.503602277401797</v>
      </c>
      <c r="J43" s="118">
        <f t="shared" si="14"/>
        <v>103.01658656593118</v>
      </c>
      <c r="K43" s="118">
        <f t="shared" si="14"/>
        <v>96.301602689222676</v>
      </c>
      <c r="L43" s="118">
        <f t="shared" si="14"/>
        <v>134.18250023923488</v>
      </c>
      <c r="M43" s="118">
        <f t="shared" si="14"/>
        <v>119.66927258466406</v>
      </c>
      <c r="N43" s="118">
        <f t="shared" si="14"/>
        <v>150.85108372473272</v>
      </c>
      <c r="O43" s="118">
        <f t="shared" si="14"/>
        <v>114.53243863708488</v>
      </c>
      <c r="P43" s="118">
        <f t="shared" si="14"/>
        <v>116.23810396881422</v>
      </c>
      <c r="Q43" s="118">
        <f t="shared" si="14"/>
        <v>87.910335149036314</v>
      </c>
      <c r="R43" s="118">
        <f t="shared" ref="R43:V43" si="15">R44+R47+R49+R58</f>
        <v>110.90839569674966</v>
      </c>
      <c r="S43" s="118">
        <f t="shared" si="15"/>
        <v>122.68544178203345</v>
      </c>
      <c r="T43" s="118">
        <f t="shared" si="15"/>
        <v>127.32206855009791</v>
      </c>
      <c r="U43" s="118">
        <f t="shared" si="15"/>
        <v>116.38152504963894</v>
      </c>
      <c r="V43" s="118">
        <f t="shared" si="15"/>
        <v>113.94128620332449</v>
      </c>
      <c r="W43" s="118">
        <f t="shared" ref="W43:Y43" si="16">W44+W47+W49+W58</f>
        <v>124.31123976472787</v>
      </c>
      <c r="X43" s="118">
        <f t="shared" si="16"/>
        <v>132.16093621899208</v>
      </c>
      <c r="Y43" s="118">
        <f t="shared" si="16"/>
        <v>123.63018514549663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143.67690206323417</v>
      </c>
      <c r="H44" s="123">
        <f t="shared" si="17"/>
        <v>102.23560794383435</v>
      </c>
      <c r="I44" s="123">
        <f t="shared" si="17"/>
        <v>74.214809898623315</v>
      </c>
      <c r="J44" s="123">
        <f t="shared" si="17"/>
        <v>87.816072335106256</v>
      </c>
      <c r="K44" s="123">
        <f t="shared" si="17"/>
        <v>82.206363459942565</v>
      </c>
      <c r="L44" s="123">
        <f t="shared" si="17"/>
        <v>119.28388662127318</v>
      </c>
      <c r="M44" s="123">
        <f t="shared" si="17"/>
        <v>104.33996714344312</v>
      </c>
      <c r="N44" s="123">
        <f t="shared" si="17"/>
        <v>133.25224648882596</v>
      </c>
      <c r="O44" s="123">
        <f t="shared" si="17"/>
        <v>100.57383292933798</v>
      </c>
      <c r="P44" s="123">
        <f t="shared" si="17"/>
        <v>101.80562007759076</v>
      </c>
      <c r="Q44" s="123">
        <f t="shared" si="17"/>
        <v>76.766069656579418</v>
      </c>
      <c r="R44" s="123">
        <f t="shared" ref="R44:V44" si="18">SUM(R45:R46)</f>
        <v>98.085921236557539</v>
      </c>
      <c r="S44" s="123">
        <f t="shared" si="18"/>
        <v>109.55593333059358</v>
      </c>
      <c r="T44" s="123">
        <f t="shared" si="18"/>
        <v>113.28551879256237</v>
      </c>
      <c r="U44" s="123">
        <f t="shared" si="18"/>
        <v>102.91724913834454</v>
      </c>
      <c r="V44" s="123">
        <f t="shared" si="18"/>
        <v>101.29468682634148</v>
      </c>
      <c r="W44" s="123">
        <f t="shared" ref="W44:Y44" si="19">SUM(W45:W46)</f>
        <v>107.9986249732093</v>
      </c>
      <c r="X44" s="123">
        <f t="shared" si="19"/>
        <v>115.76401265467629</v>
      </c>
      <c r="Y44" s="123">
        <f t="shared" si="19"/>
        <v>109.68781623848368</v>
      </c>
      <c r="DA44" s="130" t="s">
        <v>2955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140.71388018849879</v>
      </c>
      <c r="H45" s="99">
        <v>100.14774644365778</v>
      </c>
      <c r="I45" s="99">
        <v>72.728318165867066</v>
      </c>
      <c r="J45" s="99">
        <v>86.07561600646261</v>
      </c>
      <c r="K45" s="99">
        <v>80.599095389670893</v>
      </c>
      <c r="L45" s="99">
        <v>116.99762751705438</v>
      </c>
      <c r="M45" s="99">
        <v>102.36018396995082</v>
      </c>
      <c r="N45" s="99">
        <v>130.74536581545613</v>
      </c>
      <c r="O45" s="99">
        <v>98.697153459843861</v>
      </c>
      <c r="P45" s="99">
        <v>99.934114838317143</v>
      </c>
      <c r="Q45" s="99">
        <v>75.377587109572943</v>
      </c>
      <c r="R45" s="99">
        <v>96.341668892832871</v>
      </c>
      <c r="S45" s="99">
        <v>107.63316201121718</v>
      </c>
      <c r="T45" s="99">
        <v>111.30129224239613</v>
      </c>
      <c r="U45" s="99">
        <v>101.11703751568012</v>
      </c>
      <c r="V45" s="99">
        <v>99.547527762518044</v>
      </c>
      <c r="W45" s="99">
        <v>106.1518605627811</v>
      </c>
      <c r="X45" s="99">
        <v>113.79169751655559</v>
      </c>
      <c r="Y45" s="99">
        <v>107.84771426516589</v>
      </c>
      <c r="DA45" s="63" t="s">
        <v>2956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2.9630218747353738</v>
      </c>
      <c r="H46" s="99">
        <v>2.0878615001765661</v>
      </c>
      <c r="I46" s="99">
        <v>1.4864917327562439</v>
      </c>
      <c r="J46" s="99">
        <v>1.7404563286436505</v>
      </c>
      <c r="K46" s="99">
        <v>1.6072680702716791</v>
      </c>
      <c r="L46" s="99">
        <v>2.2862591042188001</v>
      </c>
      <c r="M46" s="99">
        <v>1.9797831734922877</v>
      </c>
      <c r="N46" s="99">
        <v>2.5068806733698294</v>
      </c>
      <c r="O46" s="99">
        <v>1.8766794694941262</v>
      </c>
      <c r="P46" s="99">
        <v>1.87150523927361</v>
      </c>
      <c r="Q46" s="99">
        <v>1.3884825470064759</v>
      </c>
      <c r="R46" s="99">
        <v>1.7442523437246735</v>
      </c>
      <c r="S46" s="99">
        <v>1.9227713193763922</v>
      </c>
      <c r="T46" s="99">
        <v>1.9842265501662362</v>
      </c>
      <c r="U46" s="99">
        <v>1.8002116226644198</v>
      </c>
      <c r="V46" s="99">
        <v>1.7471590638234327</v>
      </c>
      <c r="W46" s="99">
        <v>1.8467644104282039</v>
      </c>
      <c r="X46" s="99">
        <v>1.9723151381206991</v>
      </c>
      <c r="Y46" s="99">
        <v>1.8401019733177901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8.7231628840680649E-3</v>
      </c>
      <c r="H47" s="123">
        <f t="shared" si="20"/>
        <v>4.4838351017248181E-2</v>
      </c>
      <c r="I47" s="123">
        <f t="shared" si="20"/>
        <v>2.608243465661058E-2</v>
      </c>
      <c r="J47" s="123">
        <f t="shared" si="20"/>
        <v>1.8310155449287387E-2</v>
      </c>
      <c r="K47" s="123">
        <f t="shared" si="20"/>
        <v>2.0382004924790004E-2</v>
      </c>
      <c r="L47" s="123">
        <f t="shared" si="20"/>
        <v>0.14478401154940726</v>
      </c>
      <c r="M47" s="123">
        <f t="shared" si="20"/>
        <v>1.7813761033209589E-2</v>
      </c>
      <c r="N47" s="123">
        <f t="shared" si="20"/>
        <v>5.425099736240941E-2</v>
      </c>
      <c r="O47" s="123">
        <f t="shared" si="20"/>
        <v>2.9904142742698262E-2</v>
      </c>
      <c r="P47" s="123">
        <f t="shared" si="20"/>
        <v>6.9258677789747883E-2</v>
      </c>
      <c r="Q47" s="123">
        <f t="shared" si="20"/>
        <v>4.5746179642878068E-2</v>
      </c>
      <c r="R47" s="123">
        <f t="shared" si="20"/>
        <v>2.9055520650200173E-2</v>
      </c>
      <c r="S47" s="123">
        <f t="shared" si="20"/>
        <v>2.4164385230910308E-2</v>
      </c>
      <c r="T47" s="123">
        <f t="shared" si="20"/>
        <v>3.9665769332675828E-2</v>
      </c>
      <c r="U47" s="123">
        <f t="shared" si="20"/>
        <v>3.2611826511417884E-2</v>
      </c>
      <c r="V47" s="123">
        <f t="shared" si="20"/>
        <v>2.0621066534773889E-2</v>
      </c>
      <c r="W47" s="123">
        <f t="shared" si="20"/>
        <v>6.4817225958501423E-2</v>
      </c>
      <c r="X47" s="123">
        <f t="shared" si="20"/>
        <v>4.004880306299842E-2</v>
      </c>
      <c r="Y47" s="123">
        <f t="shared" si="20"/>
        <v>3.1424357645887607E-2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8.7231628840680649E-3</v>
      </c>
      <c r="H48" s="99">
        <f>RES_hhdet_tesh!H48/RES_summary!H$19</f>
        <v>4.4838351017248181E-2</v>
      </c>
      <c r="I48" s="99">
        <f>RES_hhdet_tesh!I48/RES_summary!I$19</f>
        <v>2.608243465661058E-2</v>
      </c>
      <c r="J48" s="99">
        <f>RES_hhdet_tesh!J48/RES_summary!J$19</f>
        <v>1.8310155449287387E-2</v>
      </c>
      <c r="K48" s="99">
        <f>RES_hhdet_tesh!K48/RES_summary!K$19</f>
        <v>2.0382004924790004E-2</v>
      </c>
      <c r="L48" s="99">
        <f>RES_hhdet_tesh!L48/RES_summary!L$19</f>
        <v>0.14478401154940726</v>
      </c>
      <c r="M48" s="99">
        <f>RES_hhdet_tesh!M48/RES_summary!M$19</f>
        <v>1.7813761033209589E-2</v>
      </c>
      <c r="N48" s="99">
        <f>RES_hhdet_tesh!N48/RES_summary!N$19</f>
        <v>5.425099736240941E-2</v>
      </c>
      <c r="O48" s="99">
        <f>RES_hhdet_tesh!O48/RES_summary!O$19</f>
        <v>2.9904142742698262E-2</v>
      </c>
      <c r="P48" s="99">
        <f>RES_hhdet_tesh!P48/RES_summary!P$19</f>
        <v>6.9258677789747883E-2</v>
      </c>
      <c r="Q48" s="99">
        <f>RES_hhdet_tesh!Q48/RES_summary!Q$19</f>
        <v>4.5746179642878068E-2</v>
      </c>
      <c r="R48" s="99">
        <f>RES_hhdet_tesh!R48/RES_summary!R$19</f>
        <v>2.9055520650200173E-2</v>
      </c>
      <c r="S48" s="99">
        <f>RES_hhdet_tesh!S48/RES_summary!S$19</f>
        <v>2.4164385230910308E-2</v>
      </c>
      <c r="T48" s="99">
        <f>RES_hhdet_tesh!T48/RES_summary!T$19</f>
        <v>3.9665769332675828E-2</v>
      </c>
      <c r="U48" s="99">
        <f>RES_hhdet_tesh!U48/RES_summary!U$19</f>
        <v>3.2611826511417884E-2</v>
      </c>
      <c r="V48" s="99">
        <f>RES_hhdet_tesh!V48/RES_summary!V$19</f>
        <v>2.0621066534773889E-2</v>
      </c>
      <c r="W48" s="99">
        <f>RES_hhdet_tesh!W48/RES_summary!W$19</f>
        <v>6.4817225958501423E-2</v>
      </c>
      <c r="X48" s="99">
        <f>RES_hhdet_tesh!X48/RES_summary!X$19</f>
        <v>4.004880306299842E-2</v>
      </c>
      <c r="Y48" s="99">
        <f>RES_hhdet_tesh!Y48/RES_summary!Y$19</f>
        <v>3.1424357645887607E-2</v>
      </c>
      <c r="DA48" s="63" t="s">
        <v>2959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9.0242618302892907</v>
      </c>
      <c r="H49" s="123">
        <v>6.8502829437147019</v>
      </c>
      <c r="I49" s="123">
        <v>4.8171259064436125</v>
      </c>
      <c r="J49" s="123">
        <v>6.1826752441581876</v>
      </c>
      <c r="K49" s="123">
        <v>5.7898643058804264</v>
      </c>
      <c r="L49" s="123">
        <v>7.5843010568027411</v>
      </c>
      <c r="M49" s="123">
        <v>7.3547270221035106</v>
      </c>
      <c r="N49" s="123">
        <v>9.5347529286876807</v>
      </c>
      <c r="O49" s="123">
        <v>7.0873288291947203</v>
      </c>
      <c r="P49" s="123">
        <v>7.8840925629025094</v>
      </c>
      <c r="Q49" s="123">
        <v>6.0535127869635881</v>
      </c>
      <c r="R49" s="123">
        <v>7.6721911825302973</v>
      </c>
      <c r="S49" s="123">
        <v>8.3250241965702738</v>
      </c>
      <c r="T49" s="123">
        <v>8.2207845248530003</v>
      </c>
      <c r="U49" s="123">
        <v>7.3708414424683761</v>
      </c>
      <c r="V49" s="123">
        <v>7.0205291339377007</v>
      </c>
      <c r="W49" s="123">
        <v>10.479373647919768</v>
      </c>
      <c r="X49" s="123">
        <v>10.619771184696123</v>
      </c>
      <c r="Y49" s="123">
        <v>7.289399914733206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9.1152989381514669</v>
      </c>
      <c r="H50" s="99">
        <v>6.8298528924624007</v>
      </c>
      <c r="I50" s="99">
        <v>4.7762161212881509</v>
      </c>
      <c r="J50" s="99">
        <v>6.1450235528390484</v>
      </c>
      <c r="K50" s="99">
        <v>5.732854264662941</v>
      </c>
      <c r="L50" s="99">
        <v>7.6160093214903046</v>
      </c>
      <c r="M50" s="99">
        <v>7.3557668823374849</v>
      </c>
      <c r="N50" s="99">
        <v>9.5806536313574675</v>
      </c>
      <c r="O50" s="99">
        <v>7.0926117818025514</v>
      </c>
      <c r="P50" s="99">
        <v>7.8881636818042047</v>
      </c>
      <c r="Q50" s="99">
        <v>6.0191924362272173</v>
      </c>
      <c r="R50" s="99">
        <v>7.669804958630853</v>
      </c>
      <c r="S50" s="99">
        <v>8.3380838220489188</v>
      </c>
      <c r="T50" s="99">
        <v>8.2304803035026612</v>
      </c>
      <c r="U50" s="99">
        <v>7.374796239534172</v>
      </c>
      <c r="V50" s="99">
        <v>7.0155068124219779</v>
      </c>
      <c r="W50" s="99">
        <v>10.459339709570324</v>
      </c>
      <c r="X50" s="99">
        <v>10.634244747402938</v>
      </c>
      <c r="Y50" s="99">
        <v>7.2914667378599507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6.2807344433518892</v>
      </c>
      <c r="H54" s="102">
        <v>7.5026356147364988</v>
      </c>
      <c r="I54" s="102">
        <v>6.2048288818486483</v>
      </c>
      <c r="J54" s="102">
        <v>7.5450389417223667</v>
      </c>
      <c r="K54" s="102">
        <v>7.9838111667994385</v>
      </c>
      <c r="L54" s="102">
        <v>6.3431179561902074</v>
      </c>
      <c r="M54" s="102">
        <v>7.3137784206792977</v>
      </c>
      <c r="N54" s="102">
        <v>7.8039221404612782</v>
      </c>
      <c r="O54" s="102">
        <v>6.8739108064808372</v>
      </c>
      <c r="P54" s="102">
        <v>7.7180513423845909</v>
      </c>
      <c r="Q54" s="102">
        <v>7.4826831119080186</v>
      </c>
      <c r="R54" s="102">
        <v>7.7725268964339271</v>
      </c>
      <c r="S54" s="102">
        <v>7.7886962922516618</v>
      </c>
      <c r="T54" s="102">
        <v>7.8322322052480429</v>
      </c>
      <c r="U54" s="102">
        <v>7.2197284995658446</v>
      </c>
      <c r="V54" s="102">
        <v>7.2015236397349423</v>
      </c>
      <c r="W54" s="102">
        <v>11.165469844962001</v>
      </c>
      <c r="X54" s="102">
        <v>10.149425345677109</v>
      </c>
      <c r="Y54" s="102">
        <v>7.2207258084882255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7.0760026169186538</v>
      </c>
      <c r="H58" s="123">
        <v>8.2321683522009188</v>
      </c>
      <c r="I58" s="123">
        <v>8.4455840376782625</v>
      </c>
      <c r="J58" s="123">
        <v>8.999528831217452</v>
      </c>
      <c r="K58" s="123">
        <v>8.2849929184749058</v>
      </c>
      <c r="L58" s="123">
        <v>7.1695285496095549</v>
      </c>
      <c r="M58" s="123">
        <v>7.9567646580842251</v>
      </c>
      <c r="N58" s="123">
        <v>8.0098333098566705</v>
      </c>
      <c r="O58" s="123">
        <v>6.841372735809486</v>
      </c>
      <c r="P58" s="123">
        <v>6.479132650531203</v>
      </c>
      <c r="Q58" s="123">
        <v>5.04500652585042</v>
      </c>
      <c r="R58" s="123">
        <v>5.1212277570116287</v>
      </c>
      <c r="S58" s="123">
        <v>4.7803198696387099</v>
      </c>
      <c r="T58" s="123">
        <v>5.7760994633498717</v>
      </c>
      <c r="U58" s="123">
        <v>6.0608226423145997</v>
      </c>
      <c r="V58" s="123">
        <v>5.6054491765105405</v>
      </c>
      <c r="W58" s="123">
        <v>5.7684239176402885</v>
      </c>
      <c r="X58" s="123">
        <v>5.7371035765566756</v>
      </c>
      <c r="Y58" s="123">
        <v>6.6215446346338487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7.8872447989426488</v>
      </c>
      <c r="H59" s="99">
        <v>8.5186428695548386</v>
      </c>
      <c r="I59" s="99">
        <v>7.1983110310407348</v>
      </c>
      <c r="J59" s="99">
        <v>7.6886057392220657</v>
      </c>
      <c r="K59" s="99">
        <v>7.6352296404709907</v>
      </c>
      <c r="L59" s="99">
        <v>7.524959601982566</v>
      </c>
      <c r="M59" s="99">
        <v>8.1355737052435906</v>
      </c>
      <c r="N59" s="99">
        <v>8.1551924170885925</v>
      </c>
      <c r="O59" s="99">
        <v>6.7454899630682732</v>
      </c>
      <c r="P59" s="99">
        <v>6.1946167224270239</v>
      </c>
      <c r="Q59" s="99">
        <v>4.9999932450634388</v>
      </c>
      <c r="R59" s="99">
        <v>5.3131287861906458</v>
      </c>
      <c r="S59" s="99">
        <v>5.7157244878232936</v>
      </c>
      <c r="T59" s="99">
        <v>5.4522005261853641</v>
      </c>
      <c r="U59" s="99">
        <v>6.2543095451026707</v>
      </c>
      <c r="V59" s="99">
        <v>5.89541935504647</v>
      </c>
      <c r="W59" s="99">
        <v>4.8456085293014555</v>
      </c>
      <c r="X59" s="99">
        <v>5.3282376164346621</v>
      </c>
      <c r="Y59" s="99">
        <v>7.2384146026194456</v>
      </c>
      <c r="DA59" s="63" t="s">
        <v>2970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6.3218901660231062</v>
      </c>
      <c r="H60" s="110">
        <v>8.0265868190638407</v>
      </c>
      <c r="I60" s="110">
        <v>9.0414416321632292</v>
      </c>
      <c r="J60" s="110">
        <v>9.4995465554707987</v>
      </c>
      <c r="K60" s="110">
        <v>8.9074909254127164</v>
      </c>
      <c r="L60" s="110">
        <v>6.5658521443590763</v>
      </c>
      <c r="M60" s="110">
        <v>7.6103734717800942</v>
      </c>
      <c r="N60" s="110">
        <v>7.7612639951761198</v>
      </c>
      <c r="O60" s="110">
        <v>6.988239234690985</v>
      </c>
      <c r="P60" s="110">
        <v>6.8780811021553907</v>
      </c>
      <c r="Q60" s="110">
        <v>5.1173609058879768</v>
      </c>
      <c r="R60" s="110">
        <v>4.788375458397585</v>
      </c>
      <c r="S60" s="110">
        <v>3.0620338492335053</v>
      </c>
      <c r="T60" s="110">
        <v>6.4078417952311373</v>
      </c>
      <c r="U60" s="110">
        <v>5.7396051044577332</v>
      </c>
      <c r="V60" s="110">
        <v>5.2462384418050743</v>
      </c>
      <c r="W60" s="110">
        <v>6.8275643065291778</v>
      </c>
      <c r="X60" s="110">
        <v>6.2660626091779523</v>
      </c>
      <c r="Y60" s="110">
        <v>5.3741386160562303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95.397382040784322</v>
      </c>
      <c r="C62" s="118">
        <f t="shared" si="21"/>
        <v>99.868907374417944</v>
      </c>
      <c r="D62" s="118">
        <f t="shared" si="21"/>
        <v>101.05431795026408</v>
      </c>
      <c r="E62" s="118">
        <f t="shared" si="21"/>
        <v>105.13614092962847</v>
      </c>
      <c r="F62" s="118">
        <f t="shared" si="21"/>
        <v>110.31574316989739</v>
      </c>
      <c r="G62" s="118">
        <f t="shared" si="21"/>
        <v>113.3507528677075</v>
      </c>
      <c r="H62" s="118">
        <f t="shared" si="21"/>
        <v>116.9456099093624</v>
      </c>
      <c r="I62" s="118">
        <f t="shared" si="21"/>
        <v>120.95940389077568</v>
      </c>
      <c r="J62" s="118">
        <f t="shared" si="21"/>
        <v>119.23444675966462</v>
      </c>
      <c r="K62" s="118">
        <f t="shared" si="21"/>
        <v>119.12642626222379</v>
      </c>
      <c r="L62" s="118">
        <f t="shared" si="21"/>
        <v>130.71480410293154</v>
      </c>
      <c r="M62" s="118">
        <f t="shared" si="21"/>
        <v>124.66258051817185</v>
      </c>
      <c r="N62" s="118">
        <f t="shared" si="21"/>
        <v>122.49634938034404</v>
      </c>
      <c r="O62" s="118">
        <f t="shared" si="21"/>
        <v>114.2903511588835</v>
      </c>
      <c r="P62" s="118">
        <f t="shared" si="21"/>
        <v>108.64662830756988</v>
      </c>
      <c r="Q62" s="118">
        <f t="shared" si="21"/>
        <v>104.94379564483337</v>
      </c>
      <c r="R62" s="118">
        <f t="shared" ref="R62:V62" si="22">R63+R66+R68+R77</f>
        <v>116.10566359672848</v>
      </c>
      <c r="S62" s="118">
        <f t="shared" si="22"/>
        <v>117.14196864855658</v>
      </c>
      <c r="T62" s="118">
        <f t="shared" si="22"/>
        <v>120.5732511122074</v>
      </c>
      <c r="U62" s="118">
        <f t="shared" si="22"/>
        <v>112.77522568560082</v>
      </c>
      <c r="V62" s="118">
        <f t="shared" si="22"/>
        <v>116.20895227047771</v>
      </c>
      <c r="W62" s="118">
        <f t="shared" ref="W62:Y62" si="23">W63+W66+W68+W77</f>
        <v>141.25020725072079</v>
      </c>
      <c r="X62" s="118">
        <f t="shared" si="23"/>
        <v>126.2471448221403</v>
      </c>
      <c r="Y62" s="118">
        <f t="shared" si="23"/>
        <v>120.98918151547768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83.345642207582387</v>
      </c>
      <c r="C63" s="123">
        <f t="shared" si="24"/>
        <v>87.551491080353628</v>
      </c>
      <c r="D63" s="123">
        <f t="shared" si="24"/>
        <v>89.758651119774783</v>
      </c>
      <c r="E63" s="123">
        <f t="shared" si="24"/>
        <v>92.967724205575294</v>
      </c>
      <c r="F63" s="123">
        <f t="shared" si="24"/>
        <v>96.587695664184636</v>
      </c>
      <c r="G63" s="123">
        <f t="shared" si="24"/>
        <v>99.453891658265121</v>
      </c>
      <c r="H63" s="123">
        <f t="shared" si="24"/>
        <v>102.06971987769903</v>
      </c>
      <c r="I63" s="123">
        <f t="shared" si="24"/>
        <v>105.77936203575639</v>
      </c>
      <c r="J63" s="123">
        <f t="shared" si="24"/>
        <v>103.24666316017094</v>
      </c>
      <c r="K63" s="123">
        <f t="shared" si="24"/>
        <v>103.76267064722585</v>
      </c>
      <c r="L63" s="123">
        <f t="shared" si="24"/>
        <v>115.81767806838114</v>
      </c>
      <c r="M63" s="123">
        <f t="shared" si="24"/>
        <v>108.97932685529227</v>
      </c>
      <c r="N63" s="123">
        <f t="shared" si="24"/>
        <v>107.05066570733136</v>
      </c>
      <c r="O63" s="123">
        <f t="shared" si="24"/>
        <v>100.60127324435038</v>
      </c>
      <c r="P63" s="123">
        <f t="shared" si="24"/>
        <v>95.005198767108396</v>
      </c>
      <c r="Q63" s="123">
        <f t="shared" si="24"/>
        <v>92.664195447951627</v>
      </c>
      <c r="R63" s="123">
        <f t="shared" ref="R63:V63" si="25">SUM(R64:R65)</f>
        <v>102.79173502292343</v>
      </c>
      <c r="S63" s="123">
        <f t="shared" si="25"/>
        <v>104.41649363611563</v>
      </c>
      <c r="T63" s="123">
        <f t="shared" si="25"/>
        <v>106.99361563468511</v>
      </c>
      <c r="U63" s="123">
        <f t="shared" si="25"/>
        <v>99.809086275804688</v>
      </c>
      <c r="V63" s="123">
        <f t="shared" si="25"/>
        <v>103.46966631782017</v>
      </c>
      <c r="W63" s="123">
        <f t="shared" ref="W63:Y63" si="26">SUM(W64:W65)</f>
        <v>123.03102049746998</v>
      </c>
      <c r="X63" s="123">
        <f t="shared" si="26"/>
        <v>110.21114549381079</v>
      </c>
      <c r="Y63" s="123">
        <f t="shared" si="26"/>
        <v>107.45170047759112</v>
      </c>
      <c r="DA63" s="130" t="s">
        <v>2973</v>
      </c>
    </row>
    <row r="64" spans="1:105" ht="12" customHeight="1" x14ac:dyDescent="0.25">
      <c r="A64" s="97" t="s">
        <v>212</v>
      </c>
      <c r="B64" s="99">
        <v>81.466333167383269</v>
      </c>
      <c r="C64" s="99">
        <v>85.613318409331129</v>
      </c>
      <c r="D64" s="99">
        <v>87.812089493505212</v>
      </c>
      <c r="E64" s="99">
        <v>90.991096032495292</v>
      </c>
      <c r="F64" s="99">
        <v>94.565872293087651</v>
      </c>
      <c r="G64" s="99">
        <v>97.402872654658637</v>
      </c>
      <c r="H64" s="99">
        <v>99.985246153206376</v>
      </c>
      <c r="I64" s="99">
        <v>103.6606454699231</v>
      </c>
      <c r="J64" s="99">
        <v>101.20038275238024</v>
      </c>
      <c r="K64" s="99">
        <v>101.73394172165224</v>
      </c>
      <c r="L64" s="99">
        <v>113.59785418090148</v>
      </c>
      <c r="M64" s="99">
        <v>106.9115148416081</v>
      </c>
      <c r="N64" s="99">
        <v>105.03671658448796</v>
      </c>
      <c r="O64" s="99">
        <v>98.724081746286586</v>
      </c>
      <c r="P64" s="99">
        <v>93.258706509457369</v>
      </c>
      <c r="Q64" s="99">
        <v>90.988160466774886</v>
      </c>
      <c r="R64" s="99">
        <v>100.96379965290383</v>
      </c>
      <c r="S64" s="99">
        <v>102.58392251805913</v>
      </c>
      <c r="T64" s="99">
        <v>105.11959347277609</v>
      </c>
      <c r="U64" s="99">
        <v>98.063242127563882</v>
      </c>
      <c r="V64" s="99">
        <v>101.68499259995885</v>
      </c>
      <c r="W64" s="99">
        <v>120.92720380452826</v>
      </c>
      <c r="X64" s="99">
        <v>108.33343664749182</v>
      </c>
      <c r="Y64" s="99">
        <v>105.64911115759519</v>
      </c>
      <c r="DA64" s="63" t="s">
        <v>2974</v>
      </c>
    </row>
    <row r="65" spans="1:105" ht="12" customHeight="1" x14ac:dyDescent="0.25">
      <c r="A65" s="97" t="s">
        <v>53</v>
      </c>
      <c r="B65" s="99">
        <v>1.8793090401991146</v>
      </c>
      <c r="C65" s="99">
        <v>1.9381726710224945</v>
      </c>
      <c r="D65" s="99">
        <v>1.9465616262695671</v>
      </c>
      <c r="E65" s="99">
        <v>1.9766281730800006</v>
      </c>
      <c r="F65" s="99">
        <v>2.0218233710969908</v>
      </c>
      <c r="G65" s="99">
        <v>2.0510190036064877</v>
      </c>
      <c r="H65" s="99">
        <v>2.0844737244926494</v>
      </c>
      <c r="I65" s="99">
        <v>2.1187165658332896</v>
      </c>
      <c r="J65" s="99">
        <v>2.0462804077906989</v>
      </c>
      <c r="K65" s="99">
        <v>2.028728925573605</v>
      </c>
      <c r="L65" s="99">
        <v>2.2198238874796687</v>
      </c>
      <c r="M65" s="99">
        <v>2.0678120136841782</v>
      </c>
      <c r="N65" s="99">
        <v>2.0139491228433983</v>
      </c>
      <c r="O65" s="99">
        <v>1.8771914980637878</v>
      </c>
      <c r="P65" s="99">
        <v>1.746492257651026</v>
      </c>
      <c r="Q65" s="99">
        <v>1.6760349811767441</v>
      </c>
      <c r="R65" s="99">
        <v>1.8279353700195968</v>
      </c>
      <c r="S65" s="99">
        <v>1.832571118056511</v>
      </c>
      <c r="T65" s="99">
        <v>1.8740221619090305</v>
      </c>
      <c r="U65" s="99">
        <v>1.7458441482408016</v>
      </c>
      <c r="V65" s="99">
        <v>1.7846737178613252</v>
      </c>
      <c r="W65" s="99">
        <v>2.1038166929417215</v>
      </c>
      <c r="X65" s="99">
        <v>1.8777088463189624</v>
      </c>
      <c r="Y65" s="99">
        <v>1.8025893199959351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3.1843678298241096E-4</v>
      </c>
      <c r="C66" s="123">
        <f t="shared" si="27"/>
        <v>3.9750157299325525E-4</v>
      </c>
      <c r="D66" s="123">
        <f t="shared" si="27"/>
        <v>5.1070475201756016E-4</v>
      </c>
      <c r="E66" s="123">
        <f t="shared" si="27"/>
        <v>1.2683942296511333E-3</v>
      </c>
      <c r="F66" s="123">
        <f t="shared" si="27"/>
        <v>2.6334702230722223E-3</v>
      </c>
      <c r="G66" s="123">
        <f t="shared" si="27"/>
        <v>5.3385776142487488E-3</v>
      </c>
      <c r="H66" s="123">
        <f t="shared" si="27"/>
        <v>1.8994354420153008E-2</v>
      </c>
      <c r="I66" s="123">
        <f t="shared" si="27"/>
        <v>1.0956712745909321E-2</v>
      </c>
      <c r="J66" s="123">
        <f t="shared" si="27"/>
        <v>1.005840741366777E-2</v>
      </c>
      <c r="K66" s="123">
        <f t="shared" si="27"/>
        <v>1.2313158357963528E-2</v>
      </c>
      <c r="L66" s="123">
        <f t="shared" si="27"/>
        <v>0.10003071007745419</v>
      </c>
      <c r="M66" s="123">
        <f t="shared" si="27"/>
        <v>1.2960049098877803E-2</v>
      </c>
      <c r="N66" s="123">
        <f t="shared" si="27"/>
        <v>3.78413304195779E-2</v>
      </c>
      <c r="O66" s="123">
        <f t="shared" si="27"/>
        <v>1.9492084359669398E-2</v>
      </c>
      <c r="P66" s="123">
        <f t="shared" si="27"/>
        <v>4.4647664753747034E-2</v>
      </c>
      <c r="Q66" s="123">
        <f t="shared" si="27"/>
        <v>3.1301295520097416E-2</v>
      </c>
      <c r="R66" s="123">
        <f t="shared" si="27"/>
        <v>2.4411411288979383E-2</v>
      </c>
      <c r="S66" s="123">
        <f t="shared" si="27"/>
        <v>2.3854711803711046E-2</v>
      </c>
      <c r="T66" s="123">
        <f t="shared" si="27"/>
        <v>4.1269442643171964E-2</v>
      </c>
      <c r="U66" s="123">
        <f t="shared" si="27"/>
        <v>3.3956218732524864E-2</v>
      </c>
      <c r="V66" s="123">
        <f t="shared" si="27"/>
        <v>2.1857527379824986E-2</v>
      </c>
      <c r="W66" s="123">
        <f t="shared" si="27"/>
        <v>7.1452636137838282E-2</v>
      </c>
      <c r="X66" s="123">
        <f t="shared" si="27"/>
        <v>4.7850945547744987E-2</v>
      </c>
      <c r="Y66" s="123">
        <f t="shared" si="27"/>
        <v>3.9523916043321082E-2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3.1843678298241096E-4</v>
      </c>
      <c r="C67" s="99">
        <f>RES_hhdet_tesh!C67/RES_summary!C$19</f>
        <v>3.9750157299325525E-4</v>
      </c>
      <c r="D67" s="99">
        <f>RES_hhdet_tesh!D67/RES_summary!D$19</f>
        <v>5.1070475201756016E-4</v>
      </c>
      <c r="E67" s="99">
        <f>RES_hhdet_tesh!E67/RES_summary!E$19</f>
        <v>1.2683942296511333E-3</v>
      </c>
      <c r="F67" s="99">
        <f>RES_hhdet_tesh!F67/RES_summary!F$19</f>
        <v>2.6334702230722223E-3</v>
      </c>
      <c r="G67" s="99">
        <f>RES_hhdet_tesh!G67/RES_summary!G$19</f>
        <v>5.3385776142487488E-3</v>
      </c>
      <c r="H67" s="99">
        <f>RES_hhdet_tesh!H67/RES_summary!H$19</f>
        <v>1.8994354420153008E-2</v>
      </c>
      <c r="I67" s="99">
        <f>RES_hhdet_tesh!I67/RES_summary!I$19</f>
        <v>1.0956712745909321E-2</v>
      </c>
      <c r="J67" s="99">
        <f>RES_hhdet_tesh!J67/RES_summary!J$19</f>
        <v>1.005840741366777E-2</v>
      </c>
      <c r="K67" s="99">
        <f>RES_hhdet_tesh!K67/RES_summary!K$19</f>
        <v>1.2313158357963528E-2</v>
      </c>
      <c r="L67" s="99">
        <f>RES_hhdet_tesh!L67/RES_summary!L$19</f>
        <v>0.10003071007745419</v>
      </c>
      <c r="M67" s="99">
        <f>RES_hhdet_tesh!M67/RES_summary!M$19</f>
        <v>1.2960049098877803E-2</v>
      </c>
      <c r="N67" s="99">
        <f>RES_hhdet_tesh!N67/RES_summary!N$19</f>
        <v>3.78413304195779E-2</v>
      </c>
      <c r="O67" s="99">
        <f>RES_hhdet_tesh!O67/RES_summary!O$19</f>
        <v>1.9492084359669398E-2</v>
      </c>
      <c r="P67" s="99">
        <f>RES_hhdet_tesh!P67/RES_summary!P$19</f>
        <v>4.4647664753747034E-2</v>
      </c>
      <c r="Q67" s="99">
        <f>RES_hhdet_tesh!Q67/RES_summary!Q$19</f>
        <v>3.1301295520097416E-2</v>
      </c>
      <c r="R67" s="99">
        <f>RES_hhdet_tesh!R67/RES_summary!R$19</f>
        <v>2.4411411288979383E-2</v>
      </c>
      <c r="S67" s="99">
        <f>RES_hhdet_tesh!S67/RES_summary!S$19</f>
        <v>2.3854711803711046E-2</v>
      </c>
      <c r="T67" s="99">
        <f>RES_hhdet_tesh!T67/RES_summary!T$19</f>
        <v>4.1269442643171964E-2</v>
      </c>
      <c r="U67" s="99">
        <f>RES_hhdet_tesh!U67/RES_summary!U$19</f>
        <v>3.3956218732524864E-2</v>
      </c>
      <c r="V67" s="99">
        <f>RES_hhdet_tesh!V67/RES_summary!V$19</f>
        <v>2.1857527379824986E-2</v>
      </c>
      <c r="W67" s="99">
        <f>RES_hhdet_tesh!W67/RES_summary!W$19</f>
        <v>7.1452636137838282E-2</v>
      </c>
      <c r="X67" s="99">
        <f>RES_hhdet_tesh!X67/RES_summary!X$19</f>
        <v>4.7850945547744987E-2</v>
      </c>
      <c r="Y67" s="99">
        <f>RES_hhdet_tesh!Y67/RES_summary!Y$19</f>
        <v>3.9523916043321082E-2</v>
      </c>
      <c r="DA67" s="63" t="s">
        <v>2977</v>
      </c>
    </row>
    <row r="68" spans="1:105" ht="12" customHeight="1" x14ac:dyDescent="0.25">
      <c r="A68" s="121" t="s">
        <v>55</v>
      </c>
      <c r="B68" s="123">
        <v>4.6070846435425921</v>
      </c>
      <c r="C68" s="123">
        <v>4.9002146247497276</v>
      </c>
      <c r="D68" s="123">
        <v>4.4955372817676427</v>
      </c>
      <c r="E68" s="123">
        <v>4.9764765692584803</v>
      </c>
      <c r="F68" s="123">
        <v>6.0807938092234091</v>
      </c>
      <c r="G68" s="123">
        <v>6.3026593977496281</v>
      </c>
      <c r="H68" s="123">
        <v>6.8368613658394111</v>
      </c>
      <c r="I68" s="123">
        <v>6.7878501349488021</v>
      </c>
      <c r="J68" s="123">
        <v>7.2364647750469562</v>
      </c>
      <c r="K68" s="123">
        <v>7.2674260200815981</v>
      </c>
      <c r="L68" s="123">
        <v>7.3708312818824568</v>
      </c>
      <c r="M68" s="123">
        <v>7.6724048644102325</v>
      </c>
      <c r="N68" s="123">
        <v>7.6882225703795406</v>
      </c>
      <c r="O68" s="123">
        <v>7.0888644343897287</v>
      </c>
      <c r="P68" s="123">
        <v>7.3697430964737869</v>
      </c>
      <c r="Q68" s="123">
        <v>7.2709019803971238</v>
      </c>
      <c r="R68" s="123">
        <v>8.029281590843631</v>
      </c>
      <c r="S68" s="123">
        <v>7.9400440963742307</v>
      </c>
      <c r="T68" s="123">
        <v>7.7750135776916398</v>
      </c>
      <c r="U68" s="123">
        <v>7.1537416513734469</v>
      </c>
      <c r="V68" s="123">
        <v>7.1663780334036362</v>
      </c>
      <c r="W68" s="123">
        <v>11.894970144889657</v>
      </c>
      <c r="X68" s="123">
        <v>10.126004945548008</v>
      </c>
      <c r="Y68" s="123">
        <v>7.1455508855532841</v>
      </c>
      <c r="DA68" s="130" t="s">
        <v>2978</v>
      </c>
    </row>
    <row r="69" spans="1:105" ht="12" customHeight="1" x14ac:dyDescent="0.25">
      <c r="A69" s="97" t="s">
        <v>134</v>
      </c>
      <c r="B69" s="99">
        <v>4.6113811356943666</v>
      </c>
      <c r="C69" s="99">
        <v>4.8869161540931811</v>
      </c>
      <c r="D69" s="99">
        <v>4.512710016730165</v>
      </c>
      <c r="E69" s="99">
        <v>4.9941733518162961</v>
      </c>
      <c r="F69" s="99">
        <v>6.0723276976843641</v>
      </c>
      <c r="G69" s="99">
        <v>6.302979076162825</v>
      </c>
      <c r="H69" s="99">
        <v>6.8152586093403871</v>
      </c>
      <c r="I69" s="99">
        <v>6.8058814595286767</v>
      </c>
      <c r="J69" s="99">
        <v>7.2264483952912641</v>
      </c>
      <c r="K69" s="99">
        <v>7.2453005700472444</v>
      </c>
      <c r="L69" s="99">
        <v>7.4010575114973722</v>
      </c>
      <c r="M69" s="99">
        <v>7.6828099922150841</v>
      </c>
      <c r="N69" s="99">
        <v>7.6845850421845698</v>
      </c>
      <c r="O69" s="99">
        <v>7.0953458459392404</v>
      </c>
      <c r="P69" s="99">
        <v>7.3595337858997958</v>
      </c>
      <c r="Q69" s="99">
        <v>7.2650589586149632</v>
      </c>
      <c r="R69" s="99">
        <v>8.0367710697067842</v>
      </c>
      <c r="S69" s="99">
        <v>7.9444065678875502</v>
      </c>
      <c r="T69" s="99">
        <v>7.7734390408024678</v>
      </c>
      <c r="U69" s="99">
        <v>7.1519770445370154</v>
      </c>
      <c r="V69" s="99">
        <v>7.1655376427164912</v>
      </c>
      <c r="W69" s="99">
        <v>11.916521136100819</v>
      </c>
      <c r="X69" s="99">
        <v>10.125188100415926</v>
      </c>
      <c r="Y69" s="99">
        <v>7.1431110551038923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4.4859014024176664</v>
      </c>
      <c r="C73" s="102">
        <v>5.2784057155579855</v>
      </c>
      <c r="D73" s="102">
        <v>3.9978293335186161</v>
      </c>
      <c r="E73" s="102">
        <v>4.4528953630230195</v>
      </c>
      <c r="F73" s="102">
        <v>6.3358969216504342</v>
      </c>
      <c r="G73" s="102">
        <v>6.2928194322036397</v>
      </c>
      <c r="H73" s="102">
        <v>7.5127382615393969</v>
      </c>
      <c r="I73" s="102">
        <v>6.2114486228069712</v>
      </c>
      <c r="J73" s="102">
        <v>7.5611159940297137</v>
      </c>
      <c r="K73" s="102">
        <v>7.9971269246792804</v>
      </c>
      <c r="L73" s="102">
        <v>6.354377432139815</v>
      </c>
      <c r="M73" s="102">
        <v>7.3224653020417811</v>
      </c>
      <c r="N73" s="102">
        <v>7.8093669984058476</v>
      </c>
      <c r="O73" s="102">
        <v>6.8751219297179986</v>
      </c>
      <c r="P73" s="102">
        <v>7.708195134324785</v>
      </c>
      <c r="Q73" s="102">
        <v>7.468451523143119</v>
      </c>
      <c r="R73" s="102">
        <v>7.7686948274927374</v>
      </c>
      <c r="S73" s="102">
        <v>7.7854326766898021</v>
      </c>
      <c r="T73" s="102">
        <v>7.8313312513220277</v>
      </c>
      <c r="U73" s="102">
        <v>7.2165321115590508</v>
      </c>
      <c r="V73" s="102">
        <v>7.1958643016482009</v>
      </c>
      <c r="W73" s="102">
        <v>11.154111132007575</v>
      </c>
      <c r="X73" s="102">
        <v>10.153175661773544</v>
      </c>
      <c r="Y73" s="102">
        <v>7.2287264981206274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7.4443367528763691</v>
      </c>
      <c r="C77" s="123">
        <v>7.4168041677416046</v>
      </c>
      <c r="D77" s="123">
        <v>6.7996188439696343</v>
      </c>
      <c r="E77" s="123">
        <v>7.1906717605650323</v>
      </c>
      <c r="F77" s="123">
        <v>7.6446202262662624</v>
      </c>
      <c r="G77" s="123">
        <v>7.5888632340784961</v>
      </c>
      <c r="H77" s="123">
        <v>8.0200343114038013</v>
      </c>
      <c r="I77" s="123">
        <v>8.3812350073245803</v>
      </c>
      <c r="J77" s="123">
        <v>8.7412604170330681</v>
      </c>
      <c r="K77" s="123">
        <v>8.08401643655837</v>
      </c>
      <c r="L77" s="123">
        <v>7.4262640425904776</v>
      </c>
      <c r="M77" s="123">
        <v>7.9978887493704631</v>
      </c>
      <c r="N77" s="123">
        <v>7.7196197722135595</v>
      </c>
      <c r="O77" s="123">
        <v>6.5807213957837147</v>
      </c>
      <c r="P77" s="123">
        <v>6.2270387792339497</v>
      </c>
      <c r="Q77" s="123">
        <v>4.9773969209645168</v>
      </c>
      <c r="R77" s="123">
        <v>5.2602355716724327</v>
      </c>
      <c r="S77" s="123">
        <v>4.7615762042630099</v>
      </c>
      <c r="T77" s="123">
        <v>5.763352457187481</v>
      </c>
      <c r="U77" s="123">
        <v>5.7784415396901547</v>
      </c>
      <c r="V77" s="123">
        <v>5.5510503918740906</v>
      </c>
      <c r="W77" s="123">
        <v>6.252763972223307</v>
      </c>
      <c r="X77" s="123">
        <v>5.8621434372337484</v>
      </c>
      <c r="Y77" s="123">
        <v>6.3524062362899461</v>
      </c>
      <c r="DA77" s="130" t="s">
        <v>2987</v>
      </c>
    </row>
    <row r="78" spans="1:105" ht="12" customHeight="1" x14ac:dyDescent="0.25">
      <c r="A78" s="97" t="s">
        <v>189</v>
      </c>
      <c r="B78" s="99">
        <v>7.4612344666652666</v>
      </c>
      <c r="C78" s="99">
        <v>7.3818734751162625</v>
      </c>
      <c r="D78" s="99">
        <v>6.8928249385349796</v>
      </c>
      <c r="E78" s="99">
        <v>7.233091847609483</v>
      </c>
      <c r="F78" s="99">
        <v>7.617709509500207</v>
      </c>
      <c r="G78" s="99">
        <v>7.6340388782734516</v>
      </c>
      <c r="H78" s="99">
        <v>8.0198011053193579</v>
      </c>
      <c r="I78" s="99">
        <v>8.3578341817641686</v>
      </c>
      <c r="J78" s="99">
        <v>8.7143385816062882</v>
      </c>
      <c r="K78" s="99">
        <v>8.0549075641950587</v>
      </c>
      <c r="L78" s="99">
        <v>7.4564259312185044</v>
      </c>
      <c r="M78" s="99">
        <v>8.0116816306631904</v>
      </c>
      <c r="N78" s="99">
        <v>7.71811124498306</v>
      </c>
      <c r="O78" s="99">
        <v>6.5658497035612156</v>
      </c>
      <c r="P78" s="99">
        <v>6.203608027571974</v>
      </c>
      <c r="Q78" s="99">
        <v>4.9725276879855205</v>
      </c>
      <c r="R78" s="99">
        <v>5.2759854142362332</v>
      </c>
      <c r="S78" s="99">
        <v>4.8164161243794092</v>
      </c>
      <c r="T78" s="99">
        <v>5.7430352813825722</v>
      </c>
      <c r="U78" s="99">
        <v>5.7796431924057838</v>
      </c>
      <c r="V78" s="99">
        <v>5.5603076103842266</v>
      </c>
      <c r="W78" s="99">
        <v>6.2354223316319075</v>
      </c>
      <c r="X78" s="99">
        <v>5.8499186615501264</v>
      </c>
      <c r="Y78" s="99">
        <v>6.382123178165747</v>
      </c>
      <c r="DA78" s="63" t="s">
        <v>2988</v>
      </c>
    </row>
    <row r="79" spans="1:105" ht="12" customHeight="1" x14ac:dyDescent="0.25">
      <c r="A79" s="109" t="s">
        <v>120</v>
      </c>
      <c r="B79" s="110">
        <v>6.9809653897583237</v>
      </c>
      <c r="C79" s="110">
        <v>8.377302610910867</v>
      </c>
      <c r="D79" s="110">
        <v>4.2267444793177678</v>
      </c>
      <c r="E79" s="110">
        <v>6.0144826804018248</v>
      </c>
      <c r="F79" s="110">
        <v>8.3937386515645844</v>
      </c>
      <c r="G79" s="110">
        <v>6.3218901660231053</v>
      </c>
      <c r="H79" s="110">
        <v>8.0265868190638407</v>
      </c>
      <c r="I79" s="110">
        <v>9.0414416321632292</v>
      </c>
      <c r="J79" s="110">
        <v>9.4995465554707987</v>
      </c>
      <c r="K79" s="110">
        <v>8.907490925412711</v>
      </c>
      <c r="L79" s="110">
        <v>6.5658521443590736</v>
      </c>
      <c r="M79" s="110">
        <v>7.6103734717801013</v>
      </c>
      <c r="N79" s="110">
        <v>7.7612639951761206</v>
      </c>
      <c r="O79" s="110">
        <v>6.9882392346909885</v>
      </c>
      <c r="P79" s="110">
        <v>6.8780811021553916</v>
      </c>
      <c r="Q79" s="110">
        <v>5.1173609058879652</v>
      </c>
      <c r="R79" s="110">
        <v>4.7883754583975744</v>
      </c>
      <c r="S79" s="110">
        <v>3.0620338492335133</v>
      </c>
      <c r="T79" s="110">
        <v>6.4078417952311488</v>
      </c>
      <c r="U79" s="110">
        <v>5.7396051044577447</v>
      </c>
      <c r="V79" s="110">
        <v>5.2462384418050627</v>
      </c>
      <c r="W79" s="110">
        <v>6.8275643065291547</v>
      </c>
      <c r="X79" s="110">
        <v>6.2660626091779275</v>
      </c>
      <c r="Y79" s="110">
        <v>5.3741386160562614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95.561321590620096</v>
      </c>
      <c r="C81" s="118">
        <f t="shared" si="28"/>
        <v>100.75384319794996</v>
      </c>
      <c r="D81" s="118">
        <f t="shared" si="28"/>
        <v>101.68977945720009</v>
      </c>
      <c r="E81" s="118">
        <f t="shared" si="28"/>
        <v>105.01306639130594</v>
      </c>
      <c r="F81" s="118">
        <f t="shared" si="28"/>
        <v>108.87809210789975</v>
      </c>
      <c r="G81" s="118">
        <f t="shared" si="28"/>
        <v>112.65412480068498</v>
      </c>
      <c r="H81" s="118">
        <f t="shared" si="28"/>
        <v>119.13612835628811</v>
      </c>
      <c r="I81" s="118">
        <f t="shared" si="28"/>
        <v>116.45508794048399</v>
      </c>
      <c r="J81" s="118">
        <f t="shared" si="28"/>
        <v>119.79650312898553</v>
      </c>
      <c r="K81" s="118">
        <f t="shared" si="28"/>
        <v>123.97414596353096</v>
      </c>
      <c r="L81" s="118">
        <f t="shared" si="28"/>
        <v>121.19054248748243</v>
      </c>
      <c r="M81" s="118">
        <f t="shared" si="28"/>
        <v>122.6855980506524</v>
      </c>
      <c r="N81" s="118">
        <f t="shared" si="28"/>
        <v>125.27332862678945</v>
      </c>
      <c r="O81" s="118">
        <f t="shared" si="28"/>
        <v>120.39325904474995</v>
      </c>
      <c r="P81" s="118">
        <f t="shared" si="28"/>
        <v>113.51073226111581</v>
      </c>
      <c r="Q81" s="118">
        <f t="shared" si="28"/>
        <v>109.51583008994355</v>
      </c>
      <c r="R81" s="118">
        <f t="shared" ref="R81:V81" si="29">R82+R85+R87+R100</f>
        <v>111.69647176672339</v>
      </c>
      <c r="S81" s="118">
        <f t="shared" si="29"/>
        <v>112.61812466444815</v>
      </c>
      <c r="T81" s="118">
        <f t="shared" si="29"/>
        <v>118.99194006732056</v>
      </c>
      <c r="U81" s="118">
        <f t="shared" si="29"/>
        <v>117.57147769053995</v>
      </c>
      <c r="V81" s="118">
        <f t="shared" si="29"/>
        <v>122.55886771821137</v>
      </c>
      <c r="W81" s="118">
        <f t="shared" ref="W81:Y81" si="30">W82+W85+W87+W100</f>
        <v>127.1178469595624</v>
      </c>
      <c r="X81" s="118">
        <f t="shared" si="30"/>
        <v>126.54120370940075</v>
      </c>
      <c r="Y81" s="118">
        <f t="shared" si="30"/>
        <v>122.94150682168616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83.511499132011238</v>
      </c>
      <c r="C82" s="123">
        <f t="shared" si="31"/>
        <v>88.422001835459056</v>
      </c>
      <c r="D82" s="123">
        <f t="shared" si="31"/>
        <v>90.036278989697365</v>
      </c>
      <c r="E82" s="123">
        <f t="shared" si="31"/>
        <v>92.704755647662608</v>
      </c>
      <c r="F82" s="123">
        <f t="shared" si="31"/>
        <v>95.419140861656345</v>
      </c>
      <c r="G82" s="123">
        <f t="shared" si="31"/>
        <v>98.908427797918392</v>
      </c>
      <c r="H82" s="123">
        <f t="shared" si="31"/>
        <v>103.91993750345607</v>
      </c>
      <c r="I82" s="123">
        <f t="shared" si="31"/>
        <v>101.8576053600494</v>
      </c>
      <c r="J82" s="123">
        <f t="shared" si="31"/>
        <v>103.82991309225775</v>
      </c>
      <c r="K82" s="123">
        <f t="shared" si="31"/>
        <v>108.05722006569923</v>
      </c>
      <c r="L82" s="123">
        <f t="shared" si="31"/>
        <v>107.04017901653854</v>
      </c>
      <c r="M82" s="123">
        <f t="shared" si="31"/>
        <v>107.30526684011387</v>
      </c>
      <c r="N82" s="123">
        <f t="shared" si="31"/>
        <v>109.54269292509481</v>
      </c>
      <c r="O82" s="123">
        <f t="shared" si="31"/>
        <v>106.15556685796285</v>
      </c>
      <c r="P82" s="123">
        <f t="shared" si="31"/>
        <v>99.408345279646952</v>
      </c>
      <c r="Q82" s="123">
        <f t="shared" si="31"/>
        <v>96.685671077282436</v>
      </c>
      <c r="R82" s="123">
        <f t="shared" ref="R82:V82" si="32">SUM(R83:R84)</f>
        <v>98.739972745798354</v>
      </c>
      <c r="S82" s="123">
        <f t="shared" si="32"/>
        <v>99.982509355148565</v>
      </c>
      <c r="T82" s="123">
        <f t="shared" si="32"/>
        <v>105.51742331422157</v>
      </c>
      <c r="U82" s="123">
        <f t="shared" si="32"/>
        <v>104.26534122657985</v>
      </c>
      <c r="V82" s="123">
        <f t="shared" si="32"/>
        <v>109.75610103333156</v>
      </c>
      <c r="W82" s="123">
        <f t="shared" ref="W82:Y82" si="33">SUM(W83:W84)</f>
        <v>110.61508629985407</v>
      </c>
      <c r="X82" s="123">
        <f t="shared" si="33"/>
        <v>110.42038272666358</v>
      </c>
      <c r="Y82" s="123">
        <f t="shared" si="33"/>
        <v>109.02454908689732</v>
      </c>
      <c r="DA82" s="130" t="s">
        <v>2991</v>
      </c>
    </row>
    <row r="83" spans="1:105" ht="12" customHeight="1" x14ac:dyDescent="0.25">
      <c r="A83" s="97" t="s">
        <v>199</v>
      </c>
      <c r="B83" s="99">
        <v>82.747949510824199</v>
      </c>
      <c r="C83" s="99">
        <v>87.628484485641309</v>
      </c>
      <c r="D83" s="99">
        <v>89.244949255664338</v>
      </c>
      <c r="E83" s="99">
        <v>91.906153149110182</v>
      </c>
      <c r="F83" s="99">
        <v>94.61003384270721</v>
      </c>
      <c r="G83" s="99">
        <v>98.08229751800333</v>
      </c>
      <c r="H83" s="99">
        <v>103.06050306115924</v>
      </c>
      <c r="I83" s="99">
        <v>101.03161262052296</v>
      </c>
      <c r="J83" s="99">
        <v>102.99687087167975</v>
      </c>
      <c r="K83" s="99">
        <v>107.20211106307644</v>
      </c>
      <c r="L83" s="99">
        <v>106.20999612903121</v>
      </c>
      <c r="M83" s="99">
        <v>106.48146909909762</v>
      </c>
      <c r="N83" s="99">
        <v>108.70894906963862</v>
      </c>
      <c r="O83" s="99">
        <v>105.35426236528538</v>
      </c>
      <c r="P83" s="99">
        <v>98.669218467484001</v>
      </c>
      <c r="Q83" s="99">
        <v>95.978487628881211</v>
      </c>
      <c r="R83" s="99">
        <v>98.030044685950827</v>
      </c>
      <c r="S83" s="99">
        <v>99.273138599456672</v>
      </c>
      <c r="T83" s="99">
        <v>104.77030522740372</v>
      </c>
      <c r="U83" s="99">
        <v>103.52808677505082</v>
      </c>
      <c r="V83" s="99">
        <v>108.99094085519404</v>
      </c>
      <c r="W83" s="99">
        <v>109.85064089871298</v>
      </c>
      <c r="X83" s="99">
        <v>109.66010132612676</v>
      </c>
      <c r="Y83" s="99">
        <v>108.28552035165345</v>
      </c>
      <c r="DA83" s="63" t="s">
        <v>2992</v>
      </c>
    </row>
    <row r="84" spans="1:105" ht="12" customHeight="1" x14ac:dyDescent="0.25">
      <c r="A84" s="97" t="s">
        <v>53</v>
      </c>
      <c r="B84" s="99">
        <v>0.76354962118704039</v>
      </c>
      <c r="C84" s="99">
        <v>0.79351734981774835</v>
      </c>
      <c r="D84" s="99">
        <v>0.79132973403303297</v>
      </c>
      <c r="E84" s="99">
        <v>0.79860249855242671</v>
      </c>
      <c r="F84" s="99">
        <v>0.80910701894913861</v>
      </c>
      <c r="G84" s="99">
        <v>0.82613027991506049</v>
      </c>
      <c r="H84" s="99">
        <v>0.85943444229683019</v>
      </c>
      <c r="I84" s="99">
        <v>0.82599273952644647</v>
      </c>
      <c r="J84" s="99">
        <v>0.83304222057800315</v>
      </c>
      <c r="K84" s="99">
        <v>0.85510900262278811</v>
      </c>
      <c r="L84" s="99">
        <v>0.83018288750734048</v>
      </c>
      <c r="M84" s="99">
        <v>0.82379774101624814</v>
      </c>
      <c r="N84" s="99">
        <v>0.83374385545619456</v>
      </c>
      <c r="O84" s="99">
        <v>0.80130449267747939</v>
      </c>
      <c r="P84" s="99">
        <v>0.73912681216294973</v>
      </c>
      <c r="Q84" s="99">
        <v>0.70718344840122227</v>
      </c>
      <c r="R84" s="99">
        <v>0.7099280598475266</v>
      </c>
      <c r="S84" s="99">
        <v>0.70937075569189179</v>
      </c>
      <c r="T84" s="99">
        <v>0.7471180868178553</v>
      </c>
      <c r="U84" s="99">
        <v>0.73725445152902724</v>
      </c>
      <c r="V84" s="99">
        <v>0.76516017813752302</v>
      </c>
      <c r="W84" s="99">
        <v>0.76444540114109505</v>
      </c>
      <c r="X84" s="99">
        <v>0.76028140053680915</v>
      </c>
      <c r="Y84" s="99">
        <v>0.73902873524387613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3.1504578097746669E-4</v>
      </c>
      <c r="C85" s="123">
        <f t="shared" si="34"/>
        <v>3.9718119119957324E-4</v>
      </c>
      <c r="D85" s="123">
        <f t="shared" si="34"/>
        <v>5.7175207520805519E-4</v>
      </c>
      <c r="E85" s="123">
        <f t="shared" si="34"/>
        <v>1.152442037731747E-3</v>
      </c>
      <c r="F85" s="123">
        <f t="shared" si="34"/>
        <v>2.2777791855630248E-3</v>
      </c>
      <c r="G85" s="123">
        <f t="shared" si="34"/>
        <v>4.6161430231034242E-3</v>
      </c>
      <c r="H85" s="123">
        <f t="shared" si="34"/>
        <v>1.7057356294766055E-2</v>
      </c>
      <c r="I85" s="123">
        <f t="shared" si="34"/>
        <v>1.0283897578245351E-2</v>
      </c>
      <c r="J85" s="123">
        <f t="shared" si="34"/>
        <v>9.9657384205057327E-3</v>
      </c>
      <c r="K85" s="123">
        <f t="shared" si="34"/>
        <v>1.2664339314907572E-2</v>
      </c>
      <c r="L85" s="123">
        <f t="shared" si="34"/>
        <v>0.10644538580382321</v>
      </c>
      <c r="M85" s="123">
        <f t="shared" si="34"/>
        <v>1.394154113265972E-2</v>
      </c>
      <c r="N85" s="123">
        <f t="shared" si="34"/>
        <v>4.1976837122478051E-2</v>
      </c>
      <c r="O85" s="123">
        <f t="shared" si="34"/>
        <v>2.2703492017937213E-2</v>
      </c>
      <c r="P85" s="123">
        <f t="shared" si="34"/>
        <v>5.3537850374458726E-2</v>
      </c>
      <c r="Q85" s="123">
        <f t="shared" si="34"/>
        <v>3.6412218320739022E-2</v>
      </c>
      <c r="R85" s="123">
        <f t="shared" si="34"/>
        <v>2.5000812025122016E-2</v>
      </c>
      <c r="S85" s="123">
        <f t="shared" si="34"/>
        <v>2.1537156460478497E-2</v>
      </c>
      <c r="T85" s="123">
        <f t="shared" si="34"/>
        <v>3.3244325911403909E-2</v>
      </c>
      <c r="U85" s="123">
        <f t="shared" si="34"/>
        <v>2.5493943722779834E-2</v>
      </c>
      <c r="V85" s="123">
        <f t="shared" si="34"/>
        <v>1.5971975528802806E-2</v>
      </c>
      <c r="W85" s="123">
        <f t="shared" si="34"/>
        <v>5.0371072647065515E-2</v>
      </c>
      <c r="X85" s="123">
        <f t="shared" si="34"/>
        <v>3.2866338496898823E-2</v>
      </c>
      <c r="Y85" s="123">
        <f t="shared" si="34"/>
        <v>2.5697502571323253E-2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3.1504578097746669E-4</v>
      </c>
      <c r="C86" s="99">
        <f>RES_hhdet_tesh!C86/RES_summary!C$19</f>
        <v>3.9718119119957324E-4</v>
      </c>
      <c r="D86" s="99">
        <f>RES_hhdet_tesh!D86/RES_summary!D$19</f>
        <v>5.7175207520805519E-4</v>
      </c>
      <c r="E86" s="99">
        <f>RES_hhdet_tesh!E86/RES_summary!E$19</f>
        <v>1.152442037731747E-3</v>
      </c>
      <c r="F86" s="99">
        <f>RES_hhdet_tesh!F86/RES_summary!F$19</f>
        <v>2.2777791855630248E-3</v>
      </c>
      <c r="G86" s="99">
        <f>RES_hhdet_tesh!G86/RES_summary!G$19</f>
        <v>4.6161430231034242E-3</v>
      </c>
      <c r="H86" s="99">
        <f>RES_hhdet_tesh!H86/RES_summary!H$19</f>
        <v>1.7057356294766055E-2</v>
      </c>
      <c r="I86" s="99">
        <f>RES_hhdet_tesh!I86/RES_summary!I$19</f>
        <v>1.0283897578245351E-2</v>
      </c>
      <c r="J86" s="99">
        <f>RES_hhdet_tesh!J86/RES_summary!J$19</f>
        <v>9.9657384205057327E-3</v>
      </c>
      <c r="K86" s="99">
        <f>RES_hhdet_tesh!K86/RES_summary!K$19</f>
        <v>1.2664339314907572E-2</v>
      </c>
      <c r="L86" s="99">
        <f>RES_hhdet_tesh!L86/RES_summary!L$19</f>
        <v>0.10644538580382321</v>
      </c>
      <c r="M86" s="99">
        <f>RES_hhdet_tesh!M86/RES_summary!M$19</f>
        <v>1.394154113265972E-2</v>
      </c>
      <c r="N86" s="99">
        <f>RES_hhdet_tesh!N86/RES_summary!N$19</f>
        <v>4.1976837122478051E-2</v>
      </c>
      <c r="O86" s="99">
        <f>RES_hhdet_tesh!O86/RES_summary!O$19</f>
        <v>2.2703492017937213E-2</v>
      </c>
      <c r="P86" s="99">
        <f>RES_hhdet_tesh!P86/RES_summary!P$19</f>
        <v>5.3537850374458726E-2</v>
      </c>
      <c r="Q86" s="99">
        <f>RES_hhdet_tesh!Q86/RES_summary!Q$19</f>
        <v>3.6412218320739022E-2</v>
      </c>
      <c r="R86" s="99">
        <f>RES_hhdet_tesh!R86/RES_summary!R$19</f>
        <v>2.5000812025122016E-2</v>
      </c>
      <c r="S86" s="99">
        <f>RES_hhdet_tesh!S86/RES_summary!S$19</f>
        <v>2.1537156460478497E-2</v>
      </c>
      <c r="T86" s="99">
        <f>RES_hhdet_tesh!T86/RES_summary!T$19</f>
        <v>3.3244325911403909E-2</v>
      </c>
      <c r="U86" s="99">
        <f>RES_hhdet_tesh!U86/RES_summary!U$19</f>
        <v>2.5493943722779834E-2</v>
      </c>
      <c r="V86" s="99">
        <f>RES_hhdet_tesh!V86/RES_summary!V$19</f>
        <v>1.5971975528802806E-2</v>
      </c>
      <c r="W86" s="99">
        <f>RES_hhdet_tesh!W86/RES_summary!W$19</f>
        <v>5.0371072647065515E-2</v>
      </c>
      <c r="X86" s="99">
        <f>RES_hhdet_tesh!X86/RES_summary!X$19</f>
        <v>3.2866338496898823E-2</v>
      </c>
      <c r="Y86" s="99">
        <f>RES_hhdet_tesh!Y86/RES_summary!Y$19</f>
        <v>2.5697502571323253E-2</v>
      </c>
      <c r="DA86" s="63" t="s">
        <v>2995</v>
      </c>
    </row>
    <row r="87" spans="1:105" ht="12" customHeight="1" x14ac:dyDescent="0.25">
      <c r="A87" s="121" t="s">
        <v>55</v>
      </c>
      <c r="B87" s="123">
        <v>4.6231779076235968</v>
      </c>
      <c r="C87" s="123">
        <v>4.9238665868206972</v>
      </c>
      <c r="D87" s="123">
        <v>4.5620635305621109</v>
      </c>
      <c r="E87" s="123">
        <v>4.995876533003976</v>
      </c>
      <c r="F87" s="123">
        <v>5.9679871426573685</v>
      </c>
      <c r="G87" s="123">
        <v>6.2342862580826104</v>
      </c>
      <c r="H87" s="123">
        <v>6.93781091369706</v>
      </c>
      <c r="I87" s="123">
        <v>6.4971809642089626</v>
      </c>
      <c r="J87" s="123">
        <v>7.2723084139638967</v>
      </c>
      <c r="K87" s="123">
        <v>7.5852661915082695</v>
      </c>
      <c r="L87" s="123">
        <v>6.9213075154548322</v>
      </c>
      <c r="M87" s="123">
        <v>7.5188170903492582</v>
      </c>
      <c r="N87" s="123">
        <v>7.808919400273032</v>
      </c>
      <c r="O87" s="123">
        <v>7.3968402142346124</v>
      </c>
      <c r="P87" s="123">
        <v>7.6466570753903778</v>
      </c>
      <c r="Q87" s="123">
        <v>7.6039711470754412</v>
      </c>
      <c r="R87" s="123">
        <v>7.7762460476027258</v>
      </c>
      <c r="S87" s="123">
        <v>7.7686440736858975</v>
      </c>
      <c r="T87" s="123">
        <v>7.7337032481614045</v>
      </c>
      <c r="U87" s="123">
        <v>7.3790577497205847</v>
      </c>
      <c r="V87" s="123">
        <v>7.2418459641886566</v>
      </c>
      <c r="W87" s="123">
        <v>10.66412245734489</v>
      </c>
      <c r="X87" s="123">
        <v>10.170815148178169</v>
      </c>
      <c r="Y87" s="123">
        <v>7.463895361374993</v>
      </c>
      <c r="DA87" s="130" t="s">
        <v>2996</v>
      </c>
    </row>
    <row r="88" spans="1:105" ht="12" customHeight="1" x14ac:dyDescent="0.25">
      <c r="A88" s="97" t="s">
        <v>132</v>
      </c>
      <c r="B88" s="99">
        <v>4.6700947234246746</v>
      </c>
      <c r="C88" s="99">
        <v>4.8050329496483091</v>
      </c>
      <c r="D88" s="99">
        <v>4.7501003945492535</v>
      </c>
      <c r="E88" s="99">
        <v>5.20801579663308</v>
      </c>
      <c r="F88" s="99">
        <v>5.7817768377957446</v>
      </c>
      <c r="G88" s="99">
        <v>6.197225881490529</v>
      </c>
      <c r="H88" s="99">
        <v>6.5362403071306376</v>
      </c>
      <c r="I88" s="99">
        <v>6.6876978283825217</v>
      </c>
      <c r="J88" s="99">
        <v>7.0805354101273972</v>
      </c>
      <c r="K88" s="99">
        <v>7.343665802647517</v>
      </c>
      <c r="L88" s="99">
        <v>7.2228600908180178</v>
      </c>
      <c r="M88" s="99">
        <v>7.6058751057806964</v>
      </c>
      <c r="N88" s="99">
        <v>7.8052557243335148</v>
      </c>
      <c r="O88" s="99">
        <v>7.6131484529150804</v>
      </c>
      <c r="P88" s="99">
        <v>7.6112172992529441</v>
      </c>
      <c r="Q88" s="99">
        <v>7.6461200604225859</v>
      </c>
      <c r="R88" s="99">
        <v>7.7568571782199873</v>
      </c>
      <c r="S88" s="99">
        <v>7.7374034432732888</v>
      </c>
      <c r="T88" s="99">
        <v>7.6744960326988831</v>
      </c>
      <c r="U88" s="99">
        <v>7.4189377432247179</v>
      </c>
      <c r="V88" s="99">
        <v>7.2442369639378654</v>
      </c>
      <c r="W88" s="99">
        <v>10.541084791075821</v>
      </c>
      <c r="X88" s="99">
        <v>10.170610004046399</v>
      </c>
      <c r="Y88" s="99">
        <v>7.4721667257340139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4.6839901657245857</v>
      </c>
      <c r="C92" s="102">
        <v>4.7666078139111114</v>
      </c>
      <c r="D92" s="102">
        <v>4.8943724949619876</v>
      </c>
      <c r="E92" s="102">
        <v>5.3404294005658031</v>
      </c>
      <c r="F92" s="102">
        <v>5.5522248225236357</v>
      </c>
      <c r="G92" s="102">
        <v>6.4339301401524995</v>
      </c>
      <c r="H92" s="102">
        <v>6.8689709519519022</v>
      </c>
      <c r="I92" s="102">
        <v>6.2438066570255382</v>
      </c>
      <c r="J92" s="102">
        <v>6.4846873887634331</v>
      </c>
      <c r="K92" s="102">
        <v>6.8886443846306618</v>
      </c>
      <c r="L92" s="102">
        <v>7.3263373089021169</v>
      </c>
      <c r="M92" s="102">
        <v>7.941039953036622</v>
      </c>
      <c r="N92" s="102">
        <v>8.152801396425712</v>
      </c>
      <c r="O92" s="102">
        <v>7.543274557007928</v>
      </c>
      <c r="P92" s="102">
        <v>7.5071128319222868</v>
      </c>
      <c r="Q92" s="102">
        <v>7.090939519686998</v>
      </c>
      <c r="R92" s="102">
        <v>7.6501344428753573</v>
      </c>
      <c r="S92" s="102">
        <v>7.9889525297951813</v>
      </c>
      <c r="T92" s="102">
        <v>7.8252278115923568</v>
      </c>
      <c r="U92" s="102">
        <v>7.3064889489635165</v>
      </c>
      <c r="V92" s="102">
        <v>6.2348288755200647</v>
      </c>
      <c r="W92" s="102">
        <v>7.8829184258392173</v>
      </c>
      <c r="X92" s="102">
        <v>7.8499243969212396</v>
      </c>
      <c r="Y92" s="102">
        <v>9.583904745731715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4.4859014024176673</v>
      </c>
      <c r="C96" s="102">
        <v>5.2784667992528638</v>
      </c>
      <c r="D96" s="102">
        <v>3.9979518570467962</v>
      </c>
      <c r="E96" s="102">
        <v>4.4523933964429654</v>
      </c>
      <c r="F96" s="102">
        <v>6.334489795136478</v>
      </c>
      <c r="G96" s="102">
        <v>6.2913023422294403</v>
      </c>
      <c r="H96" s="102">
        <v>7.5117482210766866</v>
      </c>
      <c r="I96" s="102">
        <v>6.2123550576513678</v>
      </c>
      <c r="J96" s="102">
        <v>7.5608972761462523</v>
      </c>
      <c r="K96" s="102">
        <v>7.9999132029083713</v>
      </c>
      <c r="L96" s="102">
        <v>6.3580327377301877</v>
      </c>
      <c r="M96" s="102">
        <v>7.3275508622187591</v>
      </c>
      <c r="N96" s="102">
        <v>7.814004632146637</v>
      </c>
      <c r="O96" s="102">
        <v>6.880017434300215</v>
      </c>
      <c r="P96" s="102">
        <v>7.7317904308788412</v>
      </c>
      <c r="Q96" s="102">
        <v>7.5068468110389857</v>
      </c>
      <c r="R96" s="102">
        <v>7.8240276303428056</v>
      </c>
      <c r="S96" s="102">
        <v>7.8461085655778682</v>
      </c>
      <c r="T96" s="102">
        <v>7.8909036237986898</v>
      </c>
      <c r="U96" s="102">
        <v>7.2645232120278704</v>
      </c>
      <c r="V96" s="102">
        <v>7.2437336475569607</v>
      </c>
      <c r="W96" s="102">
        <v>11.236873661881438</v>
      </c>
      <c r="X96" s="102">
        <v>10.213586145450922</v>
      </c>
      <c r="Y96" s="102">
        <v>7.2468128037022215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3008</v>
      </c>
    </row>
    <row r="100" spans="1:105" ht="12" customHeight="1" x14ac:dyDescent="0.25">
      <c r="A100" s="121" t="s">
        <v>54</v>
      </c>
      <c r="B100" s="123">
        <v>7.4263295052042837</v>
      </c>
      <c r="C100" s="123">
        <v>7.407577594479009</v>
      </c>
      <c r="D100" s="123">
        <v>7.0908651848654074</v>
      </c>
      <c r="E100" s="123">
        <v>7.3112817686016136</v>
      </c>
      <c r="F100" s="123">
        <v>7.4886863244004793</v>
      </c>
      <c r="G100" s="123">
        <v>7.5067946016608902</v>
      </c>
      <c r="H100" s="123">
        <v>8.2613225828402079</v>
      </c>
      <c r="I100" s="123">
        <v>8.0900177186473758</v>
      </c>
      <c r="J100" s="123">
        <v>8.6843158843433752</v>
      </c>
      <c r="K100" s="123">
        <v>8.3189953670085508</v>
      </c>
      <c r="L100" s="123">
        <v>7.1226105696852402</v>
      </c>
      <c r="M100" s="123">
        <v>7.8475725790566084</v>
      </c>
      <c r="N100" s="123">
        <v>7.8797394642991385</v>
      </c>
      <c r="O100" s="123">
        <v>6.8181484805345471</v>
      </c>
      <c r="P100" s="123">
        <v>6.4021920557040168</v>
      </c>
      <c r="Q100" s="123">
        <v>5.1897756472649332</v>
      </c>
      <c r="R100" s="123">
        <v>5.1552521612971836</v>
      </c>
      <c r="S100" s="123">
        <v>4.8454340791532058</v>
      </c>
      <c r="T100" s="123">
        <v>5.7075691790261738</v>
      </c>
      <c r="U100" s="123">
        <v>5.9015847705167293</v>
      </c>
      <c r="V100" s="123">
        <v>5.5449487451623636</v>
      </c>
      <c r="W100" s="123">
        <v>5.788267129716373</v>
      </c>
      <c r="X100" s="123">
        <v>5.9171394960621049</v>
      </c>
      <c r="Y100" s="123">
        <v>6.4273648708425233</v>
      </c>
      <c r="DA100" s="130" t="s">
        <v>3009</v>
      </c>
    </row>
    <row r="101" spans="1:105" ht="12" customHeight="1" x14ac:dyDescent="0.25">
      <c r="A101" s="97" t="s">
        <v>202</v>
      </c>
      <c r="B101" s="99">
        <v>7.449846538949938</v>
      </c>
      <c r="C101" s="99">
        <v>7.4095972390923937</v>
      </c>
      <c r="D101" s="99">
        <v>7.0852008584634572</v>
      </c>
      <c r="E101" s="99">
        <v>7.2874644399286321</v>
      </c>
      <c r="F101" s="99">
        <v>7.5339839226528662</v>
      </c>
      <c r="G101" s="99">
        <v>7.7087508251142323</v>
      </c>
      <c r="H101" s="99">
        <v>8.1259751828598858</v>
      </c>
      <c r="I101" s="99">
        <v>7.8564953858672189</v>
      </c>
      <c r="J101" s="99">
        <v>8.4370710907911803</v>
      </c>
      <c r="K101" s="99">
        <v>8.1648165535948571</v>
      </c>
      <c r="L101" s="99">
        <v>7.4445552885150619</v>
      </c>
      <c r="M101" s="99">
        <v>7.765381118607003</v>
      </c>
      <c r="N101" s="99">
        <v>7.6386317034956148</v>
      </c>
      <c r="O101" s="99">
        <v>6.7092888993902831</v>
      </c>
      <c r="P101" s="99">
        <v>6.1624778569860732</v>
      </c>
      <c r="Q101" s="99">
        <v>5.4546353419660223</v>
      </c>
      <c r="R101" s="99">
        <v>5.2461033024819956</v>
      </c>
      <c r="S101" s="99">
        <v>5.1943527100011364</v>
      </c>
      <c r="T101" s="99">
        <v>5.4879132261327666</v>
      </c>
      <c r="U101" s="99">
        <v>5.6453004263199285</v>
      </c>
      <c r="V101" s="99">
        <v>5.4694338342283118</v>
      </c>
      <c r="W101" s="99">
        <v>5.7543436733779352</v>
      </c>
      <c r="X101" s="99">
        <v>6.1394506612411668</v>
      </c>
      <c r="Y101" s="99">
        <v>6.264135017478937</v>
      </c>
      <c r="DA101" s="63" t="s">
        <v>3010</v>
      </c>
    </row>
    <row r="102" spans="1:105" ht="12" customHeight="1" x14ac:dyDescent="0.25">
      <c r="A102" s="97" t="s">
        <v>50</v>
      </c>
      <c r="B102" s="99">
        <v>7.4437295530399838</v>
      </c>
      <c r="C102" s="99">
        <v>7.3466221339611248</v>
      </c>
      <c r="D102" s="99">
        <v>7.3318299901517454</v>
      </c>
      <c r="E102" s="99">
        <v>7.5041647062368231</v>
      </c>
      <c r="F102" s="99">
        <v>7.2310303849431259</v>
      </c>
      <c r="G102" s="99">
        <v>7.887244798942648</v>
      </c>
      <c r="H102" s="99">
        <v>8.5186428695548386</v>
      </c>
      <c r="I102" s="99">
        <v>7.1983110310407294</v>
      </c>
      <c r="J102" s="99">
        <v>7.688605739222063</v>
      </c>
      <c r="K102" s="99">
        <v>7.6352296404709907</v>
      </c>
      <c r="L102" s="99">
        <v>7.5249596019825757</v>
      </c>
      <c r="M102" s="99">
        <v>8.1355737052435906</v>
      </c>
      <c r="N102" s="99">
        <v>8.1551924170886014</v>
      </c>
      <c r="O102" s="99">
        <v>6.7454899630682501</v>
      </c>
      <c r="P102" s="99">
        <v>6.1946167224270363</v>
      </c>
      <c r="Q102" s="99">
        <v>4.9999932450634272</v>
      </c>
      <c r="R102" s="99">
        <v>5.3131287861906182</v>
      </c>
      <c r="S102" s="99">
        <v>5.7157244878232936</v>
      </c>
      <c r="T102" s="99">
        <v>5.4522005261853828</v>
      </c>
      <c r="U102" s="99">
        <v>6.2543095451027018</v>
      </c>
      <c r="V102" s="99">
        <v>5.8954193550464637</v>
      </c>
      <c r="W102" s="99">
        <v>4.8456085293014626</v>
      </c>
      <c r="X102" s="99">
        <v>5.328237616434671</v>
      </c>
      <c r="Y102" s="99">
        <v>7.2384146026194278</v>
      </c>
      <c r="DA102" s="63" t="s">
        <v>3011</v>
      </c>
    </row>
    <row r="103" spans="1:105" ht="12" customHeight="1" x14ac:dyDescent="0.25">
      <c r="A103" s="109" t="s">
        <v>120</v>
      </c>
      <c r="B103" s="110">
        <v>6.9809653897583219</v>
      </c>
      <c r="C103" s="110">
        <v>8.377302610910867</v>
      </c>
      <c r="D103" s="110">
        <v>4.226744479317766</v>
      </c>
      <c r="E103" s="110">
        <v>6.0144826804018265</v>
      </c>
      <c r="F103" s="110">
        <v>8.3937386515645827</v>
      </c>
      <c r="G103" s="110">
        <v>6.3218901660231097</v>
      </c>
      <c r="H103" s="110">
        <v>8.0265868190638425</v>
      </c>
      <c r="I103" s="110">
        <v>9.0414416321632292</v>
      </c>
      <c r="J103" s="110">
        <v>9.499546555470797</v>
      </c>
      <c r="K103" s="110">
        <v>8.907490925412711</v>
      </c>
      <c r="L103" s="110">
        <v>6.5658521443590754</v>
      </c>
      <c r="M103" s="110">
        <v>7.6103734717800968</v>
      </c>
      <c r="N103" s="110">
        <v>7.7612639951761073</v>
      </c>
      <c r="O103" s="110">
        <v>6.9882392346909832</v>
      </c>
      <c r="P103" s="110">
        <v>6.8780811021554049</v>
      </c>
      <c r="Q103" s="110">
        <v>5.1173609058879501</v>
      </c>
      <c r="R103" s="110">
        <v>4.7883754583975833</v>
      </c>
      <c r="S103" s="110">
        <v>3.0620338492335195</v>
      </c>
      <c r="T103" s="110">
        <v>6.4078417952311293</v>
      </c>
      <c r="U103" s="110">
        <v>5.7396051044577288</v>
      </c>
      <c r="V103" s="110">
        <v>5.2462384418050378</v>
      </c>
      <c r="W103" s="110">
        <v>6.8275643065291591</v>
      </c>
      <c r="X103" s="110">
        <v>6.2660626091779248</v>
      </c>
      <c r="Y103" s="110">
        <v>5.3741386160562659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94.387380486392729</v>
      </c>
      <c r="C124" s="118">
        <f t="shared" si="42"/>
        <v>100.06517588665102</v>
      </c>
      <c r="D124" s="118">
        <f t="shared" si="42"/>
        <v>105.2453124815291</v>
      </c>
      <c r="E124" s="118">
        <f t="shared" si="42"/>
        <v>106.9682208810172</v>
      </c>
      <c r="F124" s="118">
        <f t="shared" si="42"/>
        <v>107.94862666471921</v>
      </c>
      <c r="G124" s="118">
        <f t="shared" si="42"/>
        <v>110.49118312761082</v>
      </c>
      <c r="H124" s="118">
        <f t="shared" si="42"/>
        <v>122.26881107956291</v>
      </c>
      <c r="I124" s="118">
        <f t="shared" si="42"/>
        <v>117.1891530084952</v>
      </c>
      <c r="J124" s="118">
        <f t="shared" si="42"/>
        <v>117.79679057874277</v>
      </c>
      <c r="K124" s="118">
        <f t="shared" si="42"/>
        <v>123.50662197576526</v>
      </c>
      <c r="L124" s="118">
        <f t="shared" si="42"/>
        <v>126.31410128453476</v>
      </c>
      <c r="M124" s="118">
        <f t="shared" si="42"/>
        <v>121.65760225858645</v>
      </c>
      <c r="N124" s="118">
        <f t="shared" si="42"/>
        <v>125.69841986944807</v>
      </c>
      <c r="O124" s="118">
        <f t="shared" si="42"/>
        <v>117.91384990583589</v>
      </c>
      <c r="P124" s="118">
        <f t="shared" si="42"/>
        <v>112.65539878704632</v>
      </c>
      <c r="Q124" s="118">
        <f t="shared" si="42"/>
        <v>107.11725325136275</v>
      </c>
      <c r="R124" s="118">
        <f t="shared" ref="R124:V124" si="43">R125+R128+R130+R139</f>
        <v>113.92605427055533</v>
      </c>
      <c r="S124" s="118">
        <f t="shared" si="43"/>
        <v>116.49487109337153</v>
      </c>
      <c r="T124" s="118">
        <f t="shared" si="43"/>
        <v>121.43505257653345</v>
      </c>
      <c r="U124" s="118">
        <f t="shared" si="43"/>
        <v>117.62300221895661</v>
      </c>
      <c r="V124" s="118">
        <f t="shared" si="43"/>
        <v>114.93268800669148</v>
      </c>
      <c r="W124" s="118">
        <f t="shared" ref="W124:Y124" si="44">W125+W128+W130+W139</f>
        <v>135.3568554584896</v>
      </c>
      <c r="X124" s="118">
        <f t="shared" si="44"/>
        <v>123.98232869586815</v>
      </c>
      <c r="Y124" s="118">
        <f t="shared" si="44"/>
        <v>122.41366688351494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82.410864585246571</v>
      </c>
      <c r="C125" s="123">
        <f t="shared" si="45"/>
        <v>87.755717940292129</v>
      </c>
      <c r="D125" s="123">
        <f t="shared" si="45"/>
        <v>93.472378705071876</v>
      </c>
      <c r="E125" s="123">
        <f t="shared" si="45"/>
        <v>94.566242226608821</v>
      </c>
      <c r="F125" s="123">
        <f t="shared" si="45"/>
        <v>94.54748483443035</v>
      </c>
      <c r="G125" s="123">
        <f t="shared" si="45"/>
        <v>96.853849055867244</v>
      </c>
      <c r="H125" s="123">
        <f t="shared" si="45"/>
        <v>106.78467323222735</v>
      </c>
      <c r="I125" s="123">
        <f t="shared" si="45"/>
        <v>102.49109645946618</v>
      </c>
      <c r="J125" s="123">
        <f t="shared" si="45"/>
        <v>101.96998751000608</v>
      </c>
      <c r="K125" s="123">
        <f t="shared" si="45"/>
        <v>107.70851083022134</v>
      </c>
      <c r="L125" s="123">
        <f t="shared" si="45"/>
        <v>112.1170205758623</v>
      </c>
      <c r="M125" s="123">
        <f t="shared" si="45"/>
        <v>106.26885852031812</v>
      </c>
      <c r="N125" s="123">
        <f t="shared" si="45"/>
        <v>109.79124192009458</v>
      </c>
      <c r="O125" s="123">
        <f t="shared" si="45"/>
        <v>103.72311452841858</v>
      </c>
      <c r="P125" s="123">
        <f t="shared" si="45"/>
        <v>98.467420494896515</v>
      </c>
      <c r="Q125" s="123">
        <f t="shared" si="45"/>
        <v>94.613540325994279</v>
      </c>
      <c r="R125" s="123">
        <f t="shared" ref="R125:V125" si="46">SUM(R126:R127)</f>
        <v>100.90333880680939</v>
      </c>
      <c r="S125" s="123">
        <f t="shared" si="46"/>
        <v>103.86181201945034</v>
      </c>
      <c r="T125" s="123">
        <f t="shared" si="46"/>
        <v>107.75774653684576</v>
      </c>
      <c r="U125" s="123">
        <f t="shared" si="46"/>
        <v>104.09535213541518</v>
      </c>
      <c r="V125" s="123">
        <f t="shared" si="46"/>
        <v>102.16090680319751</v>
      </c>
      <c r="W125" s="123">
        <f t="shared" ref="W125:Y125" si="47">SUM(W126:W127)</f>
        <v>118.08359053084126</v>
      </c>
      <c r="X125" s="123">
        <f t="shared" si="47"/>
        <v>108.24128587832702</v>
      </c>
      <c r="Y125" s="123">
        <f t="shared" si="47"/>
        <v>108.58407882069625</v>
      </c>
      <c r="DA125" s="130" t="s">
        <v>3032</v>
      </c>
    </row>
    <row r="126" spans="1:105" ht="12" customHeight="1" x14ac:dyDescent="0.25">
      <c r="A126" s="97" t="s">
        <v>198</v>
      </c>
      <c r="B126" s="99">
        <v>82.0323911514092</v>
      </c>
      <c r="C126" s="99">
        <v>87.360174104052305</v>
      </c>
      <c r="D126" s="99">
        <v>93.059800805511259</v>
      </c>
      <c r="E126" s="99">
        <v>94.157161106684214</v>
      </c>
      <c r="F126" s="99">
        <v>94.14492015601958</v>
      </c>
      <c r="G126" s="99">
        <v>96.447668017125181</v>
      </c>
      <c r="H126" s="99">
        <v>106.34127662028257</v>
      </c>
      <c r="I126" s="99">
        <v>102.07383968069674</v>
      </c>
      <c r="J126" s="99">
        <v>101.55928004166167</v>
      </c>
      <c r="K126" s="99">
        <v>107.2806431192745</v>
      </c>
      <c r="L126" s="99">
        <v>111.68054903806942</v>
      </c>
      <c r="M126" s="99">
        <v>105.85936611095599</v>
      </c>
      <c r="N126" s="99">
        <v>109.37182801558892</v>
      </c>
      <c r="O126" s="99">
        <v>103.33015975193679</v>
      </c>
      <c r="P126" s="99">
        <v>98.09998912490444</v>
      </c>
      <c r="Q126" s="99">
        <v>94.266256585403852</v>
      </c>
      <c r="R126" s="99">
        <v>100.53928887437442</v>
      </c>
      <c r="S126" s="99">
        <v>103.49205320540382</v>
      </c>
      <c r="T126" s="99">
        <v>107.3749007950103</v>
      </c>
      <c r="U126" s="99">
        <v>103.72602013832856</v>
      </c>
      <c r="V126" s="99">
        <v>101.80355587870793</v>
      </c>
      <c r="W126" s="99">
        <v>117.67414612930747</v>
      </c>
      <c r="X126" s="99">
        <v>107.86735978134634</v>
      </c>
      <c r="Y126" s="99">
        <v>108.2148057601068</v>
      </c>
      <c r="DA126" s="63" t="s">
        <v>3033</v>
      </c>
    </row>
    <row r="127" spans="1:105" ht="12" customHeight="1" x14ac:dyDescent="0.25">
      <c r="A127" s="97" t="s">
        <v>53</v>
      </c>
      <c r="B127" s="99">
        <v>0.37847343383736826</v>
      </c>
      <c r="C127" s="99">
        <v>0.39554383623982253</v>
      </c>
      <c r="D127" s="99">
        <v>0.41257789956062046</v>
      </c>
      <c r="E127" s="99">
        <v>0.40908111992460966</v>
      </c>
      <c r="F127" s="99">
        <v>0.40256467841076304</v>
      </c>
      <c r="G127" s="99">
        <v>0.40618103874206873</v>
      </c>
      <c r="H127" s="99">
        <v>0.4433966119447813</v>
      </c>
      <c r="I127" s="99">
        <v>0.41725677876943684</v>
      </c>
      <c r="J127" s="99">
        <v>0.41070746834441846</v>
      </c>
      <c r="K127" s="99">
        <v>0.42786771094683662</v>
      </c>
      <c r="L127" s="99">
        <v>0.43647153779288661</v>
      </c>
      <c r="M127" s="99">
        <v>0.40949240936213016</v>
      </c>
      <c r="N127" s="99">
        <v>0.41941390450566318</v>
      </c>
      <c r="O127" s="99">
        <v>0.39295477648178728</v>
      </c>
      <c r="P127" s="99">
        <v>0.36743136999207815</v>
      </c>
      <c r="Q127" s="99">
        <v>0.34728374059043043</v>
      </c>
      <c r="R127" s="99">
        <v>0.36404993243496842</v>
      </c>
      <c r="S127" s="99">
        <v>0.369758814046525</v>
      </c>
      <c r="T127" s="99">
        <v>0.38284574183545611</v>
      </c>
      <c r="U127" s="99">
        <v>0.36933199708661746</v>
      </c>
      <c r="V127" s="99">
        <v>0.35735092448958022</v>
      </c>
      <c r="W127" s="99">
        <v>0.40944440153379275</v>
      </c>
      <c r="X127" s="99">
        <v>0.3739260969806848</v>
      </c>
      <c r="Y127" s="99">
        <v>0.36927306058945442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3.1507093538573038E-4</v>
      </c>
      <c r="C128" s="123">
        <f t="shared" si="48"/>
        <v>3.9349656112908809E-4</v>
      </c>
      <c r="D128" s="123">
        <f t="shared" si="48"/>
        <v>5.78060701227318E-4</v>
      </c>
      <c r="E128" s="123">
        <f t="shared" si="48"/>
        <v>1.2178197110882232E-3</v>
      </c>
      <c r="F128" s="123">
        <f t="shared" si="48"/>
        <v>2.2580091356571492E-3</v>
      </c>
      <c r="G128" s="123">
        <f t="shared" si="48"/>
        <v>4.0342535505058308E-3</v>
      </c>
      <c r="H128" s="123">
        <f t="shared" si="48"/>
        <v>1.2264655434238315E-2</v>
      </c>
      <c r="I128" s="123">
        <f t="shared" si="48"/>
        <v>6.4969809083249121E-3</v>
      </c>
      <c r="J128" s="123">
        <f t="shared" si="48"/>
        <v>6.5869267784842292E-3</v>
      </c>
      <c r="K128" s="123">
        <f t="shared" si="48"/>
        <v>8.9994138234969975E-3</v>
      </c>
      <c r="L128" s="123">
        <f t="shared" si="48"/>
        <v>8.1519383457127961E-2</v>
      </c>
      <c r="M128" s="123">
        <f t="shared" si="48"/>
        <v>1.1198146035228423E-2</v>
      </c>
      <c r="N128" s="123">
        <f t="shared" si="48"/>
        <v>3.6476138679227048E-2</v>
      </c>
      <c r="O128" s="123">
        <f t="shared" si="48"/>
        <v>2.0911719138352658E-2</v>
      </c>
      <c r="P128" s="123">
        <f t="shared" si="48"/>
        <v>5.3105901349274905E-2</v>
      </c>
      <c r="Q128" s="123">
        <f t="shared" si="48"/>
        <v>3.7458508651036872E-2</v>
      </c>
      <c r="R128" s="123">
        <f t="shared" si="48"/>
        <v>2.6213960698999263E-2</v>
      </c>
      <c r="S128" s="123">
        <f t="shared" si="48"/>
        <v>2.4011873086714944E-2</v>
      </c>
      <c r="T128" s="123">
        <f t="shared" si="48"/>
        <v>4.0463303976303454E-2</v>
      </c>
      <c r="U128" s="123">
        <f t="shared" si="48"/>
        <v>3.1714293543842663E-2</v>
      </c>
      <c r="V128" s="123">
        <f t="shared" si="48"/>
        <v>1.9458120629007501E-2</v>
      </c>
      <c r="W128" s="123">
        <f t="shared" si="48"/>
        <v>5.8924342349226208E-2</v>
      </c>
      <c r="X128" s="123">
        <f t="shared" si="48"/>
        <v>3.6800265222573528E-2</v>
      </c>
      <c r="Y128" s="123">
        <f t="shared" si="48"/>
        <v>2.7552184654264282E-2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3.1507093538573038E-4</v>
      </c>
      <c r="C129" s="99">
        <f>RES_hhdet_tesh!C129/RES_summary!C$19</f>
        <v>3.9349656112908809E-4</v>
      </c>
      <c r="D129" s="99">
        <f>RES_hhdet_tesh!D129/RES_summary!D$19</f>
        <v>5.78060701227318E-4</v>
      </c>
      <c r="E129" s="99">
        <f>RES_hhdet_tesh!E129/RES_summary!E$19</f>
        <v>1.2178197110882232E-3</v>
      </c>
      <c r="F129" s="99">
        <f>RES_hhdet_tesh!F129/RES_summary!F$19</f>
        <v>2.2580091356571492E-3</v>
      </c>
      <c r="G129" s="99">
        <f>RES_hhdet_tesh!G129/RES_summary!G$19</f>
        <v>4.0342535505058308E-3</v>
      </c>
      <c r="H129" s="99">
        <f>RES_hhdet_tesh!H129/RES_summary!H$19</f>
        <v>1.2264655434238315E-2</v>
      </c>
      <c r="I129" s="99">
        <f>RES_hhdet_tesh!I129/RES_summary!I$19</f>
        <v>6.4969809083249121E-3</v>
      </c>
      <c r="J129" s="99">
        <f>RES_hhdet_tesh!J129/RES_summary!J$19</f>
        <v>6.5869267784842292E-3</v>
      </c>
      <c r="K129" s="99">
        <f>RES_hhdet_tesh!K129/RES_summary!K$19</f>
        <v>8.9994138234969975E-3</v>
      </c>
      <c r="L129" s="99">
        <f>RES_hhdet_tesh!L129/RES_summary!L$19</f>
        <v>8.1519383457127961E-2</v>
      </c>
      <c r="M129" s="99">
        <f>RES_hhdet_tesh!M129/RES_summary!M$19</f>
        <v>1.1198146035228423E-2</v>
      </c>
      <c r="N129" s="99">
        <f>RES_hhdet_tesh!N129/RES_summary!N$19</f>
        <v>3.6476138679227048E-2</v>
      </c>
      <c r="O129" s="99">
        <f>RES_hhdet_tesh!O129/RES_summary!O$19</f>
        <v>2.0911719138352658E-2</v>
      </c>
      <c r="P129" s="99">
        <f>RES_hhdet_tesh!P129/RES_summary!P$19</f>
        <v>5.3105901349274905E-2</v>
      </c>
      <c r="Q129" s="99">
        <f>RES_hhdet_tesh!Q129/RES_summary!Q$19</f>
        <v>3.7458508651036872E-2</v>
      </c>
      <c r="R129" s="99">
        <f>RES_hhdet_tesh!R129/RES_summary!R$19</f>
        <v>2.6213960698999263E-2</v>
      </c>
      <c r="S129" s="99">
        <f>RES_hhdet_tesh!S129/RES_summary!S$19</f>
        <v>2.4011873086714944E-2</v>
      </c>
      <c r="T129" s="99">
        <f>RES_hhdet_tesh!T129/RES_summary!T$19</f>
        <v>4.0463303976303454E-2</v>
      </c>
      <c r="U129" s="99">
        <f>RES_hhdet_tesh!U129/RES_summary!U$19</f>
        <v>3.1714293543842663E-2</v>
      </c>
      <c r="V129" s="99">
        <f>RES_hhdet_tesh!V129/RES_summary!V$19</f>
        <v>1.9458120629007501E-2</v>
      </c>
      <c r="W129" s="99">
        <f>RES_hhdet_tesh!W129/RES_summary!W$19</f>
        <v>5.8924342349226208E-2</v>
      </c>
      <c r="X129" s="99">
        <f>RES_hhdet_tesh!X129/RES_summary!X$19</f>
        <v>3.6800265222573528E-2</v>
      </c>
      <c r="Y129" s="99">
        <f>RES_hhdet_tesh!Y129/RES_summary!Y$19</f>
        <v>2.7552184654264282E-2</v>
      </c>
      <c r="DA129" s="63" t="s">
        <v>3036</v>
      </c>
    </row>
    <row r="130" spans="1:105" ht="12" customHeight="1" x14ac:dyDescent="0.25">
      <c r="A130" s="121" t="s">
        <v>55</v>
      </c>
      <c r="B130" s="123">
        <v>4.5596466658032728</v>
      </c>
      <c r="C130" s="123">
        <v>4.9024340060123448</v>
      </c>
      <c r="D130" s="123">
        <v>4.6832276813087885</v>
      </c>
      <c r="E130" s="123">
        <v>5.0733717447411051</v>
      </c>
      <c r="F130" s="123">
        <v>5.9524690707883101</v>
      </c>
      <c r="G130" s="123">
        <v>6.1504391859662411</v>
      </c>
      <c r="H130" s="123">
        <v>7.1355018993175658</v>
      </c>
      <c r="I130" s="123">
        <v>6.6348299980238776</v>
      </c>
      <c r="J130" s="123">
        <v>7.1411535482644677</v>
      </c>
      <c r="K130" s="123">
        <v>7.4605182490893798</v>
      </c>
      <c r="L130" s="123">
        <v>7.0786824573285996</v>
      </c>
      <c r="M130" s="123">
        <v>7.4911670866410009</v>
      </c>
      <c r="N130" s="123">
        <v>7.8970772521903001</v>
      </c>
      <c r="O130" s="123">
        <v>7.3142387986756532</v>
      </c>
      <c r="P130" s="123">
        <v>7.6335449570230836</v>
      </c>
      <c r="Q130" s="123">
        <v>7.4191099312969726</v>
      </c>
      <c r="R130" s="123">
        <v>7.8826229880190946</v>
      </c>
      <c r="S130" s="123">
        <v>7.9015271604271353</v>
      </c>
      <c r="T130" s="123">
        <v>7.8272115587465576</v>
      </c>
      <c r="U130" s="123">
        <v>7.4491428168532448</v>
      </c>
      <c r="V130" s="123">
        <v>7.1527898122725215</v>
      </c>
      <c r="W130" s="123">
        <v>11.437274654147183</v>
      </c>
      <c r="X130" s="123">
        <v>9.949375859399435</v>
      </c>
      <c r="Y130" s="123">
        <v>7.2156692140036922</v>
      </c>
      <c r="DA130" s="130" t="s">
        <v>3037</v>
      </c>
    </row>
    <row r="131" spans="1:105" ht="12" customHeight="1" x14ac:dyDescent="0.25">
      <c r="A131" s="97" t="s">
        <v>128</v>
      </c>
      <c r="B131" s="99">
        <v>4.5613465917445097</v>
      </c>
      <c r="C131" s="99">
        <v>4.8938823580273194</v>
      </c>
      <c r="D131" s="99">
        <v>4.6970844813697532</v>
      </c>
      <c r="E131" s="99">
        <v>5.084181410068644</v>
      </c>
      <c r="F131" s="99">
        <v>5.9465039336154577</v>
      </c>
      <c r="G131" s="99">
        <v>6.1483821585430123</v>
      </c>
      <c r="H131" s="99">
        <v>7.1298085980478447</v>
      </c>
      <c r="I131" s="99">
        <v>6.6452419871655364</v>
      </c>
      <c r="J131" s="99">
        <v>7.1348078508924377</v>
      </c>
      <c r="K131" s="99">
        <v>7.4566968024778832</v>
      </c>
      <c r="L131" s="99">
        <v>7.0800231627700576</v>
      </c>
      <c r="M131" s="99">
        <v>7.4939121255131056</v>
      </c>
      <c r="N131" s="99">
        <v>7.8986946485200455</v>
      </c>
      <c r="O131" s="99">
        <v>7.3207750356126979</v>
      </c>
      <c r="P131" s="99">
        <v>7.6319469844050527</v>
      </c>
      <c r="Q131" s="99">
        <v>7.4176788118233254</v>
      </c>
      <c r="R131" s="99">
        <v>7.8836624741869734</v>
      </c>
      <c r="S131" s="99">
        <v>7.9026233566670294</v>
      </c>
      <c r="T131" s="99">
        <v>7.8266715987442996</v>
      </c>
      <c r="U131" s="99">
        <v>7.45278218909902</v>
      </c>
      <c r="V131" s="99">
        <v>7.1520400510619568</v>
      </c>
      <c r="W131" s="99">
        <v>11.441085163668825</v>
      </c>
      <c r="X131" s="99">
        <v>9.9457314782224309</v>
      </c>
      <c r="Y131" s="99">
        <v>7.2148646042055127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4.4859014024176664</v>
      </c>
      <c r="C135" s="102">
        <v>5.2783817712274601</v>
      </c>
      <c r="D135" s="102">
        <v>3.9983573380660591</v>
      </c>
      <c r="E135" s="102">
        <v>4.4545509184810195</v>
      </c>
      <c r="F135" s="102">
        <v>6.3395944420554402</v>
      </c>
      <c r="G135" s="102">
        <v>6.2963423247776946</v>
      </c>
      <c r="H135" s="102">
        <v>7.5105230849125855</v>
      </c>
      <c r="I135" s="102">
        <v>6.2040491864934895</v>
      </c>
      <c r="J135" s="102">
        <v>7.5478468213350647</v>
      </c>
      <c r="K135" s="102">
        <v>7.9913702542243428</v>
      </c>
      <c r="L135" s="102">
        <v>6.3574352268439647</v>
      </c>
      <c r="M135" s="102">
        <v>7.3117778888218767</v>
      </c>
      <c r="N135" s="102">
        <v>7.803794740720023</v>
      </c>
      <c r="O135" s="102">
        <v>6.8768764717182567</v>
      </c>
      <c r="P135" s="102">
        <v>7.7353746589344432</v>
      </c>
      <c r="Q135" s="102">
        <v>7.508853239179925</v>
      </c>
      <c r="R135" s="102">
        <v>7.8171162550037847</v>
      </c>
      <c r="S135" s="102">
        <v>7.831587166971703</v>
      </c>
      <c r="T135" s="102">
        <v>7.8617190680559386</v>
      </c>
      <c r="U135" s="102">
        <v>7.2096093229169629</v>
      </c>
      <c r="V135" s="102">
        <v>7.1835020426179614</v>
      </c>
      <c r="W135" s="102">
        <v>11.172621650710109</v>
      </c>
      <c r="X135" s="102">
        <v>10.193942776103142</v>
      </c>
      <c r="Y135" s="102">
        <v>7.272586721030657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7.4165541644075024</v>
      </c>
      <c r="C139" s="123">
        <v>7.4066304437854198</v>
      </c>
      <c r="D139" s="123">
        <v>7.0891280344471976</v>
      </c>
      <c r="E139" s="123">
        <v>7.3273890899561787</v>
      </c>
      <c r="F139" s="123">
        <v>7.4464147503648945</v>
      </c>
      <c r="G139" s="123">
        <v>7.4828606322268456</v>
      </c>
      <c r="H139" s="123">
        <v>8.3363712925837667</v>
      </c>
      <c r="I139" s="123">
        <v>8.0567295700968149</v>
      </c>
      <c r="J139" s="123">
        <v>8.6790625936937396</v>
      </c>
      <c r="K139" s="123">
        <v>8.328593482631037</v>
      </c>
      <c r="L139" s="123">
        <v>7.0368788678867302</v>
      </c>
      <c r="M139" s="123">
        <v>7.886378505592111</v>
      </c>
      <c r="N139" s="123">
        <v>7.9736245584839631</v>
      </c>
      <c r="O139" s="123">
        <v>6.8555848596033062</v>
      </c>
      <c r="P139" s="123">
        <v>6.5013274337774405</v>
      </c>
      <c r="Q139" s="123">
        <v>5.047144485420457</v>
      </c>
      <c r="R139" s="123">
        <v>5.1138785150278432</v>
      </c>
      <c r="S139" s="123">
        <v>4.7075200404073261</v>
      </c>
      <c r="T139" s="123">
        <v>5.8096311769648246</v>
      </c>
      <c r="U139" s="123">
        <v>6.0467929731443553</v>
      </c>
      <c r="V139" s="123">
        <v>5.5995332705924525</v>
      </c>
      <c r="W139" s="123">
        <v>5.7770659311519195</v>
      </c>
      <c r="X139" s="123">
        <v>5.7548666929191263</v>
      </c>
      <c r="Y139" s="123">
        <v>6.5863666641607201</v>
      </c>
      <c r="DA139" s="130" t="s">
        <v>3046</v>
      </c>
    </row>
    <row r="140" spans="1:105" ht="12" customHeight="1" x14ac:dyDescent="0.25">
      <c r="A140" s="97" t="s">
        <v>50</v>
      </c>
      <c r="B140" s="99">
        <v>7.4437295530399821</v>
      </c>
      <c r="C140" s="99">
        <v>7.3466221339611248</v>
      </c>
      <c r="D140" s="99">
        <v>7.3318299901517436</v>
      </c>
      <c r="E140" s="99">
        <v>7.5041647062368213</v>
      </c>
      <c r="F140" s="99">
        <v>7.2310303849431277</v>
      </c>
      <c r="G140" s="99">
        <v>7.8872447989426462</v>
      </c>
      <c r="H140" s="99">
        <v>8.5186428695548297</v>
      </c>
      <c r="I140" s="99">
        <v>7.1983110310407286</v>
      </c>
      <c r="J140" s="99">
        <v>7.6886057392220568</v>
      </c>
      <c r="K140" s="99">
        <v>7.6352296404709969</v>
      </c>
      <c r="L140" s="99">
        <v>7.5249596019825686</v>
      </c>
      <c r="M140" s="99">
        <v>8.135573705243587</v>
      </c>
      <c r="N140" s="99">
        <v>8.1551924170886156</v>
      </c>
      <c r="O140" s="99">
        <v>6.7454899630682545</v>
      </c>
      <c r="P140" s="99">
        <v>6.194616722427015</v>
      </c>
      <c r="Q140" s="99">
        <v>4.9999932450634388</v>
      </c>
      <c r="R140" s="99">
        <v>5.3131287861906253</v>
      </c>
      <c r="S140" s="99">
        <v>5.7157244878232865</v>
      </c>
      <c r="T140" s="99">
        <v>5.452200526185373</v>
      </c>
      <c r="U140" s="99">
        <v>6.2543095451026982</v>
      </c>
      <c r="V140" s="99">
        <v>5.8954193550464726</v>
      </c>
      <c r="W140" s="99">
        <v>4.8456085293014715</v>
      </c>
      <c r="X140" s="99">
        <v>5.3282376164346354</v>
      </c>
      <c r="Y140" s="99">
        <v>7.2384146026194358</v>
      </c>
      <c r="DA140" s="63" t="s">
        <v>3047</v>
      </c>
    </row>
    <row r="141" spans="1:105" ht="12" customHeight="1" x14ac:dyDescent="0.25">
      <c r="A141" s="109" t="s">
        <v>120</v>
      </c>
      <c r="B141" s="110">
        <v>6.9809653897583228</v>
      </c>
      <c r="C141" s="110">
        <v>8.377302610910867</v>
      </c>
      <c r="D141" s="110">
        <v>4.2267444793177669</v>
      </c>
      <c r="E141" s="110">
        <v>6.0144826804018257</v>
      </c>
      <c r="F141" s="110">
        <v>8.3937386515645844</v>
      </c>
      <c r="G141" s="110">
        <v>6.3218901660231035</v>
      </c>
      <c r="H141" s="110">
        <v>8.0265868190638461</v>
      </c>
      <c r="I141" s="110">
        <v>9.0414416321632327</v>
      </c>
      <c r="J141" s="110">
        <v>9.4995465554707952</v>
      </c>
      <c r="K141" s="110">
        <v>8.9074909254127093</v>
      </c>
      <c r="L141" s="110">
        <v>6.5658521443590825</v>
      </c>
      <c r="M141" s="110">
        <v>7.6103734717801119</v>
      </c>
      <c r="N141" s="110">
        <v>7.7612639951760976</v>
      </c>
      <c r="O141" s="110">
        <v>6.9882392346909983</v>
      </c>
      <c r="P141" s="110">
        <v>6.8780811021554094</v>
      </c>
      <c r="Q141" s="110">
        <v>5.1173609058879439</v>
      </c>
      <c r="R141" s="110">
        <v>4.7883754583975611</v>
      </c>
      <c r="S141" s="110">
        <v>3.0620338492335275</v>
      </c>
      <c r="T141" s="110">
        <v>6.4078417952311213</v>
      </c>
      <c r="U141" s="110">
        <v>5.7396051044577563</v>
      </c>
      <c r="V141" s="110">
        <v>5.246238441805029</v>
      </c>
      <c r="W141" s="110">
        <v>6.8275643065291174</v>
      </c>
      <c r="X141" s="110">
        <v>6.2660626091779648</v>
      </c>
      <c r="Y141" s="110">
        <v>5.3741386160562845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112.60926305180814</v>
      </c>
      <c r="P143" s="118">
        <f t="shared" si="49"/>
        <v>97.663396826809958</v>
      </c>
      <c r="Q143" s="118">
        <f t="shared" si="49"/>
        <v>90.734577703515015</v>
      </c>
      <c r="R143" s="118">
        <f t="shared" ref="R143:V143" si="50">R144+R146+R148+R157</f>
        <v>97.390678096468093</v>
      </c>
      <c r="S143" s="118">
        <f t="shared" si="50"/>
        <v>119.6586128898083</v>
      </c>
      <c r="T143" s="118">
        <f t="shared" si="50"/>
        <v>130.45040266718627</v>
      </c>
      <c r="U143" s="118">
        <f t="shared" si="50"/>
        <v>107.15489403201993</v>
      </c>
      <c r="V143" s="118">
        <f t="shared" si="50"/>
        <v>94.078883240770239</v>
      </c>
      <c r="W143" s="118">
        <f t="shared" ref="W143:Y143" si="51">W144+W146+W148+W157</f>
        <v>131.37527798583832</v>
      </c>
      <c r="X143" s="118">
        <f t="shared" si="51"/>
        <v>125.56285852970076</v>
      </c>
      <c r="Y143" s="118">
        <f t="shared" si="51"/>
        <v>132.54891651281537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98.82955212834834</v>
      </c>
      <c r="P144" s="123">
        <f t="shared" si="52"/>
        <v>83.226853910802873</v>
      </c>
      <c r="Q144" s="123">
        <f t="shared" si="52"/>
        <v>78.089033746683484</v>
      </c>
      <c r="R144" s="123">
        <f t="shared" si="52"/>
        <v>84.408882718111272</v>
      </c>
      <c r="S144" s="123">
        <f t="shared" si="52"/>
        <v>106.95462400530224</v>
      </c>
      <c r="T144" s="123">
        <f t="shared" si="52"/>
        <v>116.63680939060204</v>
      </c>
      <c r="U144" s="123">
        <f t="shared" si="52"/>
        <v>93.701688170206083</v>
      </c>
      <c r="V144" s="123">
        <f t="shared" si="52"/>
        <v>81.245149469143911</v>
      </c>
      <c r="W144" s="123">
        <f t="shared" si="52"/>
        <v>114.0623146506551</v>
      </c>
      <c r="X144" s="123">
        <f t="shared" si="52"/>
        <v>109.53148778144366</v>
      </c>
      <c r="Y144" s="123">
        <f t="shared" si="52"/>
        <v>118.42699815677064</v>
      </c>
      <c r="DA144" s="130" t="s">
        <v>3050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98.82955212834834</v>
      </c>
      <c r="P145" s="99">
        <v>83.226853910802873</v>
      </c>
      <c r="Q145" s="99">
        <v>78.089033746683484</v>
      </c>
      <c r="R145" s="99">
        <v>84.408882718111272</v>
      </c>
      <c r="S145" s="99">
        <v>106.95462400530224</v>
      </c>
      <c r="T145" s="99">
        <v>116.63680939060204</v>
      </c>
      <c r="U145" s="99">
        <v>93.701688170206083</v>
      </c>
      <c r="V145" s="99">
        <v>81.245149469143911</v>
      </c>
      <c r="W145" s="99">
        <v>114.0623146506551</v>
      </c>
      <c r="X145" s="99">
        <v>109.53148778144366</v>
      </c>
      <c r="Y145" s="99">
        <v>118.42699815677064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4.2951612684736587E-2</v>
      </c>
      <c r="P146" s="123">
        <f t="shared" si="53"/>
        <v>0.2059091599623033</v>
      </c>
      <c r="Q146" s="123">
        <f t="shared" si="53"/>
        <v>0.19324345617805344</v>
      </c>
      <c r="R146" s="123">
        <f t="shared" si="53"/>
        <v>0.15154598333229122</v>
      </c>
      <c r="S146" s="123">
        <f t="shared" si="53"/>
        <v>0.13831965524597523</v>
      </c>
      <c r="T146" s="123">
        <f t="shared" si="53"/>
        <v>0.23764800312007173</v>
      </c>
      <c r="U146" s="123">
        <f t="shared" si="53"/>
        <v>0.18919143544975808</v>
      </c>
      <c r="V146" s="123">
        <f t="shared" si="53"/>
        <v>0.11204566064255136</v>
      </c>
      <c r="W146" s="123">
        <f t="shared" si="53"/>
        <v>0.32220247861781964</v>
      </c>
      <c r="X146" s="123">
        <f t="shared" si="53"/>
        <v>0.21337899893814033</v>
      </c>
      <c r="Y146" s="123">
        <f t="shared" si="53"/>
        <v>0.18333140851227084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4.2951612684736587E-2</v>
      </c>
      <c r="P147" s="99">
        <f>RES_hhdet_tesh!P147/RES_summary!P$19</f>
        <v>0.2059091599623033</v>
      </c>
      <c r="Q147" s="99">
        <f>RES_hhdet_tesh!Q147/RES_summary!Q$19</f>
        <v>0.19324345617805344</v>
      </c>
      <c r="R147" s="99">
        <f>RES_hhdet_tesh!R147/RES_summary!R$19</f>
        <v>0.15154598333229122</v>
      </c>
      <c r="S147" s="99">
        <f>RES_hhdet_tesh!S147/RES_summary!S$19</f>
        <v>0.13831965524597523</v>
      </c>
      <c r="T147" s="99">
        <f>RES_hhdet_tesh!T147/RES_summary!T$19</f>
        <v>0.23764800312007173</v>
      </c>
      <c r="U147" s="99">
        <f>RES_hhdet_tesh!U147/RES_summary!U$19</f>
        <v>0.18919143544975808</v>
      </c>
      <c r="V147" s="99">
        <f>RES_hhdet_tesh!V147/RES_summary!V$19</f>
        <v>0.11204566064255136</v>
      </c>
      <c r="W147" s="99">
        <f>RES_hhdet_tesh!W147/RES_summary!W$19</f>
        <v>0.32220247861781964</v>
      </c>
      <c r="X147" s="99">
        <f>RES_hhdet_tesh!X147/RES_summary!X$19</f>
        <v>0.21337899893814033</v>
      </c>
      <c r="Y147" s="99">
        <f>RES_hhdet_tesh!Y147/RES_summary!Y$19</f>
        <v>0.18333140851227084</v>
      </c>
      <c r="DA147" s="63" t="s">
        <v>3053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6.8463367657042085</v>
      </c>
      <c r="P148" s="123">
        <v>7.637012070870254</v>
      </c>
      <c r="Q148" s="123">
        <v>7.4025133384782853</v>
      </c>
      <c r="R148" s="123">
        <v>7.7163064215408772</v>
      </c>
      <c r="S148" s="123">
        <v>7.7602390311926879</v>
      </c>
      <c r="T148" s="123">
        <v>7.8153924694025809</v>
      </c>
      <c r="U148" s="123">
        <v>7.2135677729851757</v>
      </c>
      <c r="V148" s="123">
        <v>7.1808490902902671</v>
      </c>
      <c r="W148" s="123">
        <v>11.054207114982731</v>
      </c>
      <c r="X148" s="123">
        <v>10.047272682832215</v>
      </c>
      <c r="Y148" s="123">
        <v>7.3191289283315033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7.4922243498379562</v>
      </c>
      <c r="P149" s="99">
        <v>7.4033744506384709</v>
      </c>
      <c r="Q149" s="99">
        <v>6.9709938285653665</v>
      </c>
      <c r="R149" s="99">
        <v>7.5284705205321538</v>
      </c>
      <c r="S149" s="99">
        <v>7.901007278975591</v>
      </c>
      <c r="T149" s="99">
        <v>7.7626957059355552</v>
      </c>
      <c r="U149" s="99">
        <v>7.266843876405364</v>
      </c>
      <c r="V149" s="99">
        <v>6.1969000598781587</v>
      </c>
      <c r="W149" s="99">
        <v>7.8045319494013707</v>
      </c>
      <c r="X149" s="99">
        <v>7.7754589121202322</v>
      </c>
      <c r="Y149" s="99">
        <v>9.5386955589710176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6.8439433230949263</v>
      </c>
      <c r="P153" s="102">
        <v>7.6377767378395118</v>
      </c>
      <c r="Q153" s="102">
        <v>7.4044341909595337</v>
      </c>
      <c r="R153" s="102">
        <v>7.7177696270015996</v>
      </c>
      <c r="S153" s="102">
        <v>7.7586261292288006</v>
      </c>
      <c r="T153" s="102">
        <v>7.8160285629197066</v>
      </c>
      <c r="U153" s="102">
        <v>7.2129076548260871</v>
      </c>
      <c r="V153" s="102">
        <v>7.1957410396562969</v>
      </c>
      <c r="W153" s="102">
        <v>11.125991801738982</v>
      </c>
      <c r="X153" s="102">
        <v>10.120848762918685</v>
      </c>
      <c r="Y153" s="102">
        <v>7.2068885205572819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3062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6.8904225450708632</v>
      </c>
      <c r="P157" s="123">
        <v>6.5936216851745204</v>
      </c>
      <c r="Q157" s="123">
        <v>5.04978716217519</v>
      </c>
      <c r="R157" s="123">
        <v>5.1139429734836517</v>
      </c>
      <c r="S157" s="123">
        <v>4.8054301980673975</v>
      </c>
      <c r="T157" s="123">
        <v>5.7605528040615708</v>
      </c>
      <c r="U157" s="123">
        <v>6.0504466533789092</v>
      </c>
      <c r="V157" s="123">
        <v>5.5408390206935172</v>
      </c>
      <c r="W157" s="123">
        <v>5.9365537415826628</v>
      </c>
      <c r="X157" s="123">
        <v>5.7707190664867447</v>
      </c>
      <c r="Y157" s="123">
        <v>6.6194580192009438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6.7454899630682705</v>
      </c>
      <c r="P158" s="99">
        <v>6.1946167224270283</v>
      </c>
      <c r="Q158" s="99">
        <v>4.9999932450634317</v>
      </c>
      <c r="R158" s="99">
        <v>5.3131287861906413</v>
      </c>
      <c r="S158" s="99">
        <v>5.7157244878233113</v>
      </c>
      <c r="T158" s="99">
        <v>5.4522005261853854</v>
      </c>
      <c r="U158" s="99">
        <v>6.2543095451026858</v>
      </c>
      <c r="V158" s="99">
        <v>5.8954193550464575</v>
      </c>
      <c r="W158" s="99">
        <v>4.8456085293014484</v>
      </c>
      <c r="X158" s="99">
        <v>5.3282376164346559</v>
      </c>
      <c r="Y158" s="99">
        <v>7.238414602619426</v>
      </c>
      <c r="DA158" s="63" t="s">
        <v>3064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6.9882392346909903</v>
      </c>
      <c r="P159" s="110">
        <v>6.8780811021553871</v>
      </c>
      <c r="Q159" s="110">
        <v>5.1173609058879608</v>
      </c>
      <c r="R159" s="110">
        <v>4.7883754583975771</v>
      </c>
      <c r="S159" s="110">
        <v>3.0620338492335133</v>
      </c>
      <c r="T159" s="110">
        <v>6.4078417952311417</v>
      </c>
      <c r="U159" s="110">
        <v>5.739605104457751</v>
      </c>
      <c r="V159" s="110">
        <v>5.2462384418050672</v>
      </c>
      <c r="W159" s="110">
        <v>6.8275643065291485</v>
      </c>
      <c r="X159" s="110">
        <v>6.2660626091779248</v>
      </c>
      <c r="Y159" s="110">
        <v>5.3741386160562437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94.191208040688394</v>
      </c>
      <c r="C161" s="118">
        <f t="shared" si="54"/>
        <v>100.14854473248833</v>
      </c>
      <c r="D161" s="118">
        <f t="shared" si="54"/>
        <v>101.36080859840398</v>
      </c>
      <c r="E161" s="118">
        <f t="shared" si="54"/>
        <v>97.621187479048885</v>
      </c>
      <c r="F161" s="118">
        <f t="shared" si="54"/>
        <v>85.556404314309944</v>
      </c>
      <c r="G161" s="118">
        <f t="shared" si="54"/>
        <v>96.267948455437505</v>
      </c>
      <c r="H161" s="118">
        <f t="shared" si="54"/>
        <v>119.205793130545</v>
      </c>
      <c r="I161" s="118">
        <f t="shared" si="54"/>
        <v>117.5205237908315</v>
      </c>
      <c r="J161" s="118">
        <f t="shared" si="54"/>
        <v>129.23000392477675</v>
      </c>
      <c r="K161" s="118">
        <f t="shared" si="54"/>
        <v>127.44332411999999</v>
      </c>
      <c r="L161" s="118">
        <f t="shared" si="54"/>
        <v>117.63661847792066</v>
      </c>
      <c r="M161" s="118">
        <f t="shared" si="54"/>
        <v>123.00423791431919</v>
      </c>
      <c r="N161" s="118">
        <f t="shared" si="54"/>
        <v>136.33444767520263</v>
      </c>
      <c r="O161" s="118">
        <f t="shared" si="54"/>
        <v>92.008658069606227</v>
      </c>
      <c r="P161" s="118">
        <f t="shared" si="54"/>
        <v>108.3050707693297</v>
      </c>
      <c r="Q161" s="118">
        <f t="shared" si="54"/>
        <v>131.52550961299423</v>
      </c>
      <c r="R161" s="118">
        <f t="shared" ref="R161:V161" si="55">R162+R164+R166+R175</f>
        <v>146.42475093336563</v>
      </c>
      <c r="S161" s="118">
        <f t="shared" si="55"/>
        <v>157.83985897975884</v>
      </c>
      <c r="T161" s="118">
        <f t="shared" si="55"/>
        <v>113.28753533244351</v>
      </c>
      <c r="U161" s="118">
        <f t="shared" si="55"/>
        <v>105.94037752523971</v>
      </c>
      <c r="V161" s="118">
        <f t="shared" si="55"/>
        <v>144.88641547928751</v>
      </c>
      <c r="W161" s="118">
        <f t="shared" ref="W161:Y161" si="56">W162+W164+W166+W175</f>
        <v>115.14886993537692</v>
      </c>
      <c r="X161" s="118">
        <f t="shared" si="56"/>
        <v>112.80904451944508</v>
      </c>
      <c r="Y161" s="118">
        <f t="shared" si="56"/>
        <v>122.38372972963131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82.281070507760688</v>
      </c>
      <c r="C162" s="123">
        <f t="shared" si="57"/>
        <v>87.478365287352361</v>
      </c>
      <c r="D162" s="123">
        <f t="shared" si="57"/>
        <v>90.264184862001727</v>
      </c>
      <c r="E162" s="123">
        <f t="shared" si="57"/>
        <v>85.863884154346138</v>
      </c>
      <c r="F162" s="123">
        <f t="shared" si="57"/>
        <v>71.663659799586014</v>
      </c>
      <c r="G162" s="123">
        <f t="shared" si="57"/>
        <v>82.708362723483489</v>
      </c>
      <c r="H162" s="123">
        <f t="shared" si="57"/>
        <v>103.42405853343881</v>
      </c>
      <c r="I162" s="123">
        <f t="shared" si="57"/>
        <v>102.84520428721345</v>
      </c>
      <c r="J162" s="123">
        <f t="shared" si="57"/>
        <v>112.67987499803212</v>
      </c>
      <c r="K162" s="123">
        <f t="shared" si="57"/>
        <v>110.97381824091313</v>
      </c>
      <c r="L162" s="123">
        <f t="shared" si="57"/>
        <v>104.01160989357804</v>
      </c>
      <c r="M162" s="123">
        <f t="shared" si="57"/>
        <v>107.77817536166751</v>
      </c>
      <c r="N162" s="123">
        <f t="shared" si="57"/>
        <v>120.45946205284895</v>
      </c>
      <c r="O162" s="123">
        <f t="shared" si="57"/>
        <v>78.192816647452375</v>
      </c>
      <c r="P162" s="123">
        <f t="shared" si="57"/>
        <v>93.895301478030404</v>
      </c>
      <c r="Q162" s="123">
        <f t="shared" si="57"/>
        <v>118.85523390134797</v>
      </c>
      <c r="R162" s="123">
        <f t="shared" si="57"/>
        <v>133.41816359400585</v>
      </c>
      <c r="S162" s="123">
        <f t="shared" si="57"/>
        <v>145.31760547531755</v>
      </c>
      <c r="T162" s="123">
        <f t="shared" si="57"/>
        <v>99.368535890987559</v>
      </c>
      <c r="U162" s="123">
        <f t="shared" si="57"/>
        <v>92.498602784204635</v>
      </c>
      <c r="V162" s="123">
        <f t="shared" si="57"/>
        <v>131.96229823749934</v>
      </c>
      <c r="W162" s="123">
        <f t="shared" si="57"/>
        <v>97.76654589902347</v>
      </c>
      <c r="X162" s="123">
        <f t="shared" si="57"/>
        <v>96.459526437759862</v>
      </c>
      <c r="Y162" s="123">
        <f t="shared" si="57"/>
        <v>108.42292447657512</v>
      </c>
      <c r="DA162" s="130" t="s">
        <v>3067</v>
      </c>
    </row>
    <row r="163" spans="1:105" ht="12" customHeight="1" x14ac:dyDescent="0.25">
      <c r="A163" s="97" t="s">
        <v>53</v>
      </c>
      <c r="B163" s="110">
        <v>82.281070507760688</v>
      </c>
      <c r="C163" s="110">
        <v>87.478365287352361</v>
      </c>
      <c r="D163" s="110">
        <v>90.264184862001727</v>
      </c>
      <c r="E163" s="110">
        <v>85.863884154346138</v>
      </c>
      <c r="F163" s="110">
        <v>71.663659799586014</v>
      </c>
      <c r="G163" s="110">
        <v>82.708362723483489</v>
      </c>
      <c r="H163" s="110">
        <v>103.42405853343881</v>
      </c>
      <c r="I163" s="110">
        <v>102.84520428721345</v>
      </c>
      <c r="J163" s="110">
        <v>112.67987499803212</v>
      </c>
      <c r="K163" s="110">
        <v>110.97381824091313</v>
      </c>
      <c r="L163" s="110">
        <v>104.01160989357804</v>
      </c>
      <c r="M163" s="110">
        <v>107.77817536166751</v>
      </c>
      <c r="N163" s="110">
        <v>120.45946205284895</v>
      </c>
      <c r="O163" s="110">
        <v>78.192816647452375</v>
      </c>
      <c r="P163" s="110">
        <v>93.895301478030404</v>
      </c>
      <c r="Q163" s="110">
        <v>118.85523390134797</v>
      </c>
      <c r="R163" s="110">
        <v>133.41816359400585</v>
      </c>
      <c r="S163" s="110">
        <v>145.31760547531755</v>
      </c>
      <c r="T163" s="110">
        <v>99.368535890987559</v>
      </c>
      <c r="U163" s="110">
        <v>92.498602784204635</v>
      </c>
      <c r="V163" s="110">
        <v>131.96229823749934</v>
      </c>
      <c r="W163" s="110">
        <v>97.76654589902347</v>
      </c>
      <c r="X163" s="110">
        <v>96.459526437759862</v>
      </c>
      <c r="Y163" s="110">
        <v>108.42292447657512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1.3380387328961116E-3</v>
      </c>
      <c r="C164" s="123">
        <f t="shared" si="58"/>
        <v>1.7411420862215412E-3</v>
      </c>
      <c r="D164" s="123">
        <f t="shared" si="58"/>
        <v>2.3225603297145083E-3</v>
      </c>
      <c r="E164" s="123">
        <f t="shared" si="58"/>
        <v>2.6048735196301373E-3</v>
      </c>
      <c r="F164" s="123">
        <f t="shared" si="58"/>
        <v>3.873301370384941E-3</v>
      </c>
      <c r="G164" s="123">
        <f t="shared" si="58"/>
        <v>9.1922102648198944E-3</v>
      </c>
      <c r="H164" s="123">
        <f t="shared" si="58"/>
        <v>3.7410027367231591E-2</v>
      </c>
      <c r="I164" s="123">
        <f t="shared" si="58"/>
        <v>2.3260577552320878E-2</v>
      </c>
      <c r="J164" s="123">
        <f t="shared" si="58"/>
        <v>2.5587637341715205E-2</v>
      </c>
      <c r="K164" s="123">
        <f t="shared" si="58"/>
        <v>3.4059345116622411E-2</v>
      </c>
      <c r="L164" s="123">
        <f t="shared" si="58"/>
        <v>0.29656041099599917</v>
      </c>
      <c r="M164" s="123">
        <f t="shared" si="58"/>
        <v>3.7620268326763573E-2</v>
      </c>
      <c r="N164" s="123">
        <f t="shared" si="58"/>
        <v>0.10381960281840473</v>
      </c>
      <c r="O164" s="123">
        <f t="shared" si="58"/>
        <v>5.3494667642346158E-2</v>
      </c>
      <c r="P164" s="123">
        <f t="shared" si="58"/>
        <v>0.14074654108797474</v>
      </c>
      <c r="Q164" s="123">
        <f t="shared" si="58"/>
        <v>0.11909968452868089</v>
      </c>
      <c r="R164" s="123">
        <f t="shared" si="58"/>
        <v>9.9940907257821066E-2</v>
      </c>
      <c r="S164" s="123">
        <f t="shared" si="58"/>
        <v>9.4069439974654653E-2</v>
      </c>
      <c r="T164" s="123">
        <f t="shared" si="58"/>
        <v>0.15921676361765771</v>
      </c>
      <c r="U164" s="123">
        <f t="shared" si="58"/>
        <v>0.12652668938893882</v>
      </c>
      <c r="V164" s="123">
        <f t="shared" si="58"/>
        <v>8.3346525755313441E-2</v>
      </c>
      <c r="W164" s="123">
        <f t="shared" si="58"/>
        <v>0.2790099992587895</v>
      </c>
      <c r="X164" s="123">
        <f t="shared" si="58"/>
        <v>0.25653291829109687</v>
      </c>
      <c r="Y164" s="123">
        <f t="shared" si="58"/>
        <v>0.19220612008393057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1.3380387328961116E-3</v>
      </c>
      <c r="C165" s="99">
        <f>RES_hhdet_tesh!C165/RES_summary!C$19</f>
        <v>1.7411420862215412E-3</v>
      </c>
      <c r="D165" s="99">
        <f>RES_hhdet_tesh!D165/RES_summary!D$19</f>
        <v>2.3225603297145083E-3</v>
      </c>
      <c r="E165" s="99">
        <f>RES_hhdet_tesh!E165/RES_summary!E$19</f>
        <v>2.6048735196301373E-3</v>
      </c>
      <c r="F165" s="99">
        <f>RES_hhdet_tesh!F165/RES_summary!F$19</f>
        <v>3.873301370384941E-3</v>
      </c>
      <c r="G165" s="99">
        <f>RES_hhdet_tesh!G165/RES_summary!G$19</f>
        <v>9.1922102648198944E-3</v>
      </c>
      <c r="H165" s="99">
        <f>RES_hhdet_tesh!H165/RES_summary!H$19</f>
        <v>3.7410027367231591E-2</v>
      </c>
      <c r="I165" s="99">
        <f>RES_hhdet_tesh!I165/RES_summary!I$19</f>
        <v>2.3260577552320878E-2</v>
      </c>
      <c r="J165" s="99">
        <f>RES_hhdet_tesh!J165/RES_summary!J$19</f>
        <v>2.5587637341715205E-2</v>
      </c>
      <c r="K165" s="99">
        <f>RES_hhdet_tesh!K165/RES_summary!K$19</f>
        <v>3.4059345116622411E-2</v>
      </c>
      <c r="L165" s="99">
        <f>RES_hhdet_tesh!L165/RES_summary!L$19</f>
        <v>0.29656041099599917</v>
      </c>
      <c r="M165" s="99">
        <f>RES_hhdet_tesh!M165/RES_summary!M$19</f>
        <v>3.7620268326763573E-2</v>
      </c>
      <c r="N165" s="99">
        <f>RES_hhdet_tesh!N165/RES_summary!N$19</f>
        <v>0.10381960281840473</v>
      </c>
      <c r="O165" s="99">
        <f>RES_hhdet_tesh!O165/RES_summary!O$19</f>
        <v>5.3494667642346158E-2</v>
      </c>
      <c r="P165" s="99">
        <f>RES_hhdet_tesh!P165/RES_summary!P$19</f>
        <v>0.14074654108797474</v>
      </c>
      <c r="Q165" s="99">
        <f>RES_hhdet_tesh!Q165/RES_summary!Q$19</f>
        <v>0.11909968452868089</v>
      </c>
      <c r="R165" s="99">
        <f>RES_hhdet_tesh!R165/RES_summary!R$19</f>
        <v>9.9940907257821066E-2</v>
      </c>
      <c r="S165" s="99">
        <f>RES_hhdet_tesh!S165/RES_summary!S$19</f>
        <v>9.4069439974654653E-2</v>
      </c>
      <c r="T165" s="99">
        <f>RES_hhdet_tesh!T165/RES_summary!T$19</f>
        <v>0.15921676361765771</v>
      </c>
      <c r="U165" s="99">
        <f>RES_hhdet_tesh!U165/RES_summary!U$19</f>
        <v>0.12652668938893882</v>
      </c>
      <c r="V165" s="99">
        <f>RES_hhdet_tesh!V165/RES_summary!V$19</f>
        <v>8.3346525755313441E-2</v>
      </c>
      <c r="W165" s="99">
        <f>RES_hhdet_tesh!W165/RES_summary!W$19</f>
        <v>0.2790099992587895</v>
      </c>
      <c r="X165" s="99">
        <f>RES_hhdet_tesh!X165/RES_summary!X$19</f>
        <v>0.25653291829109687</v>
      </c>
      <c r="Y165" s="99">
        <f>RES_hhdet_tesh!Y165/RES_summary!Y$19</f>
        <v>0.19220612008393057</v>
      </c>
      <c r="DA165" s="63" t="s">
        <v>3070</v>
      </c>
    </row>
    <row r="166" spans="1:105" ht="12" customHeight="1" x14ac:dyDescent="0.25">
      <c r="A166" s="121" t="s">
        <v>55</v>
      </c>
      <c r="B166" s="123">
        <v>4.492291362524341</v>
      </c>
      <c r="C166" s="123">
        <v>5.2617517147592627</v>
      </c>
      <c r="D166" s="123">
        <v>4.0265400416808594</v>
      </c>
      <c r="E166" s="123">
        <v>4.4762661743712862</v>
      </c>
      <c r="F166" s="123">
        <v>6.3211865284864217</v>
      </c>
      <c r="G166" s="123">
        <v>6.2910421281672111</v>
      </c>
      <c r="H166" s="123">
        <v>7.4996201438372916</v>
      </c>
      <c r="I166" s="123">
        <v>6.2055386618739643</v>
      </c>
      <c r="J166" s="123">
        <v>7.5450539015036302</v>
      </c>
      <c r="K166" s="123">
        <v>7.980890528468259</v>
      </c>
      <c r="L166" s="123">
        <v>6.3641919805775311</v>
      </c>
      <c r="M166" s="123">
        <v>7.3338869427256776</v>
      </c>
      <c r="N166" s="123">
        <v>7.821448532679347</v>
      </c>
      <c r="O166" s="123">
        <v>6.8903647537740342</v>
      </c>
      <c r="P166" s="123">
        <v>7.7243669401692667</v>
      </c>
      <c r="Q166" s="123">
        <v>7.498382668694723</v>
      </c>
      <c r="R166" s="123">
        <v>7.8204706345079202</v>
      </c>
      <c r="S166" s="123">
        <v>7.8485243613953841</v>
      </c>
      <c r="T166" s="123">
        <v>7.9087108890428945</v>
      </c>
      <c r="U166" s="123">
        <v>7.2895483044472975</v>
      </c>
      <c r="V166" s="123">
        <v>7.2648322165868242</v>
      </c>
      <c r="W166" s="123">
        <v>11.26971231606232</v>
      </c>
      <c r="X166" s="123">
        <v>10.283410212044723</v>
      </c>
      <c r="Y166" s="123">
        <v>7.4211369856084914</v>
      </c>
      <c r="DA166" s="130" t="s">
        <v>3071</v>
      </c>
    </row>
    <row r="167" spans="1:105" ht="12" customHeight="1" x14ac:dyDescent="0.25">
      <c r="A167" s="97" t="s">
        <v>124</v>
      </c>
      <c r="B167" s="99">
        <v>4.6839901657245866</v>
      </c>
      <c r="C167" s="99">
        <v>4.766678000852016</v>
      </c>
      <c r="D167" s="99">
        <v>4.8945483898239646</v>
      </c>
      <c r="E167" s="99">
        <v>5.3409905029224909</v>
      </c>
      <c r="F167" s="99">
        <v>5.5526316142075158</v>
      </c>
      <c r="G167" s="99">
        <v>6.4327836514219454</v>
      </c>
      <c r="H167" s="99">
        <v>6.8628381430782888</v>
      </c>
      <c r="I167" s="99">
        <v>6.2356286900478528</v>
      </c>
      <c r="J167" s="99">
        <v>6.4743417326905819</v>
      </c>
      <c r="K167" s="99">
        <v>6.8803359046685308</v>
      </c>
      <c r="L167" s="99">
        <v>7.3256134399517556</v>
      </c>
      <c r="M167" s="99">
        <v>7.9449132915196889</v>
      </c>
      <c r="N167" s="99">
        <v>8.1585143567639768</v>
      </c>
      <c r="O167" s="99">
        <v>7.5503941626848983</v>
      </c>
      <c r="P167" s="99">
        <v>7.5101662961588822</v>
      </c>
      <c r="Q167" s="99">
        <v>7.0919413931506838</v>
      </c>
      <c r="R167" s="99">
        <v>7.6564604997961849</v>
      </c>
      <c r="S167" s="99">
        <v>7.9958832991211812</v>
      </c>
      <c r="T167" s="99">
        <v>7.8599411900172749</v>
      </c>
      <c r="U167" s="99">
        <v>7.34185036425517</v>
      </c>
      <c r="V167" s="99">
        <v>6.2671258745370828</v>
      </c>
      <c r="W167" s="99">
        <v>7.9612438813197466</v>
      </c>
      <c r="X167" s="99">
        <v>7.9505915835490804</v>
      </c>
      <c r="Y167" s="99">
        <v>9.7579283549221216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4.4859014024176673</v>
      </c>
      <c r="C171" s="102">
        <v>5.278571526834317</v>
      </c>
      <c r="D171" s="102">
        <v>3.9981497020080994</v>
      </c>
      <c r="E171" s="102">
        <v>4.4531645815184246</v>
      </c>
      <c r="F171" s="102">
        <v>6.3347683671559682</v>
      </c>
      <c r="G171" s="102">
        <v>6.2893676036493114</v>
      </c>
      <c r="H171" s="102">
        <v>7.5051556282756895</v>
      </c>
      <c r="I171" s="102">
        <v>6.2053227293332478</v>
      </c>
      <c r="J171" s="102">
        <v>7.5512959837412001</v>
      </c>
      <c r="K171" s="102">
        <v>7.9912484777060815</v>
      </c>
      <c r="L171" s="102">
        <v>6.3545953476014558</v>
      </c>
      <c r="M171" s="102">
        <v>7.3272969260216883</v>
      </c>
      <c r="N171" s="102">
        <v>7.81804495829146</v>
      </c>
      <c r="O171" s="102">
        <v>6.8845336959255956</v>
      </c>
      <c r="P171" s="102">
        <v>7.7260390935198693</v>
      </c>
      <c r="Q171" s="102">
        <v>7.5013343551038503</v>
      </c>
      <c r="R171" s="102">
        <v>7.821610548196209</v>
      </c>
      <c r="S171" s="102">
        <v>7.8474580249110488</v>
      </c>
      <c r="T171" s="102">
        <v>7.9090671835976929</v>
      </c>
      <c r="U171" s="102">
        <v>7.2891128991485923</v>
      </c>
      <c r="V171" s="102">
        <v>7.2752859258167719</v>
      </c>
      <c r="W171" s="102">
        <v>11.316676080978107</v>
      </c>
      <c r="X171" s="102">
        <v>10.324890736901899</v>
      </c>
      <c r="Y171" s="102">
        <v>7.3642078805484328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3079</v>
      </c>
    </row>
    <row r="175" spans="1:105" ht="12" customHeight="1" x14ac:dyDescent="0.25">
      <c r="A175" s="121" t="s">
        <v>54</v>
      </c>
      <c r="B175" s="123">
        <v>7.416508131670474</v>
      </c>
      <c r="C175" s="123">
        <v>7.4066865882904978</v>
      </c>
      <c r="D175" s="123">
        <v>7.067761134391672</v>
      </c>
      <c r="E175" s="123">
        <v>7.278432276811829</v>
      </c>
      <c r="F175" s="123">
        <v>7.5676846848671193</v>
      </c>
      <c r="G175" s="123">
        <v>7.2593513935219907</v>
      </c>
      <c r="H175" s="123">
        <v>8.2447044259016664</v>
      </c>
      <c r="I175" s="123">
        <v>8.4465202641917738</v>
      </c>
      <c r="J175" s="123">
        <v>8.9794873878992778</v>
      </c>
      <c r="K175" s="123">
        <v>8.4545560055019706</v>
      </c>
      <c r="L175" s="123">
        <v>6.9642561927691027</v>
      </c>
      <c r="M175" s="123">
        <v>7.854555341599232</v>
      </c>
      <c r="N175" s="123">
        <v>7.9497174868559153</v>
      </c>
      <c r="O175" s="123">
        <v>6.8719820007374768</v>
      </c>
      <c r="P175" s="123">
        <v>6.5446558100420624</v>
      </c>
      <c r="Q175" s="123">
        <v>5.0527933584228499</v>
      </c>
      <c r="R175" s="123">
        <v>5.0861757975940209</v>
      </c>
      <c r="S175" s="123">
        <v>4.5796597030712451</v>
      </c>
      <c r="T175" s="123">
        <v>5.8510717887953998</v>
      </c>
      <c r="U175" s="123">
        <v>6.0256997471988427</v>
      </c>
      <c r="V175" s="123">
        <v>5.5759384994460266</v>
      </c>
      <c r="W175" s="123">
        <v>5.8336017210323448</v>
      </c>
      <c r="X175" s="123">
        <v>5.8095749513493864</v>
      </c>
      <c r="Y175" s="123">
        <v>6.3474621473637827</v>
      </c>
      <c r="DA175" s="130" t="s">
        <v>3080</v>
      </c>
    </row>
    <row r="176" spans="1:105" ht="12" customHeight="1" x14ac:dyDescent="0.25">
      <c r="A176" s="97" t="s">
        <v>50</v>
      </c>
      <c r="B176" s="99">
        <v>7.4437295530399838</v>
      </c>
      <c r="C176" s="99">
        <v>7.3466221339611248</v>
      </c>
      <c r="D176" s="99">
        <v>7.3318299901517454</v>
      </c>
      <c r="E176" s="99">
        <v>7.5041647062368249</v>
      </c>
      <c r="F176" s="99">
        <v>7.2310303849431286</v>
      </c>
      <c r="G176" s="99">
        <v>7.887244798942648</v>
      </c>
      <c r="H176" s="99">
        <v>8.5186428695548315</v>
      </c>
      <c r="I176" s="99">
        <v>7.1983110310407401</v>
      </c>
      <c r="J176" s="99">
        <v>7.6886057392220586</v>
      </c>
      <c r="K176" s="99">
        <v>7.6352296404709916</v>
      </c>
      <c r="L176" s="99">
        <v>7.5249596019825633</v>
      </c>
      <c r="M176" s="99">
        <v>8.135573705243587</v>
      </c>
      <c r="N176" s="99">
        <v>8.1551924170885908</v>
      </c>
      <c r="O176" s="99">
        <v>6.7454899630682741</v>
      </c>
      <c r="P176" s="99">
        <v>6.1946167224270194</v>
      </c>
      <c r="Q176" s="99">
        <v>4.999993245063437</v>
      </c>
      <c r="R176" s="99">
        <v>5.3131287861906458</v>
      </c>
      <c r="S176" s="99">
        <v>5.7157244878232945</v>
      </c>
      <c r="T176" s="99">
        <v>5.452200526185357</v>
      </c>
      <c r="U176" s="99">
        <v>6.2543095451026929</v>
      </c>
      <c r="V176" s="99">
        <v>5.895419355046478</v>
      </c>
      <c r="W176" s="99">
        <v>4.8456085293014484</v>
      </c>
      <c r="X176" s="99">
        <v>5.3282376164346816</v>
      </c>
      <c r="Y176" s="99">
        <v>7.2384146026193612</v>
      </c>
      <c r="DA176" s="63" t="s">
        <v>3081</v>
      </c>
    </row>
    <row r="177" spans="1:105" ht="12" customHeight="1" x14ac:dyDescent="0.25">
      <c r="A177" s="109" t="s">
        <v>120</v>
      </c>
      <c r="B177" s="110">
        <v>6.9809653897583228</v>
      </c>
      <c r="C177" s="110">
        <v>8.3773026109108688</v>
      </c>
      <c r="D177" s="110">
        <v>4.2267444793177678</v>
      </c>
      <c r="E177" s="110">
        <v>6.0144826804018248</v>
      </c>
      <c r="F177" s="110">
        <v>8.3937386515645844</v>
      </c>
      <c r="G177" s="110">
        <v>6.3218901660231062</v>
      </c>
      <c r="H177" s="110">
        <v>8.0265868190638407</v>
      </c>
      <c r="I177" s="110">
        <v>9.0414416321632256</v>
      </c>
      <c r="J177" s="110">
        <v>9.4995465554708005</v>
      </c>
      <c r="K177" s="110">
        <v>8.9074909254127164</v>
      </c>
      <c r="L177" s="110">
        <v>6.5658521443590718</v>
      </c>
      <c r="M177" s="110">
        <v>7.610373471780103</v>
      </c>
      <c r="N177" s="110">
        <v>7.761263995176118</v>
      </c>
      <c r="O177" s="110">
        <v>6.9882392346909858</v>
      </c>
      <c r="P177" s="110">
        <v>6.8780811021553765</v>
      </c>
      <c r="Q177" s="110">
        <v>5.1173609058879617</v>
      </c>
      <c r="R177" s="110">
        <v>4.7883754583975691</v>
      </c>
      <c r="S177" s="110">
        <v>3.0620338492335049</v>
      </c>
      <c r="T177" s="110">
        <v>6.4078417952311266</v>
      </c>
      <c r="U177" s="110">
        <v>5.7396051044577243</v>
      </c>
      <c r="V177" s="110">
        <v>5.2462384418050778</v>
      </c>
      <c r="W177" s="110">
        <v>6.8275643065291778</v>
      </c>
      <c r="X177" s="110">
        <v>6.2660626091779115</v>
      </c>
      <c r="Y177" s="110">
        <v>5.3741386160562739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58.523361404420797</v>
      </c>
      <c r="C3" s="118">
        <f t="shared" si="0"/>
        <v>56.009669124529871</v>
      </c>
      <c r="D3" s="118">
        <f t="shared" si="0"/>
        <v>63.194038258415759</v>
      </c>
      <c r="E3" s="118">
        <f t="shared" si="0"/>
        <v>67.464838115127705</v>
      </c>
      <c r="F3" s="118">
        <f t="shared" si="0"/>
        <v>58.770901984520229</v>
      </c>
      <c r="G3" s="118">
        <f t="shared" si="0"/>
        <v>61.049330310384548</v>
      </c>
      <c r="H3" s="118">
        <f t="shared" si="0"/>
        <v>69.430077055220579</v>
      </c>
      <c r="I3" s="118">
        <f t="shared" si="0"/>
        <v>67.477305088390295</v>
      </c>
      <c r="J3" s="118">
        <f t="shared" si="0"/>
        <v>66.005156492078356</v>
      </c>
      <c r="K3" s="118">
        <f t="shared" si="0"/>
        <v>59.30341483795749</v>
      </c>
      <c r="L3" s="118">
        <f t="shared" si="0"/>
        <v>71.135496235647381</v>
      </c>
      <c r="M3" s="118">
        <f t="shared" si="0"/>
        <v>68.811281070353957</v>
      </c>
      <c r="N3" s="118">
        <f t="shared" si="0"/>
        <v>66.124092859840061</v>
      </c>
      <c r="O3" s="118">
        <f t="shared" si="0"/>
        <v>67.794195729164386</v>
      </c>
      <c r="P3" s="118">
        <f t="shared" si="0"/>
        <v>60.959460772492676</v>
      </c>
      <c r="Q3" s="118">
        <f t="shared" si="0"/>
        <v>52.653597831277253</v>
      </c>
      <c r="R3" s="118">
        <f t="shared" ref="R3:V3" si="1">R4+R7+R9+R19</f>
        <v>58.339131037890702</v>
      </c>
      <c r="S3" s="118">
        <f t="shared" si="1"/>
        <v>65.03631941908472</v>
      </c>
      <c r="T3" s="118">
        <f t="shared" si="1"/>
        <v>69.158952926632239</v>
      </c>
      <c r="U3" s="118">
        <f t="shared" si="1"/>
        <v>60.53838941040739</v>
      </c>
      <c r="V3" s="118">
        <f t="shared" si="1"/>
        <v>52.63454504384331</v>
      </c>
      <c r="W3" s="118">
        <f t="shared" ref="W3:Y3" si="2">W4+W7+W9+W19</f>
        <v>70.092965804034975</v>
      </c>
      <c r="X3" s="118">
        <f t="shared" si="2"/>
        <v>71.395990180762624</v>
      </c>
      <c r="Y3" s="118">
        <f t="shared" si="2"/>
        <v>49.270611330428366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52.780690613000459</v>
      </c>
      <c r="C4" s="123">
        <f t="shared" si="3"/>
        <v>50.532594084695887</v>
      </c>
      <c r="D4" s="123">
        <f t="shared" si="3"/>
        <v>57.54178824098441</v>
      </c>
      <c r="E4" s="123">
        <f t="shared" si="3"/>
        <v>61.546886758295983</v>
      </c>
      <c r="F4" s="123">
        <f t="shared" si="3"/>
        <v>53.575726311541068</v>
      </c>
      <c r="G4" s="123">
        <f t="shared" si="3"/>
        <v>55.825281503723438</v>
      </c>
      <c r="H4" s="123">
        <f t="shared" si="3"/>
        <v>64.085303004178471</v>
      </c>
      <c r="I4" s="123">
        <f t="shared" si="3"/>
        <v>62.601560644783561</v>
      </c>
      <c r="J4" s="123">
        <f t="shared" si="3"/>
        <v>61.237011075739431</v>
      </c>
      <c r="K4" s="123">
        <f t="shared" si="3"/>
        <v>54.808079636790538</v>
      </c>
      <c r="L4" s="123">
        <f t="shared" si="3"/>
        <v>65.825197175714493</v>
      </c>
      <c r="M4" s="123">
        <f t="shared" si="3"/>
        <v>63.110565862900231</v>
      </c>
      <c r="N4" s="123">
        <f t="shared" si="3"/>
        <v>60.526550794071134</v>
      </c>
      <c r="O4" s="123">
        <f t="shared" si="3"/>
        <v>62.262642268589957</v>
      </c>
      <c r="P4" s="123">
        <f t="shared" si="3"/>
        <v>55.694767328406549</v>
      </c>
      <c r="Q4" s="123">
        <f t="shared" si="3"/>
        <v>48.006537739016395</v>
      </c>
      <c r="R4" s="123">
        <f t="shared" ref="R4:V4" si="4">SUM(R5:R6)</f>
        <v>53.240146229140798</v>
      </c>
      <c r="S4" s="123">
        <f t="shared" si="4"/>
        <v>59.40165465617735</v>
      </c>
      <c r="T4" s="123">
        <f t="shared" si="4"/>
        <v>63.652594843399221</v>
      </c>
      <c r="U4" s="123">
        <f t="shared" si="4"/>
        <v>55.355986619255191</v>
      </c>
      <c r="V4" s="123">
        <f t="shared" si="4"/>
        <v>48.18238876997156</v>
      </c>
      <c r="W4" s="123">
        <f t="shared" ref="W4:Y4" si="5">SUM(W5:W6)</f>
        <v>63.671366211303109</v>
      </c>
      <c r="X4" s="123">
        <f t="shared" si="5"/>
        <v>64.935530388971543</v>
      </c>
      <c r="Y4" s="123">
        <f t="shared" si="5"/>
        <v>44.753499284349914</v>
      </c>
      <c r="DA4" s="130" t="s">
        <v>3085</v>
      </c>
    </row>
    <row r="5" spans="1:105" ht="12" customHeight="1" x14ac:dyDescent="0.25">
      <c r="A5" s="97" t="s">
        <v>51</v>
      </c>
      <c r="B5" s="99">
        <v>52.780690613000459</v>
      </c>
      <c r="C5" s="99">
        <v>50.532594084695887</v>
      </c>
      <c r="D5" s="99">
        <v>57.54178824098441</v>
      </c>
      <c r="E5" s="99">
        <v>61.546886758295983</v>
      </c>
      <c r="F5" s="99">
        <v>53.575726311541068</v>
      </c>
      <c r="G5" s="99">
        <v>55.825281503723438</v>
      </c>
      <c r="H5" s="99">
        <v>64.085303004178471</v>
      </c>
      <c r="I5" s="99">
        <v>62.601560644783561</v>
      </c>
      <c r="J5" s="99">
        <v>61.237011075739431</v>
      </c>
      <c r="K5" s="99">
        <v>54.808079636790538</v>
      </c>
      <c r="L5" s="99">
        <v>65.825197175714493</v>
      </c>
      <c r="M5" s="99">
        <v>63.110565862900231</v>
      </c>
      <c r="N5" s="99">
        <v>60.526550794071134</v>
      </c>
      <c r="O5" s="99">
        <v>62.262642268589957</v>
      </c>
      <c r="P5" s="99">
        <v>55.694767328406549</v>
      </c>
      <c r="Q5" s="99">
        <v>48.006537739016395</v>
      </c>
      <c r="R5" s="99">
        <v>53.240146229140798</v>
      </c>
      <c r="S5" s="99">
        <v>59.40165465617735</v>
      </c>
      <c r="T5" s="99">
        <v>63.652594843399221</v>
      </c>
      <c r="U5" s="99">
        <v>55.355986619255191</v>
      </c>
      <c r="V5" s="99">
        <v>48.18238876997156</v>
      </c>
      <c r="W5" s="99">
        <v>63.671366211303109</v>
      </c>
      <c r="X5" s="99">
        <v>64.935530388971543</v>
      </c>
      <c r="Y5" s="99">
        <v>44.753499284349914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2.7090038552843732</v>
      </c>
      <c r="C9" s="123">
        <v>2.5294950541534402</v>
      </c>
      <c r="D9" s="123">
        <v>2.7626255446529266</v>
      </c>
      <c r="E9" s="123">
        <v>3.0792546422047273</v>
      </c>
      <c r="F9" s="123">
        <v>2.7082384399705401</v>
      </c>
      <c r="G9" s="123">
        <v>2.7738293620069627</v>
      </c>
      <c r="H9" s="123">
        <v>3.063856857939065</v>
      </c>
      <c r="I9" s="123">
        <v>3.1465153785271447</v>
      </c>
      <c r="J9" s="123">
        <v>3.1140651365506642</v>
      </c>
      <c r="K9" s="123">
        <v>2.85181356222474</v>
      </c>
      <c r="L9" s="123">
        <v>3.4419524777445583</v>
      </c>
      <c r="M9" s="123">
        <v>3.5741981665479168</v>
      </c>
      <c r="N9" s="123">
        <v>3.4650174564061342</v>
      </c>
      <c r="O9" s="123">
        <v>3.6377614207682698</v>
      </c>
      <c r="P9" s="123">
        <v>3.4733560163865724</v>
      </c>
      <c r="Q9" s="123">
        <v>3.103910918152196</v>
      </c>
      <c r="R9" s="123">
        <v>3.4193075686523233</v>
      </c>
      <c r="S9" s="123">
        <v>3.810152477964118</v>
      </c>
      <c r="T9" s="123">
        <v>3.6914921320306706</v>
      </c>
      <c r="U9" s="123">
        <v>3.335290503149865</v>
      </c>
      <c r="V9" s="123">
        <v>2.8038450917967443</v>
      </c>
      <c r="W9" s="123">
        <v>4.7461465043140114</v>
      </c>
      <c r="X9" s="123">
        <v>4.5668572666358873</v>
      </c>
      <c r="Y9" s="123">
        <v>2.3773925269441327</v>
      </c>
      <c r="DA9" s="130" t="s">
        <v>3090</v>
      </c>
    </row>
    <row r="10" spans="1:105" ht="12" customHeight="1" x14ac:dyDescent="0.25">
      <c r="A10" s="97" t="s">
        <v>143</v>
      </c>
      <c r="B10" s="99">
        <v>2.955851432499323</v>
      </c>
      <c r="C10" s="99">
        <v>2.7483726066889806</v>
      </c>
      <c r="D10" s="99">
        <v>3.0049397162926001</v>
      </c>
      <c r="E10" s="99">
        <v>3.4662401044950135</v>
      </c>
      <c r="F10" s="99">
        <v>3.2908933722075768</v>
      </c>
      <c r="G10" s="99">
        <v>3.560165829556174</v>
      </c>
      <c r="H10" s="99">
        <v>4.1186702434306763</v>
      </c>
      <c r="I10" s="99">
        <v>4.2077983720491661</v>
      </c>
      <c r="J10" s="99">
        <v>4.1755508921887587</v>
      </c>
      <c r="K10" s="99">
        <v>3.7274190482073535</v>
      </c>
      <c r="L10" s="99">
        <v>4.5528320126421118</v>
      </c>
      <c r="M10" s="99">
        <v>4.9510520286119908</v>
      </c>
      <c r="N10" s="99">
        <v>4.7529295766427957</v>
      </c>
      <c r="O10" s="99">
        <v>4.9430304492955219</v>
      </c>
      <c r="P10" s="99">
        <v>4.4441522009340133</v>
      </c>
      <c r="Q10" s="99">
        <v>3.7643342763605672</v>
      </c>
      <c r="R10" s="99">
        <v>4.1371940198027053</v>
      </c>
      <c r="S10" s="99">
        <v>4.5721788530384604</v>
      </c>
      <c r="T10" s="99">
        <v>4.4566352004899077</v>
      </c>
      <c r="U10" s="99">
        <v>3.9829826054995054</v>
      </c>
      <c r="V10" s="99">
        <v>3.3599067840481727</v>
      </c>
      <c r="W10" s="99">
        <v>5.7871313594784253</v>
      </c>
      <c r="X10" s="99">
        <v>5.6815748602395431</v>
      </c>
      <c r="Y10" s="99">
        <v>2.8931225583865712</v>
      </c>
      <c r="DA10" s="63" t="s">
        <v>3091</v>
      </c>
    </row>
    <row r="11" spans="1:105" ht="12" customHeight="1" x14ac:dyDescent="0.25">
      <c r="A11" s="97" t="s">
        <v>124</v>
      </c>
      <c r="B11" s="99">
        <v>2.0345697732529224</v>
      </c>
      <c r="C11" s="99">
        <v>2.0560523713134398</v>
      </c>
      <c r="D11" s="99">
        <v>2.0887047941851864</v>
      </c>
      <c r="E11" s="99">
        <v>2.2588690654152521</v>
      </c>
      <c r="F11" s="99">
        <v>2.3300862881188338</v>
      </c>
      <c r="G11" s="99">
        <v>2.670436642274848</v>
      </c>
      <c r="H11" s="99">
        <v>2.8147464504820179</v>
      </c>
      <c r="I11" s="99">
        <v>2.5424160269784286</v>
      </c>
      <c r="J11" s="99">
        <v>2.6322884245136788</v>
      </c>
      <c r="K11" s="99">
        <v>2.7614349558452838</v>
      </c>
      <c r="L11" s="99">
        <v>2.8769031160572633</v>
      </c>
      <c r="M11" s="99">
        <v>3.0479961556120112</v>
      </c>
      <c r="N11" s="99">
        <v>3.1039388721640804</v>
      </c>
      <c r="O11" s="99">
        <v>2.8474918053752152</v>
      </c>
      <c r="P11" s="99">
        <v>2.8150741162887214</v>
      </c>
      <c r="Q11" s="99">
        <v>2.6256163681836577</v>
      </c>
      <c r="R11" s="99">
        <v>2.8034625651674308</v>
      </c>
      <c r="S11" s="99">
        <v>2.7744567879712938</v>
      </c>
      <c r="T11" s="99">
        <v>2.3809671776388979</v>
      </c>
      <c r="U11" s="99">
        <v>2.0106041799770349</v>
      </c>
      <c r="V11" s="99">
        <v>1.6729191232808422</v>
      </c>
      <c r="W11" s="99">
        <v>2.0904735558457128</v>
      </c>
      <c r="X11" s="99">
        <v>2.0596274219940258</v>
      </c>
      <c r="Y11" s="99">
        <v>2.4951714783800321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3.0336669361359645</v>
      </c>
      <c r="C19" s="123">
        <v>2.9475799856805409</v>
      </c>
      <c r="D19" s="123">
        <v>2.8896244727784195</v>
      </c>
      <c r="E19" s="123">
        <v>2.8386967146269928</v>
      </c>
      <c r="F19" s="123">
        <v>2.4869372330086166</v>
      </c>
      <c r="G19" s="123">
        <v>2.450219444654147</v>
      </c>
      <c r="H19" s="123">
        <v>2.2809171931030514</v>
      </c>
      <c r="I19" s="123">
        <v>1.7292290650795932</v>
      </c>
      <c r="J19" s="123">
        <v>1.6540802797882561</v>
      </c>
      <c r="K19" s="123">
        <v>1.6435216389422123</v>
      </c>
      <c r="L19" s="123">
        <v>1.8683465821883229</v>
      </c>
      <c r="M19" s="123">
        <v>2.1265170409058105</v>
      </c>
      <c r="N19" s="123">
        <v>2.1325246093627936</v>
      </c>
      <c r="O19" s="123">
        <v>1.8937920398061607</v>
      </c>
      <c r="P19" s="123">
        <v>1.791337427699554</v>
      </c>
      <c r="Q19" s="123">
        <v>1.5431491741086611</v>
      </c>
      <c r="R19" s="123">
        <v>1.6796772400975806</v>
      </c>
      <c r="S19" s="123">
        <v>1.8245122849432496</v>
      </c>
      <c r="T19" s="123">
        <v>1.8148659512023566</v>
      </c>
      <c r="U19" s="123">
        <v>1.8471122880023347</v>
      </c>
      <c r="V19" s="123">
        <v>1.6483111820750074</v>
      </c>
      <c r="W19" s="123">
        <v>1.6754530884178589</v>
      </c>
      <c r="X19" s="123">
        <v>1.893602525155184</v>
      </c>
      <c r="Y19" s="123">
        <v>2.1397195191343186</v>
      </c>
      <c r="DA19" s="130" t="s">
        <v>3100</v>
      </c>
    </row>
    <row r="20" spans="1:105" ht="12" customHeight="1" x14ac:dyDescent="0.25">
      <c r="A20" s="97" t="s">
        <v>51</v>
      </c>
      <c r="B20" s="99">
        <v>4.6392401042995051</v>
      </c>
      <c r="C20" s="99">
        <v>4.1937452416541561</v>
      </c>
      <c r="D20" s="99">
        <v>4.5037845513154755</v>
      </c>
      <c r="E20" s="99">
        <v>4.856190171680173</v>
      </c>
      <c r="F20" s="99">
        <v>4.2944802598130138</v>
      </c>
      <c r="G20" s="99">
        <v>4.4676382141964064</v>
      </c>
      <c r="H20" s="99">
        <v>5.1838276184113976</v>
      </c>
      <c r="I20" s="99">
        <v>5.0627614807495451</v>
      </c>
      <c r="J20" s="99">
        <v>5.136719828221068</v>
      </c>
      <c r="K20" s="99">
        <v>4.3203847718645783</v>
      </c>
      <c r="L20" s="99">
        <v>4.7343431698076213</v>
      </c>
      <c r="M20" s="99">
        <v>4.8588370818080282</v>
      </c>
      <c r="N20" s="99">
        <v>4.5627492502334004</v>
      </c>
      <c r="O20" s="99">
        <v>4.3576746696341209</v>
      </c>
      <c r="P20" s="99">
        <v>3.80669562139536</v>
      </c>
      <c r="Q20" s="99">
        <v>3.1010704928740496</v>
      </c>
      <c r="R20" s="99">
        <v>3.340617447567876</v>
      </c>
      <c r="S20" s="99">
        <v>3.7108048160872396</v>
      </c>
      <c r="T20" s="99">
        <v>3.8644652608062615</v>
      </c>
      <c r="U20" s="99">
        <v>3.3660449164246797</v>
      </c>
      <c r="V20" s="99">
        <v>2.6376625180020925</v>
      </c>
      <c r="W20" s="99">
        <v>3.6514331346104321</v>
      </c>
      <c r="X20" s="99">
        <v>4.1573797008042925</v>
      </c>
      <c r="Y20" s="99">
        <v>3.2640641485195552</v>
      </c>
      <c r="DA20" s="63" t="s">
        <v>3101</v>
      </c>
    </row>
    <row r="21" spans="1:105" ht="12" customHeight="1" x14ac:dyDescent="0.25">
      <c r="A21" s="97" t="s">
        <v>50</v>
      </c>
      <c r="B21" s="99">
        <v>2.9907736217828051</v>
      </c>
      <c r="C21" s="99">
        <v>2.9457018118725879</v>
      </c>
      <c r="D21" s="99">
        <v>2.9323175939479547</v>
      </c>
      <c r="E21" s="99">
        <v>2.9953838893001521</v>
      </c>
      <c r="F21" s="99">
        <v>2.8815240725113695</v>
      </c>
      <c r="G21" s="99">
        <v>3.1366854279482124</v>
      </c>
      <c r="H21" s="99">
        <v>3.380850130378978</v>
      </c>
      <c r="I21" s="99">
        <v>2.8539233227312013</v>
      </c>
      <c r="J21" s="99">
        <v>3.046664303075223</v>
      </c>
      <c r="K21" s="99">
        <v>3.0203440711072251</v>
      </c>
      <c r="L21" s="99">
        <v>2.9713875422917901</v>
      </c>
      <c r="M21" s="99">
        <v>3.2091666854092398</v>
      </c>
      <c r="N21" s="99">
        <v>3.2151016592339672</v>
      </c>
      <c r="O21" s="99">
        <v>2.6582677399829642</v>
      </c>
      <c r="P21" s="99">
        <v>2.4406357174353568</v>
      </c>
      <c r="Q21" s="99">
        <v>1.9689928174647058</v>
      </c>
      <c r="R21" s="99">
        <v>2.0885616622523542</v>
      </c>
      <c r="S21" s="99">
        <v>2.2359088956923538</v>
      </c>
      <c r="T21" s="99">
        <v>2.1187718794184915</v>
      </c>
      <c r="U21" s="99">
        <v>2.4207178484422971</v>
      </c>
      <c r="V21" s="99">
        <v>2.2765597415560337</v>
      </c>
      <c r="W21" s="99">
        <v>1.8647822840272186</v>
      </c>
      <c r="X21" s="99">
        <v>2.0405462879447511</v>
      </c>
      <c r="Y21" s="99">
        <v>2.7635059133831015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41.367373540984502</v>
      </c>
      <c r="C24" s="118">
        <f t="shared" si="7"/>
        <v>42.968513320654161</v>
      </c>
      <c r="D24" s="118">
        <f t="shared" si="7"/>
        <v>45.314130067952505</v>
      </c>
      <c r="E24" s="118">
        <f t="shared" si="7"/>
        <v>46.289720463169431</v>
      </c>
      <c r="F24" s="118">
        <f t="shared" si="7"/>
        <v>44.339130117774552</v>
      </c>
      <c r="G24" s="118">
        <f t="shared" si="7"/>
        <v>48.982575088192995</v>
      </c>
      <c r="H24" s="118">
        <f t="shared" si="7"/>
        <v>49.749797038380926</v>
      </c>
      <c r="I24" s="118">
        <f t="shared" si="7"/>
        <v>41.120740039850084</v>
      </c>
      <c r="J24" s="118">
        <f t="shared" si="7"/>
        <v>37.830571188308831</v>
      </c>
      <c r="K24" s="118">
        <f t="shared" si="7"/>
        <v>39.024044814017401</v>
      </c>
      <c r="L24" s="118">
        <f t="shared" si="7"/>
        <v>44.578617936025175</v>
      </c>
      <c r="M24" s="118">
        <f t="shared" si="7"/>
        <v>47.492985623991622</v>
      </c>
      <c r="N24" s="118">
        <f t="shared" si="7"/>
        <v>46.876694445096078</v>
      </c>
      <c r="O24" s="118">
        <f t="shared" si="7"/>
        <v>41.566723561163677</v>
      </c>
      <c r="P24" s="118">
        <f t="shared" si="7"/>
        <v>38.191746691257151</v>
      </c>
      <c r="Q24" s="118">
        <f t="shared" si="7"/>
        <v>34.325238932719465</v>
      </c>
      <c r="R24" s="118">
        <f t="shared" ref="R24:V24" si="8">R25+R28+R30+R39</f>
        <v>39.217459047722798</v>
      </c>
      <c r="S24" s="118">
        <f t="shared" si="8"/>
        <v>43.426848694173025</v>
      </c>
      <c r="T24" s="118">
        <f t="shared" si="8"/>
        <v>35.932317469611021</v>
      </c>
      <c r="U24" s="118">
        <f t="shared" si="8"/>
        <v>39.999779129027054</v>
      </c>
      <c r="V24" s="118">
        <f t="shared" si="8"/>
        <v>40.446348103313994</v>
      </c>
      <c r="W24" s="118">
        <f t="shared" ref="W24:Y24" si="9">W25+W28+W30+W39</f>
        <v>39.347339555872693</v>
      </c>
      <c r="X24" s="118">
        <f t="shared" si="9"/>
        <v>31.410607055377412</v>
      </c>
      <c r="Y24" s="118">
        <f t="shared" si="9"/>
        <v>46.539829724992344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38.487169643857172</v>
      </c>
      <c r="C25" s="123">
        <f t="shared" si="10"/>
        <v>40.126175179946259</v>
      </c>
      <c r="D25" s="123">
        <f t="shared" si="10"/>
        <v>42.526775213988529</v>
      </c>
      <c r="E25" s="123">
        <f t="shared" si="10"/>
        <v>43.543810211615849</v>
      </c>
      <c r="F25" s="123">
        <f t="shared" si="10"/>
        <v>41.854223669275171</v>
      </c>
      <c r="G25" s="123">
        <f t="shared" si="10"/>
        <v>46.498465364180277</v>
      </c>
      <c r="H25" s="123">
        <f t="shared" si="10"/>
        <v>47.503507750322491</v>
      </c>
      <c r="I25" s="123">
        <f t="shared" si="10"/>
        <v>39.437074206066072</v>
      </c>
      <c r="J25" s="123">
        <f t="shared" si="10"/>
        <v>36.284189114731745</v>
      </c>
      <c r="K25" s="123">
        <f t="shared" si="10"/>
        <v>37.481438351227816</v>
      </c>
      <c r="L25" s="123">
        <f t="shared" si="10"/>
        <v>42.967280597193515</v>
      </c>
      <c r="M25" s="123">
        <f t="shared" si="10"/>
        <v>45.634841200585086</v>
      </c>
      <c r="N25" s="123">
        <f t="shared" si="10"/>
        <v>44.991027163630655</v>
      </c>
      <c r="O25" s="123">
        <f t="shared" si="10"/>
        <v>39.957118039651128</v>
      </c>
      <c r="P25" s="123">
        <f t="shared" si="10"/>
        <v>36.703271659533691</v>
      </c>
      <c r="Q25" s="123">
        <f t="shared" si="10"/>
        <v>33.083628141016675</v>
      </c>
      <c r="R25" s="123">
        <f t="shared" ref="R25:V25" si="11">SUM(R26:R27)</f>
        <v>37.877279874639569</v>
      </c>
      <c r="S25" s="123">
        <f t="shared" si="11"/>
        <v>42.028305793972102</v>
      </c>
      <c r="T25" s="123">
        <f t="shared" si="11"/>
        <v>34.610788018296248</v>
      </c>
      <c r="U25" s="123">
        <f t="shared" si="11"/>
        <v>38.575460671955227</v>
      </c>
      <c r="V25" s="123">
        <f t="shared" si="11"/>
        <v>39.217539514685988</v>
      </c>
      <c r="W25" s="123">
        <f t="shared" ref="W25:Y25" si="12">SUM(W26:W27)</f>
        <v>38.344209992193441</v>
      </c>
      <c r="X25" s="123">
        <f t="shared" si="12"/>
        <v>30.2798465576419</v>
      </c>
      <c r="Y25" s="123">
        <f t="shared" si="12"/>
        <v>44.481243263117413</v>
      </c>
      <c r="DA25" s="130" t="s">
        <v>3105</v>
      </c>
    </row>
    <row r="26" spans="1:105" ht="12" customHeight="1" x14ac:dyDescent="0.25">
      <c r="A26" s="97" t="s">
        <v>74</v>
      </c>
      <c r="B26" s="99">
        <v>38.487169643857172</v>
      </c>
      <c r="C26" s="99">
        <v>40.126175179946259</v>
      </c>
      <c r="D26" s="99">
        <v>42.526775213988529</v>
      </c>
      <c r="E26" s="99">
        <v>43.543810211615849</v>
      </c>
      <c r="F26" s="99">
        <v>41.854223669275171</v>
      </c>
      <c r="G26" s="99">
        <v>46.498465364180277</v>
      </c>
      <c r="H26" s="99">
        <v>47.503507750322491</v>
      </c>
      <c r="I26" s="99">
        <v>39.437074206066072</v>
      </c>
      <c r="J26" s="99">
        <v>36.284189114731745</v>
      </c>
      <c r="K26" s="99">
        <v>37.481438351227816</v>
      </c>
      <c r="L26" s="99">
        <v>42.967280597193515</v>
      </c>
      <c r="M26" s="99">
        <v>45.634841200585086</v>
      </c>
      <c r="N26" s="99">
        <v>44.991027163630655</v>
      </c>
      <c r="O26" s="99">
        <v>39.957118039651128</v>
      </c>
      <c r="P26" s="99">
        <v>36.703271659533691</v>
      </c>
      <c r="Q26" s="99">
        <v>33.083628141016675</v>
      </c>
      <c r="R26" s="99">
        <v>37.877279874639569</v>
      </c>
      <c r="S26" s="99">
        <v>42.028305793972102</v>
      </c>
      <c r="T26" s="99">
        <v>34.610788018296248</v>
      </c>
      <c r="U26" s="99">
        <v>38.575460671955227</v>
      </c>
      <c r="V26" s="99">
        <v>39.217539514685988</v>
      </c>
      <c r="W26" s="99">
        <v>38.344209992193441</v>
      </c>
      <c r="X26" s="99">
        <v>30.2798465576419</v>
      </c>
      <c r="Y26" s="99">
        <v>44.481243263117413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6.5145565915967305E-2</v>
      </c>
      <c r="C30" s="123">
        <v>6.7235349327221139E-2</v>
      </c>
      <c r="D30" s="123">
        <v>6.7501929856211049E-2</v>
      </c>
      <c r="E30" s="123">
        <v>6.727259712480782E-2</v>
      </c>
      <c r="F30" s="123">
        <v>6.1593150736142223E-2</v>
      </c>
      <c r="G30" s="123">
        <v>6.0478107945448001E-2</v>
      </c>
      <c r="H30" s="123">
        <v>4.9014700226578285E-2</v>
      </c>
      <c r="I30" s="123">
        <v>3.5690257659744692E-2</v>
      </c>
      <c r="J30" s="123">
        <v>2.7397157046003245E-2</v>
      </c>
      <c r="K30" s="123">
        <v>3.2107711589811259E-2</v>
      </c>
      <c r="L30" s="123">
        <v>3.1002328052722423E-2</v>
      </c>
      <c r="M30" s="123">
        <v>3.5842814171060597E-2</v>
      </c>
      <c r="N30" s="123">
        <v>3.5080159284163706E-2</v>
      </c>
      <c r="O30" s="123">
        <v>3.2200722165554703E-2</v>
      </c>
      <c r="P30" s="123">
        <v>3.2955937499011649E-2</v>
      </c>
      <c r="Q30" s="123">
        <v>2.8771524686538402E-2</v>
      </c>
      <c r="R30" s="123">
        <v>2.456400068378807E-2</v>
      </c>
      <c r="S30" s="123">
        <v>2.0983695651579235E-2</v>
      </c>
      <c r="T30" s="123">
        <v>2.1589444128544737E-2</v>
      </c>
      <c r="U30" s="123">
        <v>2.0254974482193922E-2</v>
      </c>
      <c r="V30" s="123">
        <v>2.0733729418105418E-2</v>
      </c>
      <c r="W30" s="123">
        <v>3.237685820308861E-2</v>
      </c>
      <c r="X30" s="123">
        <v>4.2348817906073477E-2</v>
      </c>
      <c r="Y30" s="123">
        <v>0.11642667365829221</v>
      </c>
      <c r="DA30" s="130" t="s">
        <v>3110</v>
      </c>
    </row>
    <row r="31" spans="1:105" ht="12" customHeight="1" x14ac:dyDescent="0.25">
      <c r="A31" s="97" t="s">
        <v>141</v>
      </c>
      <c r="B31" s="99">
        <v>2.0345697732529224</v>
      </c>
      <c r="C31" s="99">
        <v>2.057655407712315</v>
      </c>
      <c r="D31" s="99">
        <v>2.1023967901949554</v>
      </c>
      <c r="E31" s="99">
        <v>2.2860949429912893</v>
      </c>
      <c r="F31" s="99">
        <v>2.3680129318988778</v>
      </c>
      <c r="G31" s="99">
        <v>2.7249061533178018</v>
      </c>
      <c r="H31" s="99">
        <v>2.8721252813324138</v>
      </c>
      <c r="I31" s="99">
        <v>2.5861160700251</v>
      </c>
      <c r="J31" s="99">
        <v>2.6803551976673172</v>
      </c>
      <c r="K31" s="99">
        <v>2.7596578111442782</v>
      </c>
      <c r="L31" s="99">
        <v>2.8832165089031854</v>
      </c>
      <c r="M31" s="99">
        <v>3.0853117145668216</v>
      </c>
      <c r="N31" s="99">
        <v>3.1297190755952538</v>
      </c>
      <c r="O31" s="99">
        <v>2.8759844997006856</v>
      </c>
      <c r="P31" s="99">
        <v>2.8621732385505267</v>
      </c>
      <c r="Q31" s="99">
        <v>2.6963028849098842</v>
      </c>
      <c r="R31" s="99">
        <v>2.7511680765842637</v>
      </c>
      <c r="S31" s="99">
        <v>2.5611152745269603</v>
      </c>
      <c r="T31" s="99">
        <v>2.3384776850813194</v>
      </c>
      <c r="U31" s="99">
        <v>2.0692055510493894</v>
      </c>
      <c r="V31" s="99">
        <v>1.6935687165607016</v>
      </c>
      <c r="W31" s="99">
        <v>2.1160589468447197</v>
      </c>
      <c r="X31" s="99">
        <v>2.0685768746428201</v>
      </c>
      <c r="Y31" s="99">
        <v>2.4139130338485915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2.8150583312113642</v>
      </c>
      <c r="C39" s="123">
        <v>2.7751027913806836</v>
      </c>
      <c r="D39" s="123">
        <v>2.7198529241077596</v>
      </c>
      <c r="E39" s="123">
        <v>2.6786376544287758</v>
      </c>
      <c r="F39" s="123">
        <v>2.423313297763237</v>
      </c>
      <c r="G39" s="123">
        <v>2.4236316160672686</v>
      </c>
      <c r="H39" s="123">
        <v>2.1972745878318554</v>
      </c>
      <c r="I39" s="123">
        <v>1.6479755761242703</v>
      </c>
      <c r="J39" s="123">
        <v>1.5189849165310789</v>
      </c>
      <c r="K39" s="123">
        <v>1.5104987511997792</v>
      </c>
      <c r="L39" s="123">
        <v>1.5803350107789365</v>
      </c>
      <c r="M39" s="123">
        <v>1.822301609235472</v>
      </c>
      <c r="N39" s="123">
        <v>1.8505871221812631</v>
      </c>
      <c r="O39" s="123">
        <v>1.5774047993469955</v>
      </c>
      <c r="P39" s="123">
        <v>1.4555190942244525</v>
      </c>
      <c r="Q39" s="123">
        <v>1.2128392670162516</v>
      </c>
      <c r="R39" s="123">
        <v>1.3156151723994423</v>
      </c>
      <c r="S39" s="123">
        <v>1.3775592045493426</v>
      </c>
      <c r="T39" s="123">
        <v>1.2999400071862284</v>
      </c>
      <c r="U39" s="123">
        <v>1.4040634825896339</v>
      </c>
      <c r="V39" s="123">
        <v>1.2080748592099027</v>
      </c>
      <c r="W39" s="123">
        <v>0.97075270547616288</v>
      </c>
      <c r="X39" s="123">
        <v>1.0884116798294361</v>
      </c>
      <c r="Y39" s="123">
        <v>1.9421597882166459</v>
      </c>
      <c r="DA39" s="130" t="s">
        <v>3119</v>
      </c>
    </row>
    <row r="40" spans="1:105" ht="12" customHeight="1" x14ac:dyDescent="0.25">
      <c r="A40" s="97" t="s">
        <v>50</v>
      </c>
      <c r="B40" s="99">
        <v>2.9907736217828051</v>
      </c>
      <c r="C40" s="99">
        <v>2.9472690964933501</v>
      </c>
      <c r="D40" s="99">
        <v>2.9373842870918092</v>
      </c>
      <c r="E40" s="99">
        <v>3.0022314650309094</v>
      </c>
      <c r="F40" s="99">
        <v>2.8887321577619312</v>
      </c>
      <c r="G40" s="99">
        <v>3.144329392104495</v>
      </c>
      <c r="H40" s="99">
        <v>3.3857930920608466</v>
      </c>
      <c r="I40" s="99">
        <v>2.8553876194635248</v>
      </c>
      <c r="J40" s="99">
        <v>3.0483560547136523</v>
      </c>
      <c r="K40" s="99">
        <v>3.0209975023995583</v>
      </c>
      <c r="L40" s="99">
        <v>2.9724503461167862</v>
      </c>
      <c r="M40" s="99">
        <v>3.2098807559554272</v>
      </c>
      <c r="N40" s="99">
        <v>3.2151516264843947</v>
      </c>
      <c r="O40" s="99">
        <v>2.658203451621945</v>
      </c>
      <c r="P40" s="99">
        <v>2.4409114827661091</v>
      </c>
      <c r="Q40" s="99">
        <v>1.9693627702046068</v>
      </c>
      <c r="R40" s="99">
        <v>2.0887086242217947</v>
      </c>
      <c r="S40" s="99">
        <v>2.2370866914215166</v>
      </c>
      <c r="T40" s="99">
        <v>2.1215515739803794</v>
      </c>
      <c r="U40" s="99">
        <v>2.4203261276256476</v>
      </c>
      <c r="V40" s="99">
        <v>2.2732047350787381</v>
      </c>
      <c r="W40" s="99">
        <v>1.8582400115286382</v>
      </c>
      <c r="X40" s="99">
        <v>2.0307779138835218</v>
      </c>
      <c r="Y40" s="99">
        <v>2.7284548577543846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76.959109120404477</v>
      </c>
      <c r="H43" s="118">
        <f t="shared" si="14"/>
        <v>55.123703451996391</v>
      </c>
      <c r="I43" s="118">
        <f t="shared" si="14"/>
        <v>39.676632476906789</v>
      </c>
      <c r="J43" s="118">
        <f t="shared" si="14"/>
        <v>46.513568365878072</v>
      </c>
      <c r="K43" s="118">
        <f t="shared" si="14"/>
        <v>43.834415731637755</v>
      </c>
      <c r="L43" s="118">
        <f t="shared" si="14"/>
        <v>62.38774210534956</v>
      </c>
      <c r="M43" s="118">
        <f t="shared" si="14"/>
        <v>54.855926541665823</v>
      </c>
      <c r="N43" s="118">
        <f t="shared" si="14"/>
        <v>68.773542380293378</v>
      </c>
      <c r="O43" s="118">
        <f t="shared" si="14"/>
        <v>51.424587117696106</v>
      </c>
      <c r="P43" s="118">
        <f t="shared" si="14"/>
        <v>51.508682700509048</v>
      </c>
      <c r="Q43" s="118">
        <f t="shared" si="14"/>
        <v>38.438381703232572</v>
      </c>
      <c r="R43" s="118">
        <f t="shared" ref="R43:V43" si="15">R44+R47+R49+R58</f>
        <v>47.21936295974772</v>
      </c>
      <c r="S43" s="118">
        <f t="shared" si="15"/>
        <v>51.188326315670984</v>
      </c>
      <c r="T43" s="118">
        <f t="shared" si="15"/>
        <v>51.711754218013134</v>
      </c>
      <c r="U43" s="118">
        <f t="shared" si="15"/>
        <v>46.630505427431515</v>
      </c>
      <c r="V43" s="118">
        <f t="shared" si="15"/>
        <v>45.027965325198089</v>
      </c>
      <c r="W43" s="118">
        <f t="shared" ref="W43:Y43" si="16">W44+W47+W49+W58</f>
        <v>48.113924721344091</v>
      </c>
      <c r="X43" s="118">
        <f t="shared" si="16"/>
        <v>50.695279219516017</v>
      </c>
      <c r="Y43" s="118">
        <f t="shared" si="16"/>
        <v>47.293207139924604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71.421170798474833</v>
      </c>
      <c r="H44" s="123">
        <f t="shared" si="17"/>
        <v>50.691620881616736</v>
      </c>
      <c r="I44" s="123">
        <f t="shared" si="17"/>
        <v>36.643330339023201</v>
      </c>
      <c r="J44" s="123">
        <f t="shared" si="17"/>
        <v>42.96654762051449</v>
      </c>
      <c r="K44" s="123">
        <f t="shared" si="17"/>
        <v>39.844948156945087</v>
      </c>
      <c r="L44" s="123">
        <f t="shared" si="17"/>
        <v>57.202444999052155</v>
      </c>
      <c r="M44" s="123">
        <f t="shared" si="17"/>
        <v>49.559339661778509</v>
      </c>
      <c r="N44" s="123">
        <f t="shared" si="17"/>
        <v>62.639832559310861</v>
      </c>
      <c r="O44" s="123">
        <f t="shared" si="17"/>
        <v>46.797234904813706</v>
      </c>
      <c r="P44" s="123">
        <f t="shared" si="17"/>
        <v>46.761162252519064</v>
      </c>
      <c r="Q44" s="123">
        <f t="shared" si="17"/>
        <v>34.72326305292718</v>
      </c>
      <c r="R44" s="123">
        <f t="shared" ref="R44:V44" si="18">SUM(R45:R46)</f>
        <v>42.81800137270254</v>
      </c>
      <c r="S44" s="123">
        <f t="shared" si="18"/>
        <v>46.500462684738501</v>
      </c>
      <c r="T44" s="123">
        <f t="shared" si="18"/>
        <v>47.187896982808475</v>
      </c>
      <c r="U44" s="123">
        <f t="shared" si="18"/>
        <v>42.367357515050841</v>
      </c>
      <c r="V44" s="123">
        <f t="shared" si="18"/>
        <v>41.198427978824562</v>
      </c>
      <c r="W44" s="123">
        <f t="shared" ref="W44:Y44" si="19">SUM(W45:W46)</f>
        <v>43.365828323004649</v>
      </c>
      <c r="X44" s="123">
        <f t="shared" si="19"/>
        <v>45.827018979780739</v>
      </c>
      <c r="Y44" s="123">
        <f t="shared" si="19"/>
        <v>42.95237860314181</v>
      </c>
      <c r="DA44" s="130" t="s">
        <v>3123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71.421170798474833</v>
      </c>
      <c r="H45" s="99">
        <v>50.691620881616736</v>
      </c>
      <c r="I45" s="99">
        <v>36.643330339023201</v>
      </c>
      <c r="J45" s="99">
        <v>42.96654762051449</v>
      </c>
      <c r="K45" s="99">
        <v>39.844948156945087</v>
      </c>
      <c r="L45" s="99">
        <v>57.202444999052155</v>
      </c>
      <c r="M45" s="99">
        <v>49.559339661778509</v>
      </c>
      <c r="N45" s="99">
        <v>62.639832559310861</v>
      </c>
      <c r="O45" s="99">
        <v>46.797234904813706</v>
      </c>
      <c r="P45" s="99">
        <v>46.761162252519064</v>
      </c>
      <c r="Q45" s="99">
        <v>34.72326305292718</v>
      </c>
      <c r="R45" s="99">
        <v>42.81800137270254</v>
      </c>
      <c r="S45" s="99">
        <v>46.500462684738501</v>
      </c>
      <c r="T45" s="99">
        <v>47.187896982808475</v>
      </c>
      <c r="U45" s="99">
        <v>42.367357515050841</v>
      </c>
      <c r="V45" s="99">
        <v>41.198427978824562</v>
      </c>
      <c r="W45" s="99">
        <v>43.365828323004649</v>
      </c>
      <c r="X45" s="99">
        <v>45.827018979780739</v>
      </c>
      <c r="Y45" s="99">
        <v>42.95237860314181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4.0335097950583929</v>
      </c>
      <c r="H49" s="123">
        <v>3.0231388148585694</v>
      </c>
      <c r="I49" s="123">
        <v>2.112194601826372</v>
      </c>
      <c r="J49" s="123">
        <v>2.7074233538688364</v>
      </c>
      <c r="K49" s="123">
        <v>2.5145172005972909</v>
      </c>
      <c r="L49" s="123">
        <v>3.3171624140139926</v>
      </c>
      <c r="M49" s="123">
        <v>3.1812048336926764</v>
      </c>
      <c r="N49" s="123">
        <v>4.1055512159088616</v>
      </c>
      <c r="O49" s="123">
        <v>3.0192783334685349</v>
      </c>
      <c r="P49" s="123">
        <v>3.3231043755811371</v>
      </c>
      <c r="Q49" s="123">
        <v>2.5020372757232878</v>
      </c>
      <c r="R49" s="123">
        <v>3.0795848724255546</v>
      </c>
      <c r="S49" s="123">
        <v>3.2443978637806494</v>
      </c>
      <c r="T49" s="123">
        <v>3.1268454339562632</v>
      </c>
      <c r="U49" s="123">
        <v>2.7553851210136657</v>
      </c>
      <c r="V49" s="123">
        <v>2.5718408890782203</v>
      </c>
      <c r="W49" s="123">
        <v>3.7549288680607389</v>
      </c>
      <c r="X49" s="123">
        <v>3.7250373895869715</v>
      </c>
      <c r="Y49" s="123">
        <v>2.5122281993363469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4.1673517490422309</v>
      </c>
      <c r="H50" s="99">
        <v>3.1178159483692589</v>
      </c>
      <c r="I50" s="99">
        <v>2.1744625575047292</v>
      </c>
      <c r="J50" s="99">
        <v>2.7822485041369753</v>
      </c>
      <c r="K50" s="99">
        <v>2.5798573106071006</v>
      </c>
      <c r="L50" s="99">
        <v>3.401905320828698</v>
      </c>
      <c r="M50" s="99">
        <v>3.2619892387182858</v>
      </c>
      <c r="N50" s="99">
        <v>4.2144282285775123</v>
      </c>
      <c r="O50" s="99">
        <v>3.0940175899883671</v>
      </c>
      <c r="P50" s="99">
        <v>3.4045826554536371</v>
      </c>
      <c r="Q50" s="99">
        <v>2.5621216445067181</v>
      </c>
      <c r="R50" s="99">
        <v>3.1528247860819296</v>
      </c>
      <c r="S50" s="99">
        <v>3.3233991998355363</v>
      </c>
      <c r="T50" s="99">
        <v>3.2048714800500369</v>
      </c>
      <c r="U50" s="99">
        <v>2.8274966740177687</v>
      </c>
      <c r="V50" s="99">
        <v>2.6432055516426529</v>
      </c>
      <c r="W50" s="99">
        <v>3.8645724045991732</v>
      </c>
      <c r="X50" s="99">
        <v>3.8396648780662348</v>
      </c>
      <c r="Y50" s="99">
        <v>2.5878364835348866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1.5044285268712541</v>
      </c>
      <c r="H58" s="123">
        <v>1.4089437555210893</v>
      </c>
      <c r="I58" s="123">
        <v>0.92110753605721163</v>
      </c>
      <c r="J58" s="123">
        <v>0.83959739149474766</v>
      </c>
      <c r="K58" s="123">
        <v>1.4749503740953771</v>
      </c>
      <c r="L58" s="123">
        <v>1.8681346922834117</v>
      </c>
      <c r="M58" s="123">
        <v>2.1153820461946382</v>
      </c>
      <c r="N58" s="123">
        <v>2.0281586050736533</v>
      </c>
      <c r="O58" s="123">
        <v>1.6080738794138658</v>
      </c>
      <c r="P58" s="123">
        <v>1.4244160724088493</v>
      </c>
      <c r="Q58" s="123">
        <v>1.2130813745820996</v>
      </c>
      <c r="R58" s="123">
        <v>1.321776714619624</v>
      </c>
      <c r="S58" s="123">
        <v>1.4434657671518345</v>
      </c>
      <c r="T58" s="123">
        <v>1.3970118012483999</v>
      </c>
      <c r="U58" s="123">
        <v>1.5077627913670104</v>
      </c>
      <c r="V58" s="123">
        <v>1.2576964572953109</v>
      </c>
      <c r="W58" s="123">
        <v>0.99316753027870741</v>
      </c>
      <c r="X58" s="123">
        <v>1.1432228501483053</v>
      </c>
      <c r="Y58" s="123">
        <v>1.8286003374464481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3.1228289118388153</v>
      </c>
      <c r="H59" s="99">
        <v>3.3722839261219053</v>
      </c>
      <c r="I59" s="99">
        <v>2.8492067607177618</v>
      </c>
      <c r="J59" s="99">
        <v>3.0408145786116592</v>
      </c>
      <c r="K59" s="99">
        <v>3.0145032389787771</v>
      </c>
      <c r="L59" s="99">
        <v>2.9680502660539645</v>
      </c>
      <c r="M59" s="99">
        <v>3.2073539641117121</v>
      </c>
      <c r="N59" s="99">
        <v>3.2141912597362996</v>
      </c>
      <c r="O59" s="99">
        <v>2.6579156302908098</v>
      </c>
      <c r="P59" s="99">
        <v>2.4402592451245133</v>
      </c>
      <c r="Q59" s="99">
        <v>1.9677664745467072</v>
      </c>
      <c r="R59" s="99">
        <v>2.0838273687281745</v>
      </c>
      <c r="S59" s="99">
        <v>2.2292630842171102</v>
      </c>
      <c r="T59" s="99">
        <v>2.113270020454892</v>
      </c>
      <c r="U59" s="99">
        <v>2.4159708381228322</v>
      </c>
      <c r="V59" s="99">
        <v>2.2729625143215846</v>
      </c>
      <c r="W59" s="99">
        <v>1.8585016160660961</v>
      </c>
      <c r="X59" s="99">
        <v>2.0268922450028963</v>
      </c>
      <c r="Y59" s="99">
        <v>2.7328837983401835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40.49154392354707</v>
      </c>
      <c r="C62" s="118">
        <f t="shared" si="21"/>
        <v>42.140511334222104</v>
      </c>
      <c r="D62" s="118">
        <f t="shared" si="21"/>
        <v>42.392315412503976</v>
      </c>
      <c r="E62" s="118">
        <f t="shared" si="21"/>
        <v>43.578709809601399</v>
      </c>
      <c r="F62" s="118">
        <f t="shared" si="21"/>
        <v>45.102949267372296</v>
      </c>
      <c r="G62" s="118">
        <f t="shared" si="21"/>
        <v>45.823177532787845</v>
      </c>
      <c r="H62" s="118">
        <f t="shared" si="21"/>
        <v>46.692798533406418</v>
      </c>
      <c r="I62" s="118">
        <f t="shared" si="21"/>
        <v>47.728245315653261</v>
      </c>
      <c r="J62" s="118">
        <f t="shared" si="21"/>
        <v>46.433309122417135</v>
      </c>
      <c r="K62" s="118">
        <f t="shared" si="21"/>
        <v>45.839877970221401</v>
      </c>
      <c r="L62" s="118">
        <f t="shared" si="21"/>
        <v>49.699907833427226</v>
      </c>
      <c r="M62" s="118">
        <f t="shared" si="21"/>
        <v>46.702261451463613</v>
      </c>
      <c r="N62" s="118">
        <f t="shared" si="21"/>
        <v>45.081575089716132</v>
      </c>
      <c r="O62" s="118">
        <f t="shared" si="21"/>
        <v>41.170102494155046</v>
      </c>
      <c r="P62" s="118">
        <f t="shared" si="21"/>
        <v>38.419851347415246</v>
      </c>
      <c r="Q62" s="118">
        <f t="shared" si="21"/>
        <v>36.016206988497963</v>
      </c>
      <c r="R62" s="118">
        <f t="shared" ref="R62:V62" si="22">R63+R66+R68+R77</f>
        <v>38.403915086547173</v>
      </c>
      <c r="S62" s="118">
        <f t="shared" si="22"/>
        <v>37.38029430789603</v>
      </c>
      <c r="T62" s="118">
        <f t="shared" si="22"/>
        <v>37.177852464031709</v>
      </c>
      <c r="U62" s="118">
        <f t="shared" si="22"/>
        <v>33.668640982016392</v>
      </c>
      <c r="V62" s="118">
        <f t="shared" si="22"/>
        <v>33.650897450688625</v>
      </c>
      <c r="W62" s="118">
        <f t="shared" ref="W62:Y62" si="23">W63+W66+W68+W77</f>
        <v>39.796706165530303</v>
      </c>
      <c r="X62" s="118">
        <f t="shared" si="23"/>
        <v>34.937933227551866</v>
      </c>
      <c r="Y62" s="118">
        <f t="shared" si="23"/>
        <v>32.994677507069177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36.073137740892335</v>
      </c>
      <c r="C63" s="123">
        <f t="shared" si="24"/>
        <v>37.656312330547294</v>
      </c>
      <c r="D63" s="123">
        <f t="shared" si="24"/>
        <v>38.247422200973944</v>
      </c>
      <c r="E63" s="123">
        <f t="shared" si="24"/>
        <v>39.157026111666809</v>
      </c>
      <c r="F63" s="123">
        <f t="shared" si="24"/>
        <v>40.168483530148151</v>
      </c>
      <c r="G63" s="123">
        <f t="shared" si="24"/>
        <v>40.832972109991239</v>
      </c>
      <c r="H63" s="123">
        <f t="shared" si="24"/>
        <v>41.416489914447823</v>
      </c>
      <c r="I63" s="123">
        <f t="shared" si="24"/>
        <v>42.380550588940444</v>
      </c>
      <c r="J63" s="123">
        <f t="shared" si="24"/>
        <v>40.85086394427573</v>
      </c>
      <c r="K63" s="123">
        <f t="shared" si="24"/>
        <v>40.518236306199476</v>
      </c>
      <c r="L63" s="123">
        <f t="shared" si="24"/>
        <v>44.574569989176211</v>
      </c>
      <c r="M63" s="123">
        <f t="shared" si="24"/>
        <v>41.340900655495126</v>
      </c>
      <c r="N63" s="123">
        <f t="shared" si="24"/>
        <v>39.878867661951503</v>
      </c>
      <c r="O63" s="123">
        <f t="shared" si="24"/>
        <v>36.614974339941149</v>
      </c>
      <c r="P63" s="123">
        <f t="shared" si="24"/>
        <v>33.941864424966724</v>
      </c>
      <c r="Q63" s="123">
        <f t="shared" si="24"/>
        <v>32.053912954923611</v>
      </c>
      <c r="R63" s="123">
        <f t="shared" ref="R63:V63" si="25">SUM(R64:R65)</f>
        <v>34.19138693743146</v>
      </c>
      <c r="S63" s="123">
        <f t="shared" si="25"/>
        <v>33.443517288527488</v>
      </c>
      <c r="T63" s="123">
        <f t="shared" si="25"/>
        <v>33.070087798129563</v>
      </c>
      <c r="U63" s="123">
        <f t="shared" si="25"/>
        <v>29.806094406731429</v>
      </c>
      <c r="V63" s="123">
        <f t="shared" si="25"/>
        <v>29.933965289987441</v>
      </c>
      <c r="W63" s="123">
        <f t="shared" ref="W63:Y63" si="26">SUM(W64:W65)</f>
        <v>34.701160095064665</v>
      </c>
      <c r="X63" s="123">
        <f t="shared" si="26"/>
        <v>30.491473587243121</v>
      </c>
      <c r="Y63" s="123">
        <f t="shared" si="26"/>
        <v>29.180596724381633</v>
      </c>
      <c r="DA63" s="130" t="s">
        <v>3141</v>
      </c>
    </row>
    <row r="64" spans="1:105" ht="12" customHeight="1" x14ac:dyDescent="0.25">
      <c r="A64" s="97" t="s">
        <v>212</v>
      </c>
      <c r="B64" s="99">
        <v>36.073137740892335</v>
      </c>
      <c r="C64" s="99">
        <v>37.656312330547294</v>
      </c>
      <c r="D64" s="99">
        <v>38.247422200973944</v>
      </c>
      <c r="E64" s="99">
        <v>39.157026111666809</v>
      </c>
      <c r="F64" s="99">
        <v>40.168483530148151</v>
      </c>
      <c r="G64" s="99">
        <v>40.832972109991239</v>
      </c>
      <c r="H64" s="99">
        <v>41.416489914447823</v>
      </c>
      <c r="I64" s="99">
        <v>42.380550588940444</v>
      </c>
      <c r="J64" s="99">
        <v>40.85086394427573</v>
      </c>
      <c r="K64" s="99">
        <v>40.518236306199476</v>
      </c>
      <c r="L64" s="99">
        <v>44.574569989176211</v>
      </c>
      <c r="M64" s="99">
        <v>41.340900655495126</v>
      </c>
      <c r="N64" s="99">
        <v>39.878867661951503</v>
      </c>
      <c r="O64" s="99">
        <v>36.614974339941149</v>
      </c>
      <c r="P64" s="99">
        <v>33.941864424966724</v>
      </c>
      <c r="Q64" s="99">
        <v>32.053912954923611</v>
      </c>
      <c r="R64" s="99">
        <v>34.19138693743146</v>
      </c>
      <c r="S64" s="99">
        <v>33.443517288527488</v>
      </c>
      <c r="T64" s="99">
        <v>33.070087798129563</v>
      </c>
      <c r="U64" s="99">
        <v>29.806094406731429</v>
      </c>
      <c r="V64" s="99">
        <v>29.933965289987441</v>
      </c>
      <c r="W64" s="99">
        <v>34.701160095064665</v>
      </c>
      <c r="X64" s="99">
        <v>30.491473587243121</v>
      </c>
      <c r="Y64" s="99">
        <v>29.180596724381633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1.8429261051508765</v>
      </c>
      <c r="C68" s="123">
        <v>1.9401458486200835</v>
      </c>
      <c r="D68" s="123">
        <v>1.7740870935010988</v>
      </c>
      <c r="E68" s="123">
        <v>1.939367580164844</v>
      </c>
      <c r="F68" s="123">
        <v>2.3262935917098302</v>
      </c>
      <c r="G68" s="123">
        <v>2.3823886807999162</v>
      </c>
      <c r="H68" s="123">
        <v>2.5437081923381948</v>
      </c>
      <c r="I68" s="123">
        <v>2.5036421947812268</v>
      </c>
      <c r="J68" s="123">
        <v>2.6195939807102895</v>
      </c>
      <c r="K68" s="123">
        <v>2.585658007649196</v>
      </c>
      <c r="L68" s="123">
        <v>2.5950954686076524</v>
      </c>
      <c r="M68" s="123">
        <v>2.6472768973173628</v>
      </c>
      <c r="N68" s="123">
        <v>2.5926035558879272</v>
      </c>
      <c r="O68" s="123">
        <v>2.3375314216442109</v>
      </c>
      <c r="P68" s="123">
        <v>2.3832998638892082</v>
      </c>
      <c r="Q68" s="123">
        <v>2.2837041006473759</v>
      </c>
      <c r="R68" s="123">
        <v>2.4346899617255175</v>
      </c>
      <c r="S68" s="123">
        <v>2.3202162002570828</v>
      </c>
      <c r="T68" s="123">
        <v>2.1917962009331995</v>
      </c>
      <c r="U68" s="123">
        <v>1.9486340272348293</v>
      </c>
      <c r="V68" s="123">
        <v>1.8908700744350695</v>
      </c>
      <c r="W68" s="123">
        <v>3.0640779841541437</v>
      </c>
      <c r="X68" s="123">
        <v>2.5535438629195828</v>
      </c>
      <c r="Y68" s="123">
        <v>1.7707046530922648</v>
      </c>
      <c r="DA68" s="130" t="s">
        <v>3146</v>
      </c>
    </row>
    <row r="69" spans="1:105" ht="12" customHeight="1" x14ac:dyDescent="0.25">
      <c r="A69" s="97" t="s">
        <v>134</v>
      </c>
      <c r="B69" s="99">
        <v>1.9082661428786996</v>
      </c>
      <c r="C69" s="99">
        <v>2.0083679016096334</v>
      </c>
      <c r="D69" s="99">
        <v>1.8352995526637617</v>
      </c>
      <c r="E69" s="99">
        <v>2.0049172331262635</v>
      </c>
      <c r="F69" s="99">
        <v>2.4034963386015042</v>
      </c>
      <c r="G69" s="99">
        <v>2.4597871462247882</v>
      </c>
      <c r="H69" s="99">
        <v>2.6250116205708505</v>
      </c>
      <c r="I69" s="99">
        <v>2.5819625740568095</v>
      </c>
      <c r="J69" s="99">
        <v>2.7004156335558775</v>
      </c>
      <c r="K69" s="99">
        <v>2.6640584134780956</v>
      </c>
      <c r="L69" s="99">
        <v>2.6722656731640368</v>
      </c>
      <c r="M69" s="99">
        <v>2.7259912166272096</v>
      </c>
      <c r="N69" s="99">
        <v>2.670450046119238</v>
      </c>
      <c r="O69" s="99">
        <v>2.4084134541012432</v>
      </c>
      <c r="P69" s="99">
        <v>2.455191434275044</v>
      </c>
      <c r="Q69" s="99">
        <v>2.3512503607834998</v>
      </c>
      <c r="R69" s="99">
        <v>2.5046649626511255</v>
      </c>
      <c r="S69" s="99">
        <v>2.3856827556967142</v>
      </c>
      <c r="T69" s="99">
        <v>2.2530747259405741</v>
      </c>
      <c r="U69" s="99">
        <v>2.0033966920727462</v>
      </c>
      <c r="V69" s="99">
        <v>1.9447619263294955</v>
      </c>
      <c r="W69" s="99">
        <v>3.1532095416551251</v>
      </c>
      <c r="X69" s="99">
        <v>2.6303121695284153</v>
      </c>
      <c r="Y69" s="99">
        <v>1.8226455886158275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2.5754800775038622</v>
      </c>
      <c r="C77" s="123">
        <v>2.5440531550547285</v>
      </c>
      <c r="D77" s="123">
        <v>2.3708061180289342</v>
      </c>
      <c r="E77" s="123">
        <v>2.4823161177697499</v>
      </c>
      <c r="F77" s="123">
        <v>2.6081721455143154</v>
      </c>
      <c r="G77" s="123">
        <v>2.6078167419966958</v>
      </c>
      <c r="H77" s="123">
        <v>2.7326004266204027</v>
      </c>
      <c r="I77" s="123">
        <v>2.8440525319315868</v>
      </c>
      <c r="J77" s="123">
        <v>2.9628511974311165</v>
      </c>
      <c r="K77" s="123">
        <v>2.7359836563727309</v>
      </c>
      <c r="L77" s="123">
        <v>2.5302423756433607</v>
      </c>
      <c r="M77" s="123">
        <v>2.7140838986511273</v>
      </c>
      <c r="N77" s="123">
        <v>2.610103871876702</v>
      </c>
      <c r="O77" s="123">
        <v>2.2175967325696897</v>
      </c>
      <c r="P77" s="123">
        <v>2.0946870585593196</v>
      </c>
      <c r="Q77" s="123">
        <v>1.6785899329269767</v>
      </c>
      <c r="R77" s="123">
        <v>1.7778381873901949</v>
      </c>
      <c r="S77" s="123">
        <v>1.616560819111456</v>
      </c>
      <c r="T77" s="123">
        <v>1.9159684649689508</v>
      </c>
      <c r="U77" s="123">
        <v>1.9139125480501324</v>
      </c>
      <c r="V77" s="123">
        <v>1.8260620862661161</v>
      </c>
      <c r="W77" s="123">
        <v>2.0314680863114911</v>
      </c>
      <c r="X77" s="123">
        <v>1.8929157773891598</v>
      </c>
      <c r="Y77" s="123">
        <v>2.0433761295952784</v>
      </c>
      <c r="DA77" s="130" t="s">
        <v>3155</v>
      </c>
    </row>
    <row r="78" spans="1:105" ht="12" customHeight="1" x14ac:dyDescent="0.25">
      <c r="A78" s="97" t="s">
        <v>189</v>
      </c>
      <c r="B78" s="99">
        <v>2.6693998331957407</v>
      </c>
      <c r="C78" s="99">
        <v>2.6365733870381636</v>
      </c>
      <c r="D78" s="99">
        <v>2.4566919981438016</v>
      </c>
      <c r="E78" s="99">
        <v>2.571842595751527</v>
      </c>
      <c r="F78" s="99">
        <v>2.7018659855197877</v>
      </c>
      <c r="G78" s="99">
        <v>2.700801987091852</v>
      </c>
      <c r="H78" s="99">
        <v>2.8298546503318533</v>
      </c>
      <c r="I78" s="99">
        <v>2.9448591198700873</v>
      </c>
      <c r="J78" s="99">
        <v>3.0680428767826911</v>
      </c>
      <c r="K78" s="99">
        <v>2.8326975195456638</v>
      </c>
      <c r="L78" s="99">
        <v>2.6189404618657153</v>
      </c>
      <c r="M78" s="99">
        <v>2.8106866371686223</v>
      </c>
      <c r="N78" s="99">
        <v>2.7046527068662933</v>
      </c>
      <c r="O78" s="99">
        <v>2.2985242722544088</v>
      </c>
      <c r="P78" s="99">
        <v>2.170074004308745</v>
      </c>
      <c r="Q78" s="99">
        <v>1.7369867088125059</v>
      </c>
      <c r="R78" s="99">
        <v>1.8371792309909647</v>
      </c>
      <c r="S78" s="99">
        <v>1.6687231355850796</v>
      </c>
      <c r="T78" s="99">
        <v>1.9763683286154117</v>
      </c>
      <c r="U78" s="99">
        <v>1.97313163438178</v>
      </c>
      <c r="V78" s="99">
        <v>1.8815200686116635</v>
      </c>
      <c r="W78" s="99">
        <v>2.0927571763191661</v>
      </c>
      <c r="X78" s="99">
        <v>1.9502056323252006</v>
      </c>
      <c r="Y78" s="99">
        <v>2.1054479884789199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2.0057184781992392</v>
      </c>
      <c r="C81" s="118">
        <f t="shared" si="28"/>
        <v>1.9670567708825193</v>
      </c>
      <c r="D81" s="118">
        <f t="shared" si="28"/>
        <v>1.917143274464242</v>
      </c>
      <c r="E81" s="118">
        <f t="shared" si="28"/>
        <v>1.8720369407911714</v>
      </c>
      <c r="F81" s="118">
        <f t="shared" si="28"/>
        <v>1.6503493283161172</v>
      </c>
      <c r="G81" s="118">
        <f t="shared" si="28"/>
        <v>1.627993769721934</v>
      </c>
      <c r="H81" s="118">
        <f t="shared" si="28"/>
        <v>1.4491482294857609</v>
      </c>
      <c r="I81" s="118">
        <f t="shared" si="28"/>
        <v>1.0254316819616276</v>
      </c>
      <c r="J81" s="118">
        <f t="shared" si="28"/>
        <v>0.95259434565546941</v>
      </c>
      <c r="K81" s="118">
        <f t="shared" si="28"/>
        <v>0.97236457874465021</v>
      </c>
      <c r="L81" s="118">
        <f t="shared" si="28"/>
        <v>1.0521180943362194</v>
      </c>
      <c r="M81" s="118">
        <f t="shared" si="28"/>
        <v>1.21572799006023</v>
      </c>
      <c r="N81" s="118">
        <f t="shared" si="28"/>
        <v>1.2377334560315358</v>
      </c>
      <c r="O81" s="118">
        <f t="shared" si="28"/>
        <v>1.0183071657231346</v>
      </c>
      <c r="P81" s="118">
        <f t="shared" si="28"/>
        <v>0.92445624931151327</v>
      </c>
      <c r="Q81" s="118">
        <f t="shared" si="28"/>
        <v>0.75239260907901606</v>
      </c>
      <c r="R81" s="118">
        <f t="shared" ref="R81:V81" si="29">R82+R85+R87+R100</f>
        <v>0.79100694873642241</v>
      </c>
      <c r="S81" s="118">
        <f t="shared" si="29"/>
        <v>0.82338783449269115</v>
      </c>
      <c r="T81" s="118">
        <f t="shared" si="29"/>
        <v>0.8320051605640022</v>
      </c>
      <c r="U81" s="118">
        <f t="shared" si="29"/>
        <v>0.91529908880716904</v>
      </c>
      <c r="V81" s="118">
        <f t="shared" si="29"/>
        <v>0.78070527948133706</v>
      </c>
      <c r="W81" s="118">
        <f t="shared" ref="W81:Y81" si="30">W82+W85+W87+W100</f>
        <v>0.62607899798600108</v>
      </c>
      <c r="X81" s="118">
        <f t="shared" si="30"/>
        <v>0.65625365127307844</v>
      </c>
      <c r="Y81" s="118">
        <f t="shared" si="30"/>
        <v>1.062689500870478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1.71473607406286E-2</v>
      </c>
      <c r="C87" s="123">
        <v>1.7411991221480155E-2</v>
      </c>
      <c r="D87" s="123">
        <v>1.7434070758418754E-2</v>
      </c>
      <c r="E87" s="123">
        <v>1.7378299825003652E-2</v>
      </c>
      <c r="F87" s="123">
        <v>1.5276078465557886E-2</v>
      </c>
      <c r="G87" s="123">
        <v>1.4832123052902491E-2</v>
      </c>
      <c r="H87" s="123">
        <v>1.2551685495581449E-2</v>
      </c>
      <c r="I87" s="123">
        <v>9.2627881124983588E-3</v>
      </c>
      <c r="J87" s="123">
        <v>7.976505072913526E-3</v>
      </c>
      <c r="K87" s="123">
        <v>7.8366802102241354E-3</v>
      </c>
      <c r="L87" s="123">
        <v>8.3411206989180975E-3</v>
      </c>
      <c r="M87" s="123">
        <v>9.0290746528795748E-3</v>
      </c>
      <c r="N87" s="123">
        <v>8.9183120225059444E-3</v>
      </c>
      <c r="O87" s="123">
        <v>7.4641459770001198E-3</v>
      </c>
      <c r="P87" s="123">
        <v>6.6769703846526491E-3</v>
      </c>
      <c r="Q87" s="123">
        <v>5.8517549812743879E-3</v>
      </c>
      <c r="R87" s="123">
        <v>6.1516588803403448E-3</v>
      </c>
      <c r="S87" s="123">
        <v>5.737786362229276E-3</v>
      </c>
      <c r="T87" s="123">
        <v>5.273195252643921E-3</v>
      </c>
      <c r="U87" s="123">
        <v>4.8487852315065227E-3</v>
      </c>
      <c r="V87" s="123">
        <v>3.8651633819103276E-3</v>
      </c>
      <c r="W87" s="123">
        <v>5.5669465685959018E-3</v>
      </c>
      <c r="X87" s="123">
        <v>3.8442339391340417E-3</v>
      </c>
      <c r="Y87" s="123">
        <v>2.5556265657537386E-3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2.0345697732529224</v>
      </c>
      <c r="C92" s="102">
        <v>2.0587573152258591</v>
      </c>
      <c r="D92" s="102">
        <v>2.1012861015396194</v>
      </c>
      <c r="E92" s="102">
        <v>2.2793836269318763</v>
      </c>
      <c r="F92" s="102">
        <v>2.3560326574634889</v>
      </c>
      <c r="G92" s="102">
        <v>2.7034093990372803</v>
      </c>
      <c r="H92" s="102">
        <v>2.8427130427007401</v>
      </c>
      <c r="I92" s="102">
        <v>2.5599668604789048</v>
      </c>
      <c r="J92" s="102">
        <v>2.6483834248390514</v>
      </c>
      <c r="K92" s="102">
        <v>2.77096585695665</v>
      </c>
      <c r="L92" s="102">
        <v>2.8971111687817581</v>
      </c>
      <c r="M92" s="102">
        <v>3.0941258205599937</v>
      </c>
      <c r="N92" s="102">
        <v>3.1280356292162295</v>
      </c>
      <c r="O92" s="102">
        <v>2.8450699709695182</v>
      </c>
      <c r="P92" s="102">
        <v>2.7818471745390108</v>
      </c>
      <c r="Q92" s="102">
        <v>2.567376784172327</v>
      </c>
      <c r="R92" s="102">
        <v>2.6358643093085354</v>
      </c>
      <c r="S92" s="102">
        <v>2.57712591782491</v>
      </c>
      <c r="T92" s="102">
        <v>2.3335222680464609</v>
      </c>
      <c r="U92" s="102">
        <v>2.0600100928946952</v>
      </c>
      <c r="V92" s="102">
        <v>1.7088604558238696</v>
      </c>
      <c r="W92" s="102">
        <v>2.0960990142600662</v>
      </c>
      <c r="X92" s="102">
        <v>2.0295208718171387</v>
      </c>
      <c r="Y92" s="102">
        <v>2.4299689271474527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1.9885711174586107</v>
      </c>
      <c r="C100" s="123">
        <v>1.9496447796610392</v>
      </c>
      <c r="D100" s="123">
        <v>1.8997092037058232</v>
      </c>
      <c r="E100" s="123">
        <v>1.8546586409661678</v>
      </c>
      <c r="F100" s="123">
        <v>1.6350732498505594</v>
      </c>
      <c r="G100" s="123">
        <v>1.6131616466690315</v>
      </c>
      <c r="H100" s="123">
        <v>1.4365965439901796</v>
      </c>
      <c r="I100" s="123">
        <v>1.0161688938491293</v>
      </c>
      <c r="J100" s="123">
        <v>0.94461784058255593</v>
      </c>
      <c r="K100" s="123">
        <v>0.96452789853442611</v>
      </c>
      <c r="L100" s="123">
        <v>1.0437769736373013</v>
      </c>
      <c r="M100" s="123">
        <v>1.2066989154073504</v>
      </c>
      <c r="N100" s="123">
        <v>1.2288151440090298</v>
      </c>
      <c r="O100" s="123">
        <v>1.0108430197461344</v>
      </c>
      <c r="P100" s="123">
        <v>0.91777927892686062</v>
      </c>
      <c r="Q100" s="123">
        <v>0.74654085409774162</v>
      </c>
      <c r="R100" s="123">
        <v>0.78485528985608211</v>
      </c>
      <c r="S100" s="123">
        <v>0.81765004813046183</v>
      </c>
      <c r="T100" s="123">
        <v>0.82673196531135829</v>
      </c>
      <c r="U100" s="123">
        <v>0.91045030357566248</v>
      </c>
      <c r="V100" s="123">
        <v>0.77684011609942671</v>
      </c>
      <c r="W100" s="123">
        <v>0.62051205141740517</v>
      </c>
      <c r="X100" s="123">
        <v>0.65240941733394442</v>
      </c>
      <c r="Y100" s="123">
        <v>1.0601338743047242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2.9907736217828056</v>
      </c>
      <c r="C102" s="99">
        <v>2.9474532437831011</v>
      </c>
      <c r="D102" s="99">
        <v>2.9370379384155321</v>
      </c>
      <c r="E102" s="99">
        <v>3.0007595239218081</v>
      </c>
      <c r="F102" s="99">
        <v>2.8860483667418735</v>
      </c>
      <c r="G102" s="99">
        <v>3.1404907503141919</v>
      </c>
      <c r="H102" s="99">
        <v>3.3825258648724863</v>
      </c>
      <c r="I102" s="99">
        <v>2.8538909468622573</v>
      </c>
      <c r="J102" s="99">
        <v>3.0465418895757903</v>
      </c>
      <c r="K102" s="99">
        <v>3.0207568248753653</v>
      </c>
      <c r="L102" s="99">
        <v>2.9725061260296828</v>
      </c>
      <c r="M102" s="99">
        <v>3.210122958894265</v>
      </c>
      <c r="N102" s="99">
        <v>3.2153585917474703</v>
      </c>
      <c r="O102" s="99">
        <v>2.6581798434386785</v>
      </c>
      <c r="P102" s="99">
        <v>2.440463678008626</v>
      </c>
      <c r="Q102" s="99">
        <v>1.9687133621055091</v>
      </c>
      <c r="R102" s="99">
        <v>2.0888456968058313</v>
      </c>
      <c r="S102" s="99">
        <v>2.2390380084577552</v>
      </c>
      <c r="T102" s="99">
        <v>2.1195536447902494</v>
      </c>
      <c r="U102" s="99">
        <v>2.4176062147224986</v>
      </c>
      <c r="V102" s="99">
        <v>2.2712518781433282</v>
      </c>
      <c r="W102" s="99">
        <v>1.8563602858701245</v>
      </c>
      <c r="X102" s="99">
        <v>2.0327657103884738</v>
      </c>
      <c r="Y102" s="99">
        <v>2.7386110008522104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2.8151432641782792</v>
      </c>
      <c r="C124" s="118">
        <f t="shared" si="42"/>
        <v>2.7749783984753513</v>
      </c>
      <c r="D124" s="118">
        <f t="shared" si="42"/>
        <v>2.7063637973313335</v>
      </c>
      <c r="E124" s="118">
        <f t="shared" si="42"/>
        <v>2.6440175083462205</v>
      </c>
      <c r="F124" s="118">
        <f t="shared" si="42"/>
        <v>2.3514526243406872</v>
      </c>
      <c r="G124" s="118">
        <f t="shared" si="42"/>
        <v>2.3298620719451639</v>
      </c>
      <c r="H124" s="118">
        <f t="shared" si="42"/>
        <v>2.1304567263174521</v>
      </c>
      <c r="I124" s="118">
        <f t="shared" si="42"/>
        <v>1.5252949452801587</v>
      </c>
      <c r="J124" s="118">
        <f t="shared" si="42"/>
        <v>1.3808095983630804</v>
      </c>
      <c r="K124" s="118">
        <f t="shared" si="42"/>
        <v>1.3746594364136608</v>
      </c>
      <c r="L124" s="118">
        <f t="shared" si="42"/>
        <v>1.4598076544667902</v>
      </c>
      <c r="M124" s="118">
        <f t="shared" si="42"/>
        <v>1.6869105109603517</v>
      </c>
      <c r="N124" s="118">
        <f t="shared" si="42"/>
        <v>1.733342734790992</v>
      </c>
      <c r="O124" s="118">
        <f t="shared" si="42"/>
        <v>1.452606380264108</v>
      </c>
      <c r="P124" s="118">
        <f t="shared" si="42"/>
        <v>1.3453436893863062</v>
      </c>
      <c r="Q124" s="118">
        <f t="shared" si="42"/>
        <v>1.1774272388075893</v>
      </c>
      <c r="R124" s="118">
        <f t="shared" ref="R124:V124" si="43">R125+R128+R130+R139</f>
        <v>1.294318296308286</v>
      </c>
      <c r="S124" s="118">
        <f t="shared" si="43"/>
        <v>1.3864017702055504</v>
      </c>
      <c r="T124" s="118">
        <f t="shared" si="43"/>
        <v>1.3285080779069582</v>
      </c>
      <c r="U124" s="118">
        <f t="shared" si="43"/>
        <v>1.4468507186988382</v>
      </c>
      <c r="V124" s="118">
        <f t="shared" si="43"/>
        <v>1.2403865206756144</v>
      </c>
      <c r="W124" s="118">
        <f t="shared" ref="W124:Y124" si="44">W125+W128+W130+W139</f>
        <v>0.98638723413384233</v>
      </c>
      <c r="X124" s="118">
        <f t="shared" si="44"/>
        <v>1.1072282228771442</v>
      </c>
      <c r="Y124" s="118">
        <f t="shared" si="44"/>
        <v>1.7776863552217335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2.8151432641782792</v>
      </c>
      <c r="C139" s="123">
        <v>2.7749783984753513</v>
      </c>
      <c r="D139" s="123">
        <v>2.7063637973313335</v>
      </c>
      <c r="E139" s="123">
        <v>2.6440175083462205</v>
      </c>
      <c r="F139" s="123">
        <v>2.3514526243406872</v>
      </c>
      <c r="G139" s="123">
        <v>2.3298620719451639</v>
      </c>
      <c r="H139" s="123">
        <v>2.1304567263174521</v>
      </c>
      <c r="I139" s="123">
        <v>1.5252949452801587</v>
      </c>
      <c r="J139" s="123">
        <v>1.3808095983630804</v>
      </c>
      <c r="K139" s="123">
        <v>1.3746594364136608</v>
      </c>
      <c r="L139" s="123">
        <v>1.4598076544667902</v>
      </c>
      <c r="M139" s="123">
        <v>1.6869105109603517</v>
      </c>
      <c r="N139" s="123">
        <v>1.733342734790992</v>
      </c>
      <c r="O139" s="123">
        <v>1.452606380264108</v>
      </c>
      <c r="P139" s="123">
        <v>1.3453436893863062</v>
      </c>
      <c r="Q139" s="123">
        <v>1.1774272388075893</v>
      </c>
      <c r="R139" s="123">
        <v>1.294318296308286</v>
      </c>
      <c r="S139" s="123">
        <v>1.3864017702055504</v>
      </c>
      <c r="T139" s="123">
        <v>1.3285080779069582</v>
      </c>
      <c r="U139" s="123">
        <v>1.4468507186988382</v>
      </c>
      <c r="V139" s="123">
        <v>1.2403865206756144</v>
      </c>
      <c r="W139" s="123">
        <v>0.98638723413384233</v>
      </c>
      <c r="X139" s="123">
        <v>1.1072282228771442</v>
      </c>
      <c r="Y139" s="123">
        <v>1.7776863552217335</v>
      </c>
      <c r="DA139" s="130" t="s">
        <v>3214</v>
      </c>
    </row>
    <row r="140" spans="1:105" ht="12" customHeight="1" x14ac:dyDescent="0.25">
      <c r="A140" s="97" t="s">
        <v>50</v>
      </c>
      <c r="B140" s="99">
        <v>2.9907736217828047</v>
      </c>
      <c r="C140" s="99">
        <v>2.9465314409248617</v>
      </c>
      <c r="D140" s="99">
        <v>2.9358368130224823</v>
      </c>
      <c r="E140" s="99">
        <v>3.0000199020380625</v>
      </c>
      <c r="F140" s="99">
        <v>2.8860808868299794</v>
      </c>
      <c r="G140" s="99">
        <v>3.1413894621354266</v>
      </c>
      <c r="H140" s="99">
        <v>3.383978901790587</v>
      </c>
      <c r="I140" s="99">
        <v>2.85496430650376</v>
      </c>
      <c r="J140" s="99">
        <v>3.0476701284054939</v>
      </c>
      <c r="K140" s="99">
        <v>3.021132676843572</v>
      </c>
      <c r="L140" s="99">
        <v>2.9724691576077094</v>
      </c>
      <c r="M140" s="99">
        <v>3.2099624486988216</v>
      </c>
      <c r="N140" s="99">
        <v>3.2153473202076914</v>
      </c>
      <c r="O140" s="99">
        <v>2.6581795024141388</v>
      </c>
      <c r="P140" s="99">
        <v>2.4405720962097148</v>
      </c>
      <c r="Q140" s="99">
        <v>1.9680849563371379</v>
      </c>
      <c r="R140" s="99">
        <v>2.0866096934465364</v>
      </c>
      <c r="S140" s="99">
        <v>2.2358628219749965</v>
      </c>
      <c r="T140" s="99">
        <v>2.1222912244318843</v>
      </c>
      <c r="U140" s="99">
        <v>2.4242509740004752</v>
      </c>
      <c r="V140" s="99">
        <v>2.2792160786171065</v>
      </c>
      <c r="W140" s="99">
        <v>1.8609984775780386</v>
      </c>
      <c r="X140" s="99">
        <v>2.0312883320436992</v>
      </c>
      <c r="Y140" s="99">
        <v>2.7338898723413547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1.0790976863845707</v>
      </c>
      <c r="P143" s="118">
        <f t="shared" si="49"/>
        <v>1.0222968043840985</v>
      </c>
      <c r="Q143" s="118">
        <f t="shared" si="49"/>
        <v>1.1400958114699571</v>
      </c>
      <c r="R143" s="118">
        <f t="shared" ref="R143:V143" si="50">R144+R146+R148+R157</f>
        <v>1.3068178486594921</v>
      </c>
      <c r="S143" s="118">
        <f t="shared" si="50"/>
        <v>1.4863746484439029</v>
      </c>
      <c r="T143" s="118">
        <f t="shared" si="50"/>
        <v>1.454586398708857</v>
      </c>
      <c r="U143" s="118">
        <f t="shared" si="50"/>
        <v>1.4799435106451853</v>
      </c>
      <c r="V143" s="118">
        <f t="shared" si="50"/>
        <v>1.0528669065425194</v>
      </c>
      <c r="W143" s="118">
        <f t="shared" ref="W143:Y143" si="51">W144+W146+W148+W157</f>
        <v>0.87187100136918583</v>
      </c>
      <c r="X143" s="118">
        <f t="shared" si="51"/>
        <v>1.1235492755328063</v>
      </c>
      <c r="Y143" s="118">
        <f t="shared" si="51"/>
        <v>1.9318755543972754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9.2508495778620171E-3</v>
      </c>
      <c r="P148" s="123">
        <v>7.8470433948758071E-3</v>
      </c>
      <c r="Q148" s="123">
        <v>9.449163656730257E-3</v>
      </c>
      <c r="R148" s="123">
        <v>1.6894464172520593E-2</v>
      </c>
      <c r="S148" s="123">
        <v>2.5096183039027595E-2</v>
      </c>
      <c r="T148" s="123">
        <v>2.5529880875592808E-2</v>
      </c>
      <c r="U148" s="123">
        <v>2.4105451862893049E-2</v>
      </c>
      <c r="V148" s="123">
        <v>2.4365583079524893E-2</v>
      </c>
      <c r="W148" s="123">
        <v>4.3257323203036692E-2</v>
      </c>
      <c r="X148" s="123">
        <v>6.1759460407715829E-2</v>
      </c>
      <c r="Y148" s="123">
        <v>0.1155490355004489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2.505658685660912</v>
      </c>
      <c r="P149" s="99">
        <v>2.4054457606708883</v>
      </c>
      <c r="Q149" s="99">
        <v>2.1322037791411828</v>
      </c>
      <c r="R149" s="99">
        <v>2.1856855089635538</v>
      </c>
      <c r="S149" s="99">
        <v>2.2154002384251146</v>
      </c>
      <c r="T149" s="99">
        <v>2.140536648941251</v>
      </c>
      <c r="U149" s="99">
        <v>1.969582225616952</v>
      </c>
      <c r="V149" s="99">
        <v>1.6342617261064021</v>
      </c>
      <c r="W149" s="99">
        <v>2.0015057365415969</v>
      </c>
      <c r="X149" s="99">
        <v>1.968710638849114</v>
      </c>
      <c r="Y149" s="99">
        <v>2.4005441498738493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1.0698468368067087</v>
      </c>
      <c r="P157" s="123">
        <v>1.0144497609892227</v>
      </c>
      <c r="Q157" s="123">
        <v>1.1306466478132269</v>
      </c>
      <c r="R157" s="123">
        <v>1.2899233844869715</v>
      </c>
      <c r="S157" s="123">
        <v>1.4612784654048754</v>
      </c>
      <c r="T157" s="123">
        <v>1.4290565178332642</v>
      </c>
      <c r="U157" s="123">
        <v>1.4558380587822921</v>
      </c>
      <c r="V157" s="123">
        <v>1.0285013234629945</v>
      </c>
      <c r="W157" s="123">
        <v>0.82861367816614917</v>
      </c>
      <c r="X157" s="123">
        <v>1.0617898151250904</v>
      </c>
      <c r="Y157" s="123">
        <v>1.8163265188968265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2.6550125688292141</v>
      </c>
      <c r="P158" s="99">
        <v>2.437396110907156</v>
      </c>
      <c r="Q158" s="99">
        <v>1.9638005086264629</v>
      </c>
      <c r="R158" s="99">
        <v>2.0791128022360219</v>
      </c>
      <c r="S158" s="99">
        <v>2.2242681571586038</v>
      </c>
      <c r="T158" s="99">
        <v>2.1098232827545917</v>
      </c>
      <c r="U158" s="99">
        <v>2.4106375621786804</v>
      </c>
      <c r="V158" s="99">
        <v>2.2664022961356887</v>
      </c>
      <c r="W158" s="99">
        <v>1.8431607111526567</v>
      </c>
      <c r="X158" s="99">
        <v>2.0102675009238511</v>
      </c>
      <c r="Y158" s="99">
        <v>2.7190886967524417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2.8804770446860934</v>
      </c>
      <c r="C161" s="118">
        <f t="shared" si="54"/>
        <v>2.8420038953048872</v>
      </c>
      <c r="D161" s="118">
        <f t="shared" si="54"/>
        <v>2.7510500874923052</v>
      </c>
      <c r="E161" s="118">
        <f t="shared" si="54"/>
        <v>2.6012916615933364</v>
      </c>
      <c r="F161" s="118">
        <f t="shared" si="54"/>
        <v>2.0866441059437286</v>
      </c>
      <c r="G161" s="118">
        <f t="shared" si="54"/>
        <v>1.9071709324501158</v>
      </c>
      <c r="H161" s="118">
        <f t="shared" si="54"/>
        <v>1.5210172323637841</v>
      </c>
      <c r="I161" s="118">
        <f t="shared" si="54"/>
        <v>0.93826749063886461</v>
      </c>
      <c r="J161" s="118">
        <f t="shared" si="54"/>
        <v>0.88907118027495369</v>
      </c>
      <c r="K161" s="118">
        <f t="shared" si="54"/>
        <v>1.0998026976888879</v>
      </c>
      <c r="L161" s="118">
        <f t="shared" si="54"/>
        <v>1.2626688176195413</v>
      </c>
      <c r="M161" s="118">
        <f t="shared" si="54"/>
        <v>1.5252369242714527</v>
      </c>
      <c r="N161" s="118">
        <f t="shared" si="54"/>
        <v>1.5695879030350806</v>
      </c>
      <c r="O161" s="118">
        <f t="shared" si="54"/>
        <v>1.2979403984080053</v>
      </c>
      <c r="P161" s="118">
        <f t="shared" si="54"/>
        <v>1.2117006252156759</v>
      </c>
      <c r="Q161" s="118">
        <f t="shared" si="54"/>
        <v>1.1004940016451907</v>
      </c>
      <c r="R161" s="118">
        <f t="shared" ref="R161:V161" si="55">R162+R164+R166+R175</f>
        <v>1.2025027105005948</v>
      </c>
      <c r="S161" s="118">
        <f t="shared" si="55"/>
        <v>1.2983385190836823</v>
      </c>
      <c r="T161" s="118">
        <f t="shared" si="55"/>
        <v>1.2564757396496009</v>
      </c>
      <c r="U161" s="118">
        <f t="shared" si="55"/>
        <v>1.3673844045370562</v>
      </c>
      <c r="V161" s="118">
        <f t="shared" si="55"/>
        <v>1.177215032775174</v>
      </c>
      <c r="W161" s="118">
        <f t="shared" ref="W161:Y161" si="56">W162+W164+W166+W175</f>
        <v>0.96426580772569948</v>
      </c>
      <c r="X161" s="118">
        <f t="shared" si="56"/>
        <v>1.0292064175694438</v>
      </c>
      <c r="Y161" s="118">
        <f t="shared" si="56"/>
        <v>1.4960278351383265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6.5631283008158792E-2</v>
      </c>
      <c r="C166" s="123">
        <v>6.7518036961411315E-2</v>
      </c>
      <c r="D166" s="123">
        <v>6.6319655918310488E-2</v>
      </c>
      <c r="E166" s="123">
        <v>5.9091319673289025E-2</v>
      </c>
      <c r="F166" s="123">
        <v>4.0740116284195445E-2</v>
      </c>
      <c r="G166" s="123">
        <v>3.1320217331847561E-2</v>
      </c>
      <c r="H166" s="123">
        <v>2.4240812325598257E-2</v>
      </c>
      <c r="I166" s="123">
        <v>1.8007166080702488E-2</v>
      </c>
      <c r="J166" s="123">
        <v>1.5142183762466569E-2</v>
      </c>
      <c r="K166" s="123">
        <v>2.5399322967948373E-2</v>
      </c>
      <c r="L166" s="123">
        <v>2.8406658865534871E-2</v>
      </c>
      <c r="M166" s="123">
        <v>3.2926232554291855E-2</v>
      </c>
      <c r="N166" s="123">
        <v>3.1363460519817511E-2</v>
      </c>
      <c r="O166" s="123">
        <v>2.4978189365863154E-2</v>
      </c>
      <c r="P166" s="123">
        <v>2.153546032171702E-2</v>
      </c>
      <c r="Q166" s="123">
        <v>1.8304755725615147E-2</v>
      </c>
      <c r="R166" s="123">
        <v>1.7934101008448017E-2</v>
      </c>
      <c r="S166" s="123">
        <v>1.7890171428562744E-2</v>
      </c>
      <c r="T166" s="123">
        <v>1.6904627311502607E-2</v>
      </c>
      <c r="U166" s="123">
        <v>1.7058858101410338E-2</v>
      </c>
      <c r="V166" s="123">
        <v>1.7604342476175022E-2</v>
      </c>
      <c r="W166" s="123">
        <v>2.9254930757131207E-2</v>
      </c>
      <c r="X166" s="123">
        <v>3.6243244254501768E-2</v>
      </c>
      <c r="Y166" s="123">
        <v>5.9588199751639946E-2</v>
      </c>
      <c r="DA166" s="130" t="s">
        <v>3239</v>
      </c>
    </row>
    <row r="167" spans="1:105" ht="12" customHeight="1" x14ac:dyDescent="0.25">
      <c r="A167" s="97" t="s">
        <v>124</v>
      </c>
      <c r="B167" s="99">
        <v>2.0345697732529229</v>
      </c>
      <c r="C167" s="99">
        <v>2.054841389033141</v>
      </c>
      <c r="D167" s="99">
        <v>2.0939817285318401</v>
      </c>
      <c r="E167" s="99">
        <v>2.2709605207773818</v>
      </c>
      <c r="F167" s="99">
        <v>2.3460993051485595</v>
      </c>
      <c r="G167" s="99">
        <v>2.6824461135671944</v>
      </c>
      <c r="H167" s="99">
        <v>2.8128157138539649</v>
      </c>
      <c r="I167" s="99">
        <v>2.5272914680249428</v>
      </c>
      <c r="J167" s="99">
        <v>2.6124998922680605</v>
      </c>
      <c r="K167" s="99">
        <v>2.7241326042319587</v>
      </c>
      <c r="L167" s="99">
        <v>2.8742768187989678</v>
      </c>
      <c r="M167" s="99">
        <v>3.085846514988233</v>
      </c>
      <c r="N167" s="99">
        <v>3.1373777447620084</v>
      </c>
      <c r="O167" s="99">
        <v>2.8523107234144263</v>
      </c>
      <c r="P167" s="99">
        <v>2.7801995914016651</v>
      </c>
      <c r="Q167" s="99">
        <v>2.5388327639299506</v>
      </c>
      <c r="R167" s="99">
        <v>2.5982823787274905</v>
      </c>
      <c r="S167" s="99">
        <v>2.4901648203510418</v>
      </c>
      <c r="T167" s="99">
        <v>2.3308147755768278</v>
      </c>
      <c r="U167" s="99">
        <v>2.0662149416941364</v>
      </c>
      <c r="V167" s="99">
        <v>1.6977700855390969</v>
      </c>
      <c r="W167" s="99">
        <v>2.0901845675548643</v>
      </c>
      <c r="X167" s="99">
        <v>2.0745230308562874</v>
      </c>
      <c r="Y167" s="99">
        <v>2.5055284748651641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2.8148457616779345</v>
      </c>
      <c r="C175" s="123">
        <v>2.7744858583434757</v>
      </c>
      <c r="D175" s="123">
        <v>2.6847304315739948</v>
      </c>
      <c r="E175" s="123">
        <v>2.5422003419200472</v>
      </c>
      <c r="F175" s="123">
        <v>2.045903989659533</v>
      </c>
      <c r="G175" s="123">
        <v>1.8758507151182682</v>
      </c>
      <c r="H175" s="123">
        <v>1.4967764200381859</v>
      </c>
      <c r="I175" s="123">
        <v>0.92026032455816209</v>
      </c>
      <c r="J175" s="123">
        <v>0.87392899651248712</v>
      </c>
      <c r="K175" s="123">
        <v>1.0744033747209396</v>
      </c>
      <c r="L175" s="123">
        <v>1.2342621587540064</v>
      </c>
      <c r="M175" s="123">
        <v>1.4923106917171609</v>
      </c>
      <c r="N175" s="123">
        <v>1.5382244425152631</v>
      </c>
      <c r="O175" s="123">
        <v>1.2729622090421422</v>
      </c>
      <c r="P175" s="123">
        <v>1.1901651648939588</v>
      </c>
      <c r="Q175" s="123">
        <v>1.0821892459195757</v>
      </c>
      <c r="R175" s="123">
        <v>1.1845686094921468</v>
      </c>
      <c r="S175" s="123">
        <v>1.2804483476551196</v>
      </c>
      <c r="T175" s="123">
        <v>1.2395711123380984</v>
      </c>
      <c r="U175" s="123">
        <v>1.3503255464356458</v>
      </c>
      <c r="V175" s="123">
        <v>1.1596106902989991</v>
      </c>
      <c r="W175" s="123">
        <v>0.93501087696856822</v>
      </c>
      <c r="X175" s="123">
        <v>0.99296317331494199</v>
      </c>
      <c r="Y175" s="123">
        <v>1.4364396353866866</v>
      </c>
      <c r="DA175" s="130" t="s">
        <v>3248</v>
      </c>
    </row>
    <row r="176" spans="1:105" ht="12" customHeight="1" x14ac:dyDescent="0.25">
      <c r="A176" s="97" t="s">
        <v>50</v>
      </c>
      <c r="B176" s="99">
        <v>2.9907736217828056</v>
      </c>
      <c r="C176" s="99">
        <v>2.9461788607689443</v>
      </c>
      <c r="D176" s="99">
        <v>2.9342726832267063</v>
      </c>
      <c r="E176" s="99">
        <v>2.9962192845239284</v>
      </c>
      <c r="F176" s="99">
        <v>2.879702268123328</v>
      </c>
      <c r="G176" s="99">
        <v>3.1322592566414293</v>
      </c>
      <c r="H176" s="99">
        <v>3.3766090889656071</v>
      </c>
      <c r="I176" s="99">
        <v>2.8510657987888117</v>
      </c>
      <c r="J176" s="99">
        <v>3.0431800629110319</v>
      </c>
      <c r="K176" s="99">
        <v>3.0179210256907463</v>
      </c>
      <c r="L176" s="99">
        <v>2.971330351304823</v>
      </c>
      <c r="M176" s="99">
        <v>3.2097465887637466</v>
      </c>
      <c r="N176" s="99">
        <v>3.2153839219747833</v>
      </c>
      <c r="O176" s="99">
        <v>2.6579907205756426</v>
      </c>
      <c r="P176" s="99">
        <v>2.4396334514482558</v>
      </c>
      <c r="Q176" s="99">
        <v>1.96714952556724</v>
      </c>
      <c r="R176" s="99">
        <v>2.087325761641126</v>
      </c>
      <c r="S176" s="99">
        <v>2.2389667287082551</v>
      </c>
      <c r="T176" s="99">
        <v>2.1276025956401883</v>
      </c>
      <c r="U176" s="99">
        <v>2.4293308969636374</v>
      </c>
      <c r="V176" s="99">
        <v>2.2832787240595862</v>
      </c>
      <c r="W176" s="99">
        <v>1.864406403639751</v>
      </c>
      <c r="X176" s="99">
        <v>2.0399799750077463</v>
      </c>
      <c r="Y176" s="99">
        <v>2.7513152947216502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0.82257159761622478</v>
      </c>
      <c r="D3" s="117">
        <f t="shared" si="0"/>
        <v>1.7961152481581752</v>
      </c>
      <c r="E3" s="117">
        <f t="shared" si="0"/>
        <v>1.6202708756393427</v>
      </c>
      <c r="F3" s="117">
        <f t="shared" si="0"/>
        <v>1.279667266817629</v>
      </c>
      <c r="G3" s="117">
        <f t="shared" si="0"/>
        <v>2.046351771942942</v>
      </c>
      <c r="H3" s="117">
        <f t="shared" si="0"/>
        <v>3.7090623083832543</v>
      </c>
      <c r="I3" s="117">
        <f t="shared" si="0"/>
        <v>2.0823127023050438</v>
      </c>
      <c r="J3" s="117">
        <f t="shared" si="0"/>
        <v>2.3880147479377354</v>
      </c>
      <c r="K3" s="117">
        <f t="shared" si="0"/>
        <v>1.2108550721944626</v>
      </c>
      <c r="L3" s="117">
        <f t="shared" si="0"/>
        <v>2.7915093573979264</v>
      </c>
      <c r="M3" s="117">
        <f t="shared" si="0"/>
        <v>1.843246587457116</v>
      </c>
      <c r="N3" s="117">
        <f t="shared" si="0"/>
        <v>1.3057486013302202</v>
      </c>
      <c r="O3" s="117">
        <f t="shared" si="0"/>
        <v>1.1595000371592119</v>
      </c>
      <c r="P3" s="117">
        <f t="shared" si="0"/>
        <v>2.681254241066422E-2</v>
      </c>
      <c r="Q3" s="117">
        <f t="shared" si="0"/>
        <v>0</v>
      </c>
      <c r="R3" s="117">
        <f t="shared" ref="R3:V3" si="1">R4+R7+R9+R19</f>
        <v>0.44630620103390528</v>
      </c>
      <c r="S3" s="117">
        <f t="shared" si="1"/>
        <v>1.4615612551375465</v>
      </c>
      <c r="T3" s="117">
        <f t="shared" si="1"/>
        <v>1.0676417997300882</v>
      </c>
      <c r="U3" s="117">
        <f t="shared" si="1"/>
        <v>0</v>
      </c>
      <c r="V3" s="117">
        <f t="shared" si="1"/>
        <v>0</v>
      </c>
      <c r="W3" s="117">
        <f t="shared" ref="W3:Y3" si="2">W4+W7+W9+W19</f>
        <v>0.30082108278306818</v>
      </c>
      <c r="X3" s="117">
        <f t="shared" si="2"/>
        <v>0.76235673705632867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0.71546149453692309</v>
      </c>
      <c r="D4" s="122">
        <f t="shared" si="3"/>
        <v>1.5918964845430466</v>
      </c>
      <c r="E4" s="122">
        <f t="shared" si="3"/>
        <v>1.4479907866783901</v>
      </c>
      <c r="F4" s="122">
        <f t="shared" si="3"/>
        <v>1.1210950325591589</v>
      </c>
      <c r="G4" s="122">
        <f t="shared" si="3"/>
        <v>1.8325778725853343</v>
      </c>
      <c r="H4" s="122">
        <f t="shared" si="3"/>
        <v>3.3139898706080695</v>
      </c>
      <c r="I4" s="122">
        <f t="shared" si="3"/>
        <v>1.837280567624114</v>
      </c>
      <c r="J4" s="122">
        <f t="shared" si="3"/>
        <v>2.0894859633648277</v>
      </c>
      <c r="K4" s="122">
        <f t="shared" si="3"/>
        <v>1.0436127764857386</v>
      </c>
      <c r="L4" s="122">
        <f t="shared" si="3"/>
        <v>2.4281968896796253</v>
      </c>
      <c r="M4" s="122">
        <f t="shared" si="3"/>
        <v>1.5821087989012119</v>
      </c>
      <c r="N4" s="122">
        <f t="shared" si="3"/>
        <v>1.1423164801801657</v>
      </c>
      <c r="O4" s="122">
        <f t="shared" si="3"/>
        <v>1.0399417997815861</v>
      </c>
      <c r="P4" s="122">
        <f t="shared" si="3"/>
        <v>2.3651503782751868E-2</v>
      </c>
      <c r="Q4" s="122">
        <f t="shared" si="3"/>
        <v>0</v>
      </c>
      <c r="R4" s="122">
        <f t="shared" ref="R4:V4" si="4">SUM(R5:R6)</f>
        <v>0.39355219993550805</v>
      </c>
      <c r="S4" s="122">
        <f t="shared" si="4"/>
        <v>1.2934797810069718</v>
      </c>
      <c r="T4" s="122">
        <f t="shared" si="4"/>
        <v>0.93792527613901244</v>
      </c>
      <c r="U4" s="122">
        <f t="shared" si="4"/>
        <v>0</v>
      </c>
      <c r="V4" s="122">
        <f t="shared" si="4"/>
        <v>0</v>
      </c>
      <c r="W4" s="122">
        <f t="shared" ref="W4:Y4" si="5">SUM(W5:W6)</f>
        <v>0.2456932799442646</v>
      </c>
      <c r="X4" s="122">
        <f t="shared" si="5"/>
        <v>0.61442006153431705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0.71163582512873003</v>
      </c>
      <c r="D5" s="98">
        <v>1.5834976530012816</v>
      </c>
      <c r="E5" s="98">
        <v>1.4404446491481129</v>
      </c>
      <c r="F5" s="98">
        <v>1.1152980566561128</v>
      </c>
      <c r="G5" s="98">
        <v>1.8231670284151897</v>
      </c>
      <c r="H5" s="98">
        <v>3.2969967188259135</v>
      </c>
      <c r="I5" s="98">
        <v>1.827963198332367</v>
      </c>
      <c r="J5" s="98">
        <v>2.0789095313963166</v>
      </c>
      <c r="K5" s="98">
        <v>1.038355644074658</v>
      </c>
      <c r="L5" s="98">
        <v>2.4160998736533226</v>
      </c>
      <c r="M5" s="98">
        <v>1.5742365797727378</v>
      </c>
      <c r="N5" s="98">
        <v>1.1366344442510727</v>
      </c>
      <c r="O5" s="98">
        <v>1.034773723810265</v>
      </c>
      <c r="P5" s="98">
        <v>2.35348840109743E-2</v>
      </c>
      <c r="Q5" s="98">
        <v>0</v>
      </c>
      <c r="R5" s="98">
        <v>0.39161032642319943</v>
      </c>
      <c r="S5" s="98">
        <v>1.2869992257377505</v>
      </c>
      <c r="T5" s="98">
        <v>0.93309560061691132</v>
      </c>
      <c r="U5" s="98">
        <v>0</v>
      </c>
      <c r="V5" s="98">
        <v>0</v>
      </c>
      <c r="W5" s="98">
        <v>0.24438131768417576</v>
      </c>
      <c r="X5" s="98">
        <v>0.61112015467787684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3.8256694081930912E-3</v>
      </c>
      <c r="D6" s="98">
        <v>8.398831541764875E-3</v>
      </c>
      <c r="E6" s="98">
        <v>7.5461375302772341E-3</v>
      </c>
      <c r="F6" s="98">
        <v>5.7969759030460288E-3</v>
      </c>
      <c r="G6" s="98">
        <v>9.4108441701445944E-3</v>
      </c>
      <c r="H6" s="98">
        <v>1.6993151782155963E-2</v>
      </c>
      <c r="I6" s="98">
        <v>9.317369291747004E-3</v>
      </c>
      <c r="J6" s="98">
        <v>1.0576431968511301E-2</v>
      </c>
      <c r="K6" s="98">
        <v>5.2571324110807149E-3</v>
      </c>
      <c r="L6" s="98">
        <v>1.2097016026302965E-2</v>
      </c>
      <c r="M6" s="98">
        <v>7.8722191284742275E-3</v>
      </c>
      <c r="N6" s="98">
        <v>5.6820359290929651E-3</v>
      </c>
      <c r="O6" s="98">
        <v>5.1680759713211332E-3</v>
      </c>
      <c r="P6" s="98">
        <v>1.1661977177756731E-4</v>
      </c>
      <c r="Q6" s="98">
        <v>0</v>
      </c>
      <c r="R6" s="98">
        <v>1.9418735123086046E-3</v>
      </c>
      <c r="S6" s="98">
        <v>6.4805552692212753E-3</v>
      </c>
      <c r="T6" s="98">
        <v>4.8296755221011282E-3</v>
      </c>
      <c r="U6" s="98">
        <v>0</v>
      </c>
      <c r="V6" s="98">
        <v>0</v>
      </c>
      <c r="W6" s="98">
        <v>1.3119622600888349E-3</v>
      </c>
      <c r="X6" s="98">
        <v>3.2999068564402104E-3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1.8761428918056846E-5</v>
      </c>
      <c r="F7" s="122">
        <f t="shared" si="6"/>
        <v>3.2487629413314887E-5</v>
      </c>
      <c r="G7" s="122">
        <f t="shared" si="6"/>
        <v>9.0082391404203057E-5</v>
      </c>
      <c r="H7" s="122">
        <f t="shared" si="6"/>
        <v>4.4307157329691928E-4</v>
      </c>
      <c r="I7" s="122">
        <f t="shared" si="6"/>
        <v>1.3719672401177831E-4</v>
      </c>
      <c r="J7" s="122">
        <f t="shared" si="6"/>
        <v>1.1705295888459451E-4</v>
      </c>
      <c r="K7" s="122">
        <f t="shared" si="6"/>
        <v>1.0759651859341672E-4</v>
      </c>
      <c r="L7" s="122">
        <f t="shared" si="6"/>
        <v>1.1644031724349216E-3</v>
      </c>
      <c r="M7" s="122">
        <f t="shared" si="6"/>
        <v>7.4753739171659476E-5</v>
      </c>
      <c r="N7" s="122">
        <f t="shared" si="6"/>
        <v>2.2324447470817212E-4</v>
      </c>
      <c r="O7" s="122">
        <f t="shared" si="6"/>
        <v>3.8801674476845052E-5</v>
      </c>
      <c r="P7" s="122">
        <f t="shared" si="6"/>
        <v>5.556979943337076E-6</v>
      </c>
      <c r="Q7" s="122">
        <f t="shared" si="6"/>
        <v>0</v>
      </c>
      <c r="R7" s="122">
        <f t="shared" si="6"/>
        <v>1.6311551198554929E-5</v>
      </c>
      <c r="S7" s="122">
        <f t="shared" si="6"/>
        <v>3.8765119307247505E-5</v>
      </c>
      <c r="T7" s="122">
        <f t="shared" si="6"/>
        <v>3.6127460650283836E-5</v>
      </c>
      <c r="U7" s="122">
        <f t="shared" si="6"/>
        <v>0</v>
      </c>
      <c r="V7" s="122">
        <f t="shared" si="6"/>
        <v>0</v>
      </c>
      <c r="W7" s="122">
        <f t="shared" si="6"/>
        <v>8.005844346815139E-6</v>
      </c>
      <c r="X7" s="122">
        <f t="shared" si="6"/>
        <v>1.3660748076956759E-5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1.8761428918056846E-5</v>
      </c>
      <c r="F8" s="98">
        <v>3.2487629413314887E-5</v>
      </c>
      <c r="G8" s="98">
        <v>9.0082391404203057E-5</v>
      </c>
      <c r="H8" s="98">
        <v>4.4307157329691928E-4</v>
      </c>
      <c r="I8" s="98">
        <v>1.3719672401177831E-4</v>
      </c>
      <c r="J8" s="98">
        <v>1.1705295888459451E-4</v>
      </c>
      <c r="K8" s="98">
        <v>1.0759651859341672E-4</v>
      </c>
      <c r="L8" s="98">
        <v>1.1644031724349216E-3</v>
      </c>
      <c r="M8" s="98">
        <v>7.4753739171659476E-5</v>
      </c>
      <c r="N8" s="98">
        <v>2.2324447470817212E-4</v>
      </c>
      <c r="O8" s="98">
        <v>3.8801674476845052E-5</v>
      </c>
      <c r="P8" s="98">
        <v>5.556979943337076E-6</v>
      </c>
      <c r="Q8" s="98">
        <v>0</v>
      </c>
      <c r="R8" s="98">
        <v>1.6311551198554929E-5</v>
      </c>
      <c r="S8" s="98">
        <v>3.8765119307247505E-5</v>
      </c>
      <c r="T8" s="98">
        <v>3.6127460650283836E-5</v>
      </c>
      <c r="U8" s="98">
        <v>0</v>
      </c>
      <c r="V8" s="98">
        <v>0</v>
      </c>
      <c r="W8" s="98">
        <v>8.005844346815139E-6</v>
      </c>
      <c r="X8" s="98">
        <v>1.3660748076956759E-5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3.9762829787848133E-2</v>
      </c>
      <c r="D9" s="122">
        <v>8.3218197653219111E-2</v>
      </c>
      <c r="E9" s="122">
        <v>7.3706240646196866E-2</v>
      </c>
      <c r="F9" s="122">
        <v>7.1554552689876719E-2</v>
      </c>
      <c r="G9" s="122">
        <v>0.10020997184264867</v>
      </c>
      <c r="H9" s="122">
        <v>0.19349200814583956</v>
      </c>
      <c r="I9" s="122">
        <v>0.11595688887145969</v>
      </c>
      <c r="J9" s="122">
        <v>0.13958119124643875</v>
      </c>
      <c r="K9" s="122">
        <v>7.4124920012402201E-2</v>
      </c>
      <c r="L9" s="122">
        <v>0.17138876481259754</v>
      </c>
      <c r="M9" s="122">
        <v>0.12434274018552516</v>
      </c>
      <c r="N9" s="122">
        <v>8.1993101398611656E-2</v>
      </c>
      <c r="O9" s="122">
        <v>6.338434167605364E-2</v>
      </c>
      <c r="P9" s="122">
        <v>1.7062402034205035E-3</v>
      </c>
      <c r="Q9" s="122">
        <v>0</v>
      </c>
      <c r="R9" s="122">
        <v>2.949479841666405E-2</v>
      </c>
      <c r="S9" s="122">
        <v>9.634804338560439E-2</v>
      </c>
      <c r="T9" s="122">
        <v>6.9304370156572426E-2</v>
      </c>
      <c r="U9" s="122">
        <v>0</v>
      </c>
      <c r="V9" s="122">
        <v>0</v>
      </c>
      <c r="W9" s="122">
        <v>3.4095657547715277E-2</v>
      </c>
      <c r="X9" s="122">
        <v>8.7431786765190839E-2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3.4803945760959035E-2</v>
      </c>
      <c r="D10" s="98">
        <v>7.5185129522226182E-2</v>
      </c>
      <c r="E10" s="98">
        <v>5.3554927841671852E-2</v>
      </c>
      <c r="F10" s="98">
        <v>1.8562657445788191E-2</v>
      </c>
      <c r="G10" s="98">
        <v>4.8928905800432375E-2</v>
      </c>
      <c r="H10" s="98">
        <v>0.10065634128138072</v>
      </c>
      <c r="I10" s="98">
        <v>9.3093684194874182E-2</v>
      </c>
      <c r="J10" s="98">
        <v>9.5067903118671984E-2</v>
      </c>
      <c r="K10" s="98">
        <v>5.9262594969906775E-2</v>
      </c>
      <c r="L10" s="98">
        <v>0.10437224209562343</v>
      </c>
      <c r="M10" s="98">
        <v>4.3462370913162379E-2</v>
      </c>
      <c r="N10" s="98">
        <v>4.8266972965291706E-2</v>
      </c>
      <c r="O10" s="98">
        <v>3.9153905932341283E-2</v>
      </c>
      <c r="P10" s="98">
        <v>1.7062402034205035E-3</v>
      </c>
      <c r="Q10" s="98">
        <v>0</v>
      </c>
      <c r="R10" s="98">
        <v>2.1740864357146675E-2</v>
      </c>
      <c r="S10" s="98">
        <v>7.7639296674684249E-2</v>
      </c>
      <c r="T10" s="98">
        <v>2.7640609624095515E-2</v>
      </c>
      <c r="U10" s="98">
        <v>0</v>
      </c>
      <c r="V10" s="98">
        <v>0</v>
      </c>
      <c r="W10" s="98">
        <v>2.0796789153525501E-2</v>
      </c>
      <c r="X10" s="98">
        <v>7.2332680357553969E-2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1.8190532605076221E-4</v>
      </c>
      <c r="D11" s="98">
        <v>3.2408551119521577E-4</v>
      </c>
      <c r="E11" s="98">
        <v>2.5064279538658486E-4</v>
      </c>
      <c r="F11" s="98">
        <v>1.5539032885828041E-4</v>
      </c>
      <c r="G11" s="98">
        <v>3.5945309867213646E-4</v>
      </c>
      <c r="H11" s="98">
        <v>6.3777887032041749E-4</v>
      </c>
      <c r="I11" s="98">
        <v>1.7260991365935751E-4</v>
      </c>
      <c r="J11" s="98">
        <v>1.1902689171958281E-4</v>
      </c>
      <c r="K11" s="98">
        <v>4.379259877625654E-4</v>
      </c>
      <c r="L11" s="98">
        <v>1.2447245993702934E-3</v>
      </c>
      <c r="M11" s="98">
        <v>1.1709790187754961E-3</v>
      </c>
      <c r="N11" s="98">
        <v>2.035249182260674E-4</v>
      </c>
      <c r="O11" s="98">
        <v>1.1945255143603203E-4</v>
      </c>
      <c r="P11" s="98">
        <v>0</v>
      </c>
      <c r="Q11" s="98">
        <v>0</v>
      </c>
      <c r="R11" s="98">
        <v>1.0510476495095985E-4</v>
      </c>
      <c r="S11" s="98">
        <v>3.2109901401348952E-4</v>
      </c>
      <c r="T11" s="98">
        <v>4.620736271666949E-4</v>
      </c>
      <c r="U11" s="98">
        <v>0</v>
      </c>
      <c r="V11" s="98">
        <v>0</v>
      </c>
      <c r="W11" s="98">
        <v>2.4623014689014686E-4</v>
      </c>
      <c r="X11" s="98">
        <v>5.3790612360984046E-4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4.7769787008383425E-3</v>
      </c>
      <c r="D15" s="101">
        <v>7.7089826197977093E-3</v>
      </c>
      <c r="E15" s="101">
        <v>1.9900670009138432E-2</v>
      </c>
      <c r="F15" s="101">
        <v>5.2836504915230245E-2</v>
      </c>
      <c r="G15" s="101">
        <v>5.0921612943544158E-2</v>
      </c>
      <c r="H15" s="101">
        <v>9.2197887994138431E-2</v>
      </c>
      <c r="I15" s="101">
        <v>2.2690594762926154E-2</v>
      </c>
      <c r="J15" s="101">
        <v>4.43942612360472E-2</v>
      </c>
      <c r="K15" s="101">
        <v>1.4424399054732868E-2</v>
      </c>
      <c r="L15" s="101">
        <v>6.5771798117603822E-2</v>
      </c>
      <c r="M15" s="101">
        <v>7.9709390253587281E-2</v>
      </c>
      <c r="N15" s="101">
        <v>3.3522603515093882E-2</v>
      </c>
      <c r="O15" s="101">
        <v>2.4110983192276315E-2</v>
      </c>
      <c r="P15" s="101">
        <v>0</v>
      </c>
      <c r="Q15" s="101">
        <v>0</v>
      </c>
      <c r="R15" s="101">
        <v>7.6488292945664149E-3</v>
      </c>
      <c r="S15" s="101">
        <v>1.838764769690665E-2</v>
      </c>
      <c r="T15" s="101">
        <v>4.1201686905310217E-2</v>
      </c>
      <c r="U15" s="101">
        <v>0</v>
      </c>
      <c r="V15" s="101">
        <v>0</v>
      </c>
      <c r="W15" s="101">
        <v>1.3052638247299627E-2</v>
      </c>
      <c r="X15" s="101">
        <v>1.4561200284027029E-2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6.7347273291453555E-2</v>
      </c>
      <c r="D19" s="122">
        <v>0.12100056596190945</v>
      </c>
      <c r="E19" s="122">
        <v>9.8555086885837778E-2</v>
      </c>
      <c r="F19" s="122">
        <v>8.6985193939180222E-2</v>
      </c>
      <c r="G19" s="122">
        <v>0.11347384512355464</v>
      </c>
      <c r="H19" s="122">
        <v>0.2011373580560486</v>
      </c>
      <c r="I19" s="122">
        <v>0.12893804908545831</v>
      </c>
      <c r="J19" s="122">
        <v>0.15883054036758418</v>
      </c>
      <c r="K19" s="122">
        <v>9.300977917772843E-2</v>
      </c>
      <c r="L19" s="122">
        <v>0.19075929973326897</v>
      </c>
      <c r="M19" s="122">
        <v>0.1367202946312073</v>
      </c>
      <c r="N19" s="122">
        <v>8.1215775276734736E-2</v>
      </c>
      <c r="O19" s="122">
        <v>5.6135094027095447E-2</v>
      </c>
      <c r="P19" s="122">
        <v>1.4492414445485078E-3</v>
      </c>
      <c r="Q19" s="122">
        <v>0</v>
      </c>
      <c r="R19" s="122">
        <v>2.324289113053463E-2</v>
      </c>
      <c r="S19" s="122">
        <v>7.1694665625663137E-2</v>
      </c>
      <c r="T19" s="122">
        <v>6.0376025973852998E-2</v>
      </c>
      <c r="U19" s="122">
        <v>0</v>
      </c>
      <c r="V19" s="122">
        <v>0</v>
      </c>
      <c r="W19" s="122">
        <v>2.1024139446741457E-2</v>
      </c>
      <c r="X19" s="122">
        <v>6.0491228008743902E-2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1.5322509870088709E-3</v>
      </c>
      <c r="D20" s="98">
        <v>6.1974450455353569E-3</v>
      </c>
      <c r="E20" s="98">
        <v>6.1313685488039319E-3</v>
      </c>
      <c r="F20" s="98">
        <v>3.6702541231610347E-3</v>
      </c>
      <c r="G20" s="98">
        <v>5.1012644223287539E-3</v>
      </c>
      <c r="H20" s="98">
        <v>1.0121867289479334E-2</v>
      </c>
      <c r="I20" s="98">
        <v>5.2971768655146918E-3</v>
      </c>
      <c r="J20" s="98">
        <v>1.2848710336482544E-2</v>
      </c>
      <c r="K20" s="98">
        <v>6.4783770363911431E-3</v>
      </c>
      <c r="L20" s="98">
        <v>1.6377521692047193E-2</v>
      </c>
      <c r="M20" s="98">
        <v>1.1043017627190087E-2</v>
      </c>
      <c r="N20" s="98">
        <v>7.2377019903113434E-3</v>
      </c>
      <c r="O20" s="98">
        <v>6.4981372480681912E-3</v>
      </c>
      <c r="P20" s="98">
        <v>3.0572807922667715E-4</v>
      </c>
      <c r="Q20" s="98">
        <v>0</v>
      </c>
      <c r="R20" s="98">
        <v>2.0815015103346837E-3</v>
      </c>
      <c r="S20" s="98">
        <v>9.0308908527492234E-3</v>
      </c>
      <c r="T20" s="98">
        <v>7.7155425306008945E-3</v>
      </c>
      <c r="U20" s="98">
        <v>0</v>
      </c>
      <c r="V20" s="98">
        <v>0</v>
      </c>
      <c r="W20" s="98">
        <v>4.5635069006706806E-3</v>
      </c>
      <c r="X20" s="98">
        <v>1.7429733488535389E-2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6.2579477352445928E-2</v>
      </c>
      <c r="D21" s="98">
        <v>0.10393355104105036</v>
      </c>
      <c r="E21" s="98">
        <v>7.0771489269764482E-2</v>
      </c>
      <c r="F21" s="98">
        <v>4.3283343759595617E-2</v>
      </c>
      <c r="G21" s="98">
        <v>6.5317786231427463E-2</v>
      </c>
      <c r="H21" s="98">
        <v>6.1715357115190723E-2</v>
      </c>
      <c r="I21" s="98">
        <v>1.1761086086450783E-2</v>
      </c>
      <c r="J21" s="98">
        <v>3.3039330900251247E-2</v>
      </c>
      <c r="K21" s="98">
        <v>7.2151249344620416E-2</v>
      </c>
      <c r="L21" s="98">
        <v>0.15307295628054665</v>
      </c>
      <c r="M21" s="98">
        <v>9.8034350331872813E-2</v>
      </c>
      <c r="N21" s="98">
        <v>4.0359237709914363E-2</v>
      </c>
      <c r="O21" s="98">
        <v>2.3101044124957761E-2</v>
      </c>
      <c r="P21" s="98">
        <v>5.4392608021523671E-4</v>
      </c>
      <c r="Q21" s="98">
        <v>0</v>
      </c>
      <c r="R21" s="98">
        <v>1.6154893201737477E-2</v>
      </c>
      <c r="S21" s="98">
        <v>5.4305013920370404E-2</v>
      </c>
      <c r="T21" s="98">
        <v>3.9691198560142596E-2</v>
      </c>
      <c r="U21" s="98">
        <v>0</v>
      </c>
      <c r="V21" s="98">
        <v>0</v>
      </c>
      <c r="W21" s="98">
        <v>7.6943680354855338E-3</v>
      </c>
      <c r="X21" s="98">
        <v>3.2698318761742243E-2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3.2355449519987467E-3</v>
      </c>
      <c r="D22" s="33">
        <v>1.0869569875323731E-2</v>
      </c>
      <c r="E22" s="33">
        <v>2.1652229067269369E-2</v>
      </c>
      <c r="F22" s="33">
        <v>4.0031596056423577E-2</v>
      </c>
      <c r="G22" s="33">
        <v>4.305479446979843E-2</v>
      </c>
      <c r="H22" s="33">
        <v>0.12930013365137855</v>
      </c>
      <c r="I22" s="33">
        <v>0.11187978613349282</v>
      </c>
      <c r="J22" s="33">
        <v>0.11294249913085039</v>
      </c>
      <c r="K22" s="33">
        <v>1.438015279671687E-2</v>
      </c>
      <c r="L22" s="33">
        <v>2.1308821760675112E-2</v>
      </c>
      <c r="M22" s="33">
        <v>2.7642926672144418E-2</v>
      </c>
      <c r="N22" s="33">
        <v>3.3618835576509035E-2</v>
      </c>
      <c r="O22" s="33">
        <v>2.6535912654069498E-2</v>
      </c>
      <c r="P22" s="33">
        <v>5.9958728510659377E-4</v>
      </c>
      <c r="Q22" s="33">
        <v>0</v>
      </c>
      <c r="R22" s="33">
        <v>5.0064964184624678E-3</v>
      </c>
      <c r="S22" s="33">
        <v>8.3587608525435148E-3</v>
      </c>
      <c r="T22" s="33">
        <v>1.296928488310951E-2</v>
      </c>
      <c r="U22" s="33">
        <v>0</v>
      </c>
      <c r="V22" s="33">
        <v>0</v>
      </c>
      <c r="W22" s="33">
        <v>8.7662645105852435E-3</v>
      </c>
      <c r="X22" s="33">
        <v>1.0363175758466271E-2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0.11522687605780536</v>
      </c>
      <c r="D24" s="117">
        <f t="shared" si="7"/>
        <v>7.0487207180536679E-2</v>
      </c>
      <c r="E24" s="117">
        <f t="shared" si="7"/>
        <v>5.1735740363439753E-2</v>
      </c>
      <c r="F24" s="117">
        <f t="shared" si="7"/>
        <v>5.1580097833413335E-3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0.12130232886949879</v>
      </c>
      <c r="K24" s="117">
        <f t="shared" si="7"/>
        <v>0.12147015257597947</v>
      </c>
      <c r="L24" s="117">
        <f t="shared" si="7"/>
        <v>0.15047470439819718</v>
      </c>
      <c r="M24" s="117">
        <f t="shared" si="7"/>
        <v>0.13060072914777571</v>
      </c>
      <c r="N24" s="117">
        <f t="shared" si="7"/>
        <v>0.16777716975512699</v>
      </c>
      <c r="O24" s="117">
        <f t="shared" si="7"/>
        <v>0.11136013853407095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3.7792587722435822E-2</v>
      </c>
      <c r="X24" s="117">
        <f t="shared" si="9"/>
        <v>5.4528819536817583E-2</v>
      </c>
      <c r="Y24" s="117">
        <f t="shared" si="9"/>
        <v>0.24408141484571161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0.1016184642943182</v>
      </c>
      <c r="D25" s="122">
        <f t="shared" si="10"/>
        <v>6.3532252687672361E-2</v>
      </c>
      <c r="E25" s="122">
        <f t="shared" si="10"/>
        <v>4.6774775804850337E-2</v>
      </c>
      <c r="F25" s="122">
        <f t="shared" si="10"/>
        <v>4.5817762545422597E-3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0.10371997111246566</v>
      </c>
      <c r="K25" s="122">
        <f t="shared" si="10"/>
        <v>0.10340107823737331</v>
      </c>
      <c r="L25" s="122">
        <f t="shared" si="10"/>
        <v>0.13130982658950166</v>
      </c>
      <c r="M25" s="122">
        <f t="shared" si="10"/>
        <v>0.11367666208906622</v>
      </c>
      <c r="N25" s="122">
        <f t="shared" si="10"/>
        <v>0.14919404673056783</v>
      </c>
      <c r="O25" s="122">
        <f t="shared" si="10"/>
        <v>0.10034763007783261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3.0551265516016567E-2</v>
      </c>
      <c r="X25" s="122">
        <f t="shared" si="12"/>
        <v>4.1926191682199576E-2</v>
      </c>
      <c r="Y25" s="122">
        <f t="shared" si="12"/>
        <v>0.2029592178884787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0.10039547293386424</v>
      </c>
      <c r="D26" s="98">
        <v>6.2776713390070515E-2</v>
      </c>
      <c r="E26" s="98">
        <v>4.6224476613876055E-2</v>
      </c>
      <c r="F26" s="98">
        <v>4.5282293043833492E-3</v>
      </c>
      <c r="G26" s="98">
        <v>0</v>
      </c>
      <c r="H26" s="98">
        <v>0</v>
      </c>
      <c r="I26" s="98">
        <v>0</v>
      </c>
      <c r="J26" s="98">
        <v>0.10252619131770525</v>
      </c>
      <c r="K26" s="98">
        <v>0.10221317685457808</v>
      </c>
      <c r="L26" s="98">
        <v>0.12981192703459396</v>
      </c>
      <c r="M26" s="98">
        <v>0.11236305794397226</v>
      </c>
      <c r="N26" s="98">
        <v>0.1474238166392717</v>
      </c>
      <c r="O26" s="98">
        <v>9.9109892036638961E-2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3.0161889604686298E-2</v>
      </c>
      <c r="X26" s="98">
        <v>4.1392278418836165E-2</v>
      </c>
      <c r="Y26" s="98">
        <v>0.20040818573557023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1.2229913604539589E-3</v>
      </c>
      <c r="D27" s="98">
        <v>7.5553929760184655E-4</v>
      </c>
      <c r="E27" s="98">
        <v>5.5029919097428508E-4</v>
      </c>
      <c r="F27" s="98">
        <v>5.3546950158910886E-5</v>
      </c>
      <c r="G27" s="98">
        <v>0</v>
      </c>
      <c r="H27" s="98">
        <v>0</v>
      </c>
      <c r="I27" s="98">
        <v>0</v>
      </c>
      <c r="J27" s="98">
        <v>1.193779794760403E-3</v>
      </c>
      <c r="K27" s="98">
        <v>1.1879013827952268E-3</v>
      </c>
      <c r="L27" s="98">
        <v>1.497899554907712E-3</v>
      </c>
      <c r="M27" s="98">
        <v>1.3136041450939652E-3</v>
      </c>
      <c r="N27" s="98">
        <v>1.7702300912961226E-3</v>
      </c>
      <c r="O27" s="98">
        <v>1.23773804119365E-3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3.8937591133026908E-4</v>
      </c>
      <c r="X27" s="98">
        <v>5.3391326336341377E-4</v>
      </c>
      <c r="Y27" s="98">
        <v>2.5510321529084814E-3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6.5029421602552513E-6</v>
      </c>
      <c r="K28" s="122">
        <f t="shared" si="13"/>
        <v>1.0345819095520839E-5</v>
      </c>
      <c r="L28" s="122">
        <f t="shared" si="13"/>
        <v>6.6159271161075095E-5</v>
      </c>
      <c r="M28" s="122">
        <f t="shared" si="13"/>
        <v>4.6721086982287172E-6</v>
      </c>
      <c r="N28" s="122">
        <f t="shared" si="13"/>
        <v>2.480494163424135E-5</v>
      </c>
      <c r="O28" s="122">
        <f t="shared" si="13"/>
        <v>2.7715481769175035E-6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6.5029421602552513E-6</v>
      </c>
      <c r="K29" s="98">
        <v>1.0345819095520839E-5</v>
      </c>
      <c r="L29" s="98">
        <v>6.6159271161075095E-5</v>
      </c>
      <c r="M29" s="98">
        <v>4.6721086982287172E-6</v>
      </c>
      <c r="N29" s="98">
        <v>2.480494163424135E-5</v>
      </c>
      <c r="O29" s="98">
        <v>2.7715481769175035E-6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5.4996740684934457E-3</v>
      </c>
      <c r="D30" s="122">
        <v>2.5377357221275476E-3</v>
      </c>
      <c r="E30" s="122">
        <v>1.9222238077008711E-3</v>
      </c>
      <c r="F30" s="122">
        <v>2.6766213229599924E-4</v>
      </c>
      <c r="G30" s="122">
        <v>0</v>
      </c>
      <c r="H30" s="122">
        <v>0</v>
      </c>
      <c r="I30" s="122">
        <v>0</v>
      </c>
      <c r="J30" s="122">
        <v>8.4805245776530119E-3</v>
      </c>
      <c r="K30" s="122">
        <v>8.850706707733887E-3</v>
      </c>
      <c r="L30" s="122">
        <v>8.5194658065099772E-3</v>
      </c>
      <c r="M30" s="122">
        <v>7.8653138117057361E-3</v>
      </c>
      <c r="N30" s="122">
        <v>9.1695810259160137E-3</v>
      </c>
      <c r="O30" s="122">
        <v>5.4696211871367566E-3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4.5299433155553143E-3</v>
      </c>
      <c r="X30" s="122">
        <v>7.3809326256306824E-3</v>
      </c>
      <c r="Y30" s="122">
        <v>1.7116762649704839E-2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1.8190532605076221E-4</v>
      </c>
      <c r="D31" s="98">
        <v>9.2595860341490219E-5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2.5024342157860881E-4</v>
      </c>
      <c r="L31" s="98">
        <v>1.3102364203897824E-4</v>
      </c>
      <c r="M31" s="98">
        <v>1.3776223750299954E-4</v>
      </c>
      <c r="N31" s="98">
        <v>6.7841639408689139E-5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9.8492058756058753E-5</v>
      </c>
      <c r="X31" s="98">
        <v>2.4450278345901838E-4</v>
      </c>
      <c r="Y31" s="98">
        <v>2.0888092790486592E-3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5.3177687424426833E-3</v>
      </c>
      <c r="D35" s="101">
        <v>2.4451398617860573E-3</v>
      </c>
      <c r="E35" s="101">
        <v>1.9222238077008711E-3</v>
      </c>
      <c r="F35" s="101">
        <v>2.6766213229599924E-4</v>
      </c>
      <c r="G35" s="101">
        <v>0</v>
      </c>
      <c r="H35" s="101">
        <v>0</v>
      </c>
      <c r="I35" s="101">
        <v>0</v>
      </c>
      <c r="J35" s="101">
        <v>8.4805245776530119E-3</v>
      </c>
      <c r="K35" s="101">
        <v>8.6004632861552775E-3</v>
      </c>
      <c r="L35" s="101">
        <v>8.3884421644709987E-3</v>
      </c>
      <c r="M35" s="101">
        <v>7.7275515742027357E-3</v>
      </c>
      <c r="N35" s="101">
        <v>9.1017393865073237E-3</v>
      </c>
      <c r="O35" s="101">
        <v>5.4696211871367566E-3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4.4314512567992558E-3</v>
      </c>
      <c r="X35" s="101">
        <v>7.1364298421716637E-3</v>
      </c>
      <c r="Y35" s="101">
        <v>1.502795337065618E-2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8.1087376949937253E-3</v>
      </c>
      <c r="D39" s="122">
        <v>4.4172187707367614E-3</v>
      </c>
      <c r="E39" s="122">
        <v>3.0387407508885417E-3</v>
      </c>
      <c r="F39" s="122">
        <v>3.0857139650307489E-4</v>
      </c>
      <c r="G39" s="122">
        <v>0</v>
      </c>
      <c r="H39" s="122">
        <v>0</v>
      </c>
      <c r="I39" s="122">
        <v>0</v>
      </c>
      <c r="J39" s="122">
        <v>9.0953302372198709E-3</v>
      </c>
      <c r="K39" s="122">
        <v>9.2080218117767537E-3</v>
      </c>
      <c r="L39" s="122">
        <v>1.0579252731024481E-2</v>
      </c>
      <c r="M39" s="122">
        <v>9.0540811383055132E-3</v>
      </c>
      <c r="N39" s="122">
        <v>9.3887370570089265E-3</v>
      </c>
      <c r="O39" s="122">
        <v>5.540115720924662E-3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2.7113788908639399E-3</v>
      </c>
      <c r="X39" s="122">
        <v>5.2216952289873241E-3</v>
      </c>
      <c r="Y39" s="122">
        <v>2.4005434307528061E-2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7.6969410647393394E-3</v>
      </c>
      <c r="D40" s="98">
        <v>4.0025757782176001E-3</v>
      </c>
      <c r="E40" s="98">
        <v>2.3226164432162085E-3</v>
      </c>
      <c r="F40" s="98">
        <v>1.3196141390120616E-4</v>
      </c>
      <c r="G40" s="98">
        <v>0</v>
      </c>
      <c r="H40" s="98">
        <v>0</v>
      </c>
      <c r="I40" s="98">
        <v>0</v>
      </c>
      <c r="J40" s="98">
        <v>2.0874522791008415E-3</v>
      </c>
      <c r="K40" s="98">
        <v>7.6741388467936218E-3</v>
      </c>
      <c r="L40" s="98">
        <v>9.2621511652432389E-3</v>
      </c>
      <c r="M40" s="98">
        <v>7.040718368877672E-3</v>
      </c>
      <c r="N40" s="98">
        <v>5.102892124242045E-3</v>
      </c>
      <c r="O40" s="98">
        <v>2.6029345492910149E-3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1.2503348057663992E-3</v>
      </c>
      <c r="X40" s="98">
        <v>3.9746740796283118E-3</v>
      </c>
      <c r="Y40" s="98">
        <v>2.3968732396923719E-2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4.1179663025438592E-4</v>
      </c>
      <c r="D41" s="33">
        <v>4.1464299251916143E-4</v>
      </c>
      <c r="E41" s="33">
        <v>7.1612430767233331E-4</v>
      </c>
      <c r="F41" s="33">
        <v>1.7660998260186873E-4</v>
      </c>
      <c r="G41" s="33">
        <v>0</v>
      </c>
      <c r="H41" s="33">
        <v>0</v>
      </c>
      <c r="I41" s="33">
        <v>0</v>
      </c>
      <c r="J41" s="33">
        <v>7.0078779581190295E-3</v>
      </c>
      <c r="K41" s="33">
        <v>1.5338829649831328E-3</v>
      </c>
      <c r="L41" s="33">
        <v>1.317101565781243E-3</v>
      </c>
      <c r="M41" s="33">
        <v>2.0133627694278416E-3</v>
      </c>
      <c r="N41" s="33">
        <v>4.2858449327668807E-3</v>
      </c>
      <c r="O41" s="33">
        <v>2.9371811716336466E-3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1.4610440850975407E-3</v>
      </c>
      <c r="X41" s="33">
        <v>1.247021149359012E-3</v>
      </c>
      <c r="Y41" s="33">
        <v>3.6701910604342533E-5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0.39668703668271665</v>
      </c>
      <c r="H43" s="117">
        <f t="shared" si="14"/>
        <v>0.14547421775425484</v>
      </c>
      <c r="I43" s="117">
        <f t="shared" si="14"/>
        <v>0.10162288406117673</v>
      </c>
      <c r="J43" s="117">
        <f t="shared" si="14"/>
        <v>0.39315364076661907</v>
      </c>
      <c r="K43" s="117">
        <f t="shared" si="14"/>
        <v>0.3609713506372183</v>
      </c>
      <c r="L43" s="117">
        <f t="shared" si="14"/>
        <v>0.90920672107095601</v>
      </c>
      <c r="M43" s="117">
        <f t="shared" si="14"/>
        <v>0.49229992515706639</v>
      </c>
      <c r="N43" s="117">
        <f t="shared" si="14"/>
        <v>0.46572923779106062</v>
      </c>
      <c r="O43" s="117">
        <f t="shared" si="14"/>
        <v>0.33932702313901286</v>
      </c>
      <c r="P43" s="117">
        <f t="shared" si="14"/>
        <v>0.61432175897445951</v>
      </c>
      <c r="Q43" s="117">
        <f t="shared" si="14"/>
        <v>0.40366360318757954</v>
      </c>
      <c r="R43" s="117">
        <f t="shared" ref="R43:V43" si="15">R44+R47+R49+R58</f>
        <v>1.2519657264934736</v>
      </c>
      <c r="S43" s="117">
        <f t="shared" si="15"/>
        <v>1.0645986535622032</v>
      </c>
      <c r="T43" s="117">
        <f t="shared" si="15"/>
        <v>1.0050846452430684</v>
      </c>
      <c r="U43" s="117">
        <f t="shared" si="15"/>
        <v>0.44017941979818698</v>
      </c>
      <c r="V43" s="117">
        <f t="shared" si="15"/>
        <v>0.45065230122659328</v>
      </c>
      <c r="W43" s="117">
        <f t="shared" ref="W43:Y43" si="16">W44+W47+W49+W58</f>
        <v>0.94943942236513867</v>
      </c>
      <c r="X43" s="117">
        <f t="shared" si="16"/>
        <v>1.2838450185648926</v>
      </c>
      <c r="Y43" s="117">
        <f t="shared" si="16"/>
        <v>0.78242238258192387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0.36500274971415475</v>
      </c>
      <c r="H44" s="122">
        <f t="shared" si="17"/>
        <v>0.13058590324429165</v>
      </c>
      <c r="I44" s="122">
        <f t="shared" si="17"/>
        <v>8.8403050180510784E-2</v>
      </c>
      <c r="J44" s="122">
        <f t="shared" si="17"/>
        <v>0.34389243856736451</v>
      </c>
      <c r="K44" s="122">
        <f t="shared" si="17"/>
        <v>0.31230706031932032</v>
      </c>
      <c r="L44" s="122">
        <f t="shared" si="17"/>
        <v>0.80440302985269296</v>
      </c>
      <c r="M44" s="122">
        <f t="shared" si="17"/>
        <v>0.42704369872937709</v>
      </c>
      <c r="N44" s="122">
        <f t="shared" si="17"/>
        <v>0.41814638668990051</v>
      </c>
      <c r="O44" s="122">
        <f t="shared" si="17"/>
        <v>0.30530700969810598</v>
      </c>
      <c r="P44" s="122">
        <f t="shared" si="17"/>
        <v>0.54654652847263308</v>
      </c>
      <c r="Q44" s="122">
        <f t="shared" si="17"/>
        <v>0.35436449036793471</v>
      </c>
      <c r="R44" s="122">
        <f t="shared" ref="R44:V44" si="18">SUM(R45:R46)</f>
        <v>1.1101911666213997</v>
      </c>
      <c r="S44" s="122">
        <f t="shared" si="18"/>
        <v>0.94969195369599335</v>
      </c>
      <c r="T44" s="122">
        <f t="shared" si="18"/>
        <v>0.88651684485706317</v>
      </c>
      <c r="U44" s="122">
        <f t="shared" si="18"/>
        <v>0.38405736176205046</v>
      </c>
      <c r="V44" s="122">
        <f t="shared" si="18"/>
        <v>0.39115252308728315</v>
      </c>
      <c r="W44" s="122">
        <f t="shared" ref="W44:Y44" si="19">SUM(W45:W46)</f>
        <v>0.78918343050130635</v>
      </c>
      <c r="X44" s="122">
        <f t="shared" si="19"/>
        <v>1.0631619689403344</v>
      </c>
      <c r="Y44" s="122">
        <f t="shared" si="19"/>
        <v>0.63590390716976819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0.36100749184167552</v>
      </c>
      <c r="H45" s="98">
        <v>0.1291568312139493</v>
      </c>
      <c r="I45" s="98">
        <v>8.7444829738961075E-2</v>
      </c>
      <c r="J45" s="98">
        <v>0.34016444756034092</v>
      </c>
      <c r="K45" s="98">
        <v>0.30892775859544391</v>
      </c>
      <c r="L45" s="98">
        <v>0.79576037952999523</v>
      </c>
      <c r="M45" s="98">
        <v>0.42239579544996947</v>
      </c>
      <c r="N45" s="98">
        <v>0.41347327620625696</v>
      </c>
      <c r="O45" s="98">
        <v>0.30175993892151576</v>
      </c>
      <c r="P45" s="98">
        <v>0.53996047529089586</v>
      </c>
      <c r="Q45" s="98">
        <v>0.34999500562153296</v>
      </c>
      <c r="R45" s="98">
        <v>1.0965360224247336</v>
      </c>
      <c r="S45" s="98">
        <v>0.93808585759841134</v>
      </c>
      <c r="T45" s="98">
        <v>0.8756804532012965</v>
      </c>
      <c r="U45" s="98">
        <v>0.37936605076834279</v>
      </c>
      <c r="V45" s="98">
        <v>0.38643254716287284</v>
      </c>
      <c r="W45" s="98">
        <v>0.77971826402794819</v>
      </c>
      <c r="X45" s="98">
        <v>1.0504374649120249</v>
      </c>
      <c r="Y45" s="98">
        <v>0.62840287648719173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3.9952578724792168E-3</v>
      </c>
      <c r="H46" s="98">
        <v>1.4290720303423458E-3</v>
      </c>
      <c r="I46" s="98">
        <v>9.5822044154971614E-4</v>
      </c>
      <c r="J46" s="98">
        <v>3.7279910070235653E-3</v>
      </c>
      <c r="K46" s="98">
        <v>3.3793017238763767E-3</v>
      </c>
      <c r="L46" s="98">
        <v>8.6426503226977227E-3</v>
      </c>
      <c r="M46" s="98">
        <v>4.6479032794076031E-3</v>
      </c>
      <c r="N46" s="98">
        <v>4.6731104836435474E-3</v>
      </c>
      <c r="O46" s="98">
        <v>3.5470707765901991E-3</v>
      </c>
      <c r="P46" s="98">
        <v>6.5860531817372699E-3</v>
      </c>
      <c r="Q46" s="98">
        <v>4.3694847464017302E-3</v>
      </c>
      <c r="R46" s="98">
        <v>1.3655144196666238E-2</v>
      </c>
      <c r="S46" s="98">
        <v>1.1606096097581984E-2</v>
      </c>
      <c r="T46" s="98">
        <v>1.0836391655766654E-2</v>
      </c>
      <c r="U46" s="98">
        <v>4.6913109937077027E-3</v>
      </c>
      <c r="V46" s="98">
        <v>4.7199759244103377E-3</v>
      </c>
      <c r="W46" s="98">
        <v>9.465166473358105E-3</v>
      </c>
      <c r="X46" s="98">
        <v>1.2724504028309542E-2</v>
      </c>
      <c r="Y46" s="98">
        <v>7.5010306825765002E-3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1.0009154600467006E-5</v>
      </c>
      <c r="H47" s="122">
        <f t="shared" si="20"/>
        <v>1.9263981447692141E-5</v>
      </c>
      <c r="I47" s="122">
        <f t="shared" si="20"/>
        <v>9.1464482674518871E-6</v>
      </c>
      <c r="J47" s="122">
        <f t="shared" si="20"/>
        <v>1.950882648076575E-5</v>
      </c>
      <c r="K47" s="122">
        <f t="shared" si="20"/>
        <v>3.3106621105666686E-5</v>
      </c>
      <c r="L47" s="122">
        <f t="shared" si="20"/>
        <v>3.1756450157316039E-4</v>
      </c>
      <c r="M47" s="122">
        <f t="shared" si="20"/>
        <v>1.8688434792914869E-5</v>
      </c>
      <c r="N47" s="122">
        <f t="shared" si="20"/>
        <v>5.953185992217923E-5</v>
      </c>
      <c r="O47" s="122">
        <f t="shared" si="20"/>
        <v>1.1086192707670014E-5</v>
      </c>
      <c r="P47" s="122">
        <f t="shared" si="20"/>
        <v>7.2240739263381982E-5</v>
      </c>
      <c r="Q47" s="122">
        <f t="shared" si="20"/>
        <v>2.4754065756771278E-5</v>
      </c>
      <c r="R47" s="122">
        <f t="shared" si="20"/>
        <v>4.6604431995871221E-5</v>
      </c>
      <c r="S47" s="122">
        <f t="shared" si="20"/>
        <v>2.8563772121129739E-5</v>
      </c>
      <c r="T47" s="122">
        <f t="shared" si="20"/>
        <v>3.3116838929426842E-5</v>
      </c>
      <c r="U47" s="122">
        <f t="shared" si="20"/>
        <v>8.953050757388068E-6</v>
      </c>
      <c r="V47" s="122">
        <f t="shared" si="20"/>
        <v>7.4133251021196066E-6</v>
      </c>
      <c r="W47" s="122">
        <f t="shared" si="20"/>
        <v>2.8020455213852991E-5</v>
      </c>
      <c r="X47" s="122">
        <f t="shared" si="20"/>
        <v>2.1857196923130818E-5</v>
      </c>
      <c r="Y47" s="122">
        <f t="shared" si="20"/>
        <v>2.3734004228132131E-6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1.0009154600467006E-5</v>
      </c>
      <c r="H48" s="98">
        <v>1.9263981447692141E-5</v>
      </c>
      <c r="I48" s="98">
        <v>9.1464482674518871E-6</v>
      </c>
      <c r="J48" s="98">
        <v>1.950882648076575E-5</v>
      </c>
      <c r="K48" s="98">
        <v>3.3106621105666686E-5</v>
      </c>
      <c r="L48" s="98">
        <v>3.1756450157316039E-4</v>
      </c>
      <c r="M48" s="98">
        <v>1.8688434792914869E-5</v>
      </c>
      <c r="N48" s="98">
        <v>5.953185992217923E-5</v>
      </c>
      <c r="O48" s="98">
        <v>1.1086192707670014E-5</v>
      </c>
      <c r="P48" s="98">
        <v>7.2240739263381982E-5</v>
      </c>
      <c r="Q48" s="98">
        <v>2.4754065756771278E-5</v>
      </c>
      <c r="R48" s="98">
        <v>4.6604431995871221E-5</v>
      </c>
      <c r="S48" s="98">
        <v>2.8563772121129739E-5</v>
      </c>
      <c r="T48" s="98">
        <v>3.3116838929426842E-5</v>
      </c>
      <c r="U48" s="98">
        <v>8.953050757388068E-6</v>
      </c>
      <c r="V48" s="98">
        <v>7.4133251021196066E-6</v>
      </c>
      <c r="W48" s="98">
        <v>2.8020455213852991E-5</v>
      </c>
      <c r="X48" s="98">
        <v>2.1857196923130818E-5</v>
      </c>
      <c r="Y48" s="98">
        <v>2.3734004228132131E-6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1.8435121957307031E-2</v>
      </c>
      <c r="H49" s="122">
        <v>7.3561817509348905E-3</v>
      </c>
      <c r="I49" s="122">
        <v>5.2741620537475019E-3</v>
      </c>
      <c r="J49" s="122">
        <v>2.1891608474028993E-2</v>
      </c>
      <c r="K49" s="122">
        <v>2.0512880928443555E-2</v>
      </c>
      <c r="L49" s="122">
        <v>5.220224109216462E-2</v>
      </c>
      <c r="M49" s="122">
        <v>3.0888482184315544E-2</v>
      </c>
      <c r="N49" s="122">
        <v>2.6030647380634556E-2</v>
      </c>
      <c r="O49" s="122">
        <v>1.7186015866691905E-2</v>
      </c>
      <c r="P49" s="122">
        <v>3.5955384817098444E-2</v>
      </c>
      <c r="Q49" s="122">
        <v>2.4551980301171988E-2</v>
      </c>
      <c r="R49" s="122">
        <v>7.7875515727594644E-2</v>
      </c>
      <c r="S49" s="122">
        <v>6.4955737192289087E-2</v>
      </c>
      <c r="T49" s="122">
        <v>6.3334469775017069E-2</v>
      </c>
      <c r="U49" s="122">
        <v>2.9168812318503514E-2</v>
      </c>
      <c r="V49" s="122">
        <v>3.3272829323760258E-2</v>
      </c>
      <c r="W49" s="122">
        <v>9.7050649006705098E-2</v>
      </c>
      <c r="X49" s="122">
        <v>0.13107140681098928</v>
      </c>
      <c r="Y49" s="122">
        <v>6.0131789802304686E-2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1.8061874532589953E-2</v>
      </c>
      <c r="H50" s="98">
        <v>7.164767450601039E-3</v>
      </c>
      <c r="I50" s="98">
        <v>5.1162228790635608E-3</v>
      </c>
      <c r="J50" s="98">
        <v>2.1249144490873461E-2</v>
      </c>
      <c r="K50" s="98">
        <v>1.9835679094888023E-2</v>
      </c>
      <c r="L50" s="98">
        <v>5.1133649733633282E-2</v>
      </c>
      <c r="M50" s="98">
        <v>3.0036626105269575E-2</v>
      </c>
      <c r="N50" s="98">
        <v>2.5197389549475434E-2</v>
      </c>
      <c r="O50" s="98">
        <v>1.6739516177946046E-2</v>
      </c>
      <c r="P50" s="98">
        <v>3.4606274415304117E-2</v>
      </c>
      <c r="Q50" s="98">
        <v>2.3209082578084583E-2</v>
      </c>
      <c r="R50" s="98">
        <v>7.5285754627859552E-2</v>
      </c>
      <c r="S50" s="98">
        <v>6.2687131307605795E-2</v>
      </c>
      <c r="T50" s="98">
        <v>6.0781627502786026E-2</v>
      </c>
      <c r="U50" s="98">
        <v>2.7553314143812357E-2</v>
      </c>
      <c r="V50" s="98">
        <v>3.1374369481073784E-2</v>
      </c>
      <c r="W50" s="98">
        <v>9.1813479339578702E-2</v>
      </c>
      <c r="X50" s="98">
        <v>0.12487208391778964</v>
      </c>
      <c r="Y50" s="98">
        <v>5.7711179863407049E-2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3.7324742471707764E-4</v>
      </c>
      <c r="H54" s="101">
        <v>1.9141430033385145E-4</v>
      </c>
      <c r="I54" s="101">
        <v>1.5793917468394074E-4</v>
      </c>
      <c r="J54" s="101">
        <v>6.4246398315553118E-4</v>
      </c>
      <c r="K54" s="101">
        <v>6.7720183355553373E-4</v>
      </c>
      <c r="L54" s="101">
        <v>1.0685913585313375E-3</v>
      </c>
      <c r="M54" s="101">
        <v>8.5185607904597084E-4</v>
      </c>
      <c r="N54" s="101">
        <v>8.3325783115912114E-4</v>
      </c>
      <c r="O54" s="101">
        <v>4.4649968874585776E-4</v>
      </c>
      <c r="P54" s="101">
        <v>1.3491104017943271E-3</v>
      </c>
      <c r="Q54" s="101">
        <v>1.3428977230874051E-3</v>
      </c>
      <c r="R54" s="101">
        <v>2.5897610997350851E-3</v>
      </c>
      <c r="S54" s="101">
        <v>2.2686058846832884E-3</v>
      </c>
      <c r="T54" s="101">
        <v>2.5528422722310368E-3</v>
      </c>
      <c r="U54" s="101">
        <v>1.615498174691158E-3</v>
      </c>
      <c r="V54" s="101">
        <v>1.8984598426864737E-3</v>
      </c>
      <c r="W54" s="101">
        <v>5.237169667126393E-3</v>
      </c>
      <c r="X54" s="101">
        <v>6.1993228931996264E-3</v>
      </c>
      <c r="Y54" s="101">
        <v>2.4206099388976395E-3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1.3239155856654441E-2</v>
      </c>
      <c r="H58" s="122">
        <v>7.512868777580629E-3</v>
      </c>
      <c r="I58" s="122">
        <v>7.9365253786509871E-3</v>
      </c>
      <c r="J58" s="122">
        <v>2.7350084898744815E-2</v>
      </c>
      <c r="K58" s="122">
        <v>2.811830276834875E-2</v>
      </c>
      <c r="L58" s="122">
        <v>5.2283885624525288E-2</v>
      </c>
      <c r="M58" s="122">
        <v>3.4349055808580817E-2</v>
      </c>
      <c r="N58" s="122">
        <v>2.1492671860603378E-2</v>
      </c>
      <c r="O58" s="122">
        <v>1.6822911381507339E-2</v>
      </c>
      <c r="P58" s="122">
        <v>3.1747604945464553E-2</v>
      </c>
      <c r="Q58" s="122">
        <v>2.4722378452716076E-2</v>
      </c>
      <c r="R58" s="122">
        <v>6.3852439712483458E-2</v>
      </c>
      <c r="S58" s="122">
        <v>4.9922398901799656E-2</v>
      </c>
      <c r="T58" s="122">
        <v>5.5200213772058679E-2</v>
      </c>
      <c r="U58" s="122">
        <v>2.6944292666875674E-2</v>
      </c>
      <c r="V58" s="122">
        <v>2.6219535490447733E-2</v>
      </c>
      <c r="W58" s="122">
        <v>6.3177322401913358E-2</v>
      </c>
      <c r="X58" s="122">
        <v>8.9589785616645851E-2</v>
      </c>
      <c r="Y58" s="122">
        <v>8.6384312209428091E-2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7.9744245121609551E-3</v>
      </c>
      <c r="H59" s="98">
        <v>2.4433921718657885E-3</v>
      </c>
      <c r="I59" s="98">
        <v>7.3506788040317392E-4</v>
      </c>
      <c r="J59" s="98">
        <v>6.190375724230081E-3</v>
      </c>
      <c r="K59" s="98">
        <v>2.3452742083191723E-2</v>
      </c>
      <c r="L59" s="98">
        <v>4.588653516215925E-2</v>
      </c>
      <c r="M59" s="98">
        <v>2.6785341620730273E-2</v>
      </c>
      <c r="N59" s="98">
        <v>1.1752115195224105E-2</v>
      </c>
      <c r="O59" s="98">
        <v>7.8088036478730456E-3</v>
      </c>
      <c r="P59" s="98">
        <v>1.5109057783756574E-2</v>
      </c>
      <c r="Q59" s="98">
        <v>2.0029836643278304E-2</v>
      </c>
      <c r="R59" s="98">
        <v>4.8728648448378084E-2</v>
      </c>
      <c r="S59" s="98">
        <v>4.3261855953334906E-2</v>
      </c>
      <c r="T59" s="98">
        <v>4.1591597944007151E-2</v>
      </c>
      <c r="U59" s="98">
        <v>1.2926516556195762E-2</v>
      </c>
      <c r="V59" s="98">
        <v>4.3248210099665124E-3</v>
      </c>
      <c r="W59" s="98">
        <v>2.9479047535953949E-2</v>
      </c>
      <c r="X59" s="98">
        <v>6.8046420243236705E-2</v>
      </c>
      <c r="Y59" s="98">
        <v>8.6200802656406381E-2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5.2647313444934866E-3</v>
      </c>
      <c r="H60" s="33">
        <v>5.069476605714841E-3</v>
      </c>
      <c r="I60" s="33">
        <v>7.2014574982478133E-3</v>
      </c>
      <c r="J60" s="33">
        <v>2.1159709174514735E-2</v>
      </c>
      <c r="K60" s="33">
        <v>4.6655606851570292E-3</v>
      </c>
      <c r="L60" s="33">
        <v>6.3973504623660382E-3</v>
      </c>
      <c r="M60" s="33">
        <v>7.5637141878505407E-3</v>
      </c>
      <c r="N60" s="33">
        <v>9.7405566653792734E-3</v>
      </c>
      <c r="O60" s="33">
        <v>9.0141077336342943E-3</v>
      </c>
      <c r="P60" s="33">
        <v>1.6638547161707977E-2</v>
      </c>
      <c r="Q60" s="33">
        <v>4.6925418094377735E-3</v>
      </c>
      <c r="R60" s="33">
        <v>1.5123791264105371E-2</v>
      </c>
      <c r="S60" s="33">
        <v>6.6605429484647531E-3</v>
      </c>
      <c r="T60" s="33">
        <v>1.3608615828051529E-2</v>
      </c>
      <c r="U60" s="33">
        <v>1.4017776110679914E-2</v>
      </c>
      <c r="V60" s="33">
        <v>2.189471448048122E-2</v>
      </c>
      <c r="W60" s="33">
        <v>3.3698274865959409E-2</v>
      </c>
      <c r="X60" s="33">
        <v>2.1543365373409139E-2</v>
      </c>
      <c r="Y60" s="33">
        <v>1.8350955302171267E-4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2.2514267073072443</v>
      </c>
      <c r="D62" s="117">
        <f t="shared" si="21"/>
        <v>3.1130805630689737</v>
      </c>
      <c r="E62" s="117">
        <f t="shared" si="21"/>
        <v>3.7948548574908294</v>
      </c>
      <c r="F62" s="117">
        <f t="shared" si="21"/>
        <v>4.473282733653587</v>
      </c>
      <c r="G62" s="117">
        <f t="shared" si="21"/>
        <v>4.9868976250582859</v>
      </c>
      <c r="H62" s="117">
        <f t="shared" si="21"/>
        <v>5.5322297087695551</v>
      </c>
      <c r="I62" s="117">
        <f t="shared" si="21"/>
        <v>4.3428522556653606</v>
      </c>
      <c r="J62" s="117">
        <f t="shared" si="21"/>
        <v>4.9431638192844662</v>
      </c>
      <c r="K62" s="117">
        <f t="shared" si="21"/>
        <v>3.0962199730951427</v>
      </c>
      <c r="L62" s="117">
        <f t="shared" si="21"/>
        <v>3.8700631948847986</v>
      </c>
      <c r="M62" s="117">
        <f t="shared" si="21"/>
        <v>1.8232582278247582</v>
      </c>
      <c r="N62" s="117">
        <f t="shared" si="21"/>
        <v>1.7097374850814362</v>
      </c>
      <c r="O62" s="117">
        <f t="shared" si="21"/>
        <v>2.7530405032538816</v>
      </c>
      <c r="P62" s="117">
        <f t="shared" si="21"/>
        <v>5.1356397000216845</v>
      </c>
      <c r="Q62" s="117">
        <f t="shared" si="21"/>
        <v>6.5226520064659654</v>
      </c>
      <c r="R62" s="117">
        <f t="shared" ref="R62:V62" si="22">R63+R66+R68+R77</f>
        <v>7.8464960601000602</v>
      </c>
      <c r="S62" s="117">
        <f t="shared" si="22"/>
        <v>5.3925290425935799</v>
      </c>
      <c r="T62" s="117">
        <f t="shared" si="22"/>
        <v>5.8747342355699281</v>
      </c>
      <c r="U62" s="117">
        <f t="shared" si="22"/>
        <v>4.5196796747089207</v>
      </c>
      <c r="V62" s="117">
        <f t="shared" si="22"/>
        <v>4.6926443026324254</v>
      </c>
      <c r="W62" s="117">
        <f t="shared" ref="W62:Y62" si="23">W63+W66+W68+W77</f>
        <v>7.9245614922781664</v>
      </c>
      <c r="X62" s="117">
        <f t="shared" si="23"/>
        <v>3.7380884375003554</v>
      </c>
      <c r="Y62" s="117">
        <f t="shared" si="23"/>
        <v>0.94157053561830739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1.9957907922437652</v>
      </c>
      <c r="D63" s="122">
        <f t="shared" si="24"/>
        <v>2.7871787320004415</v>
      </c>
      <c r="E63" s="122">
        <f t="shared" si="24"/>
        <v>3.3976657726539807</v>
      </c>
      <c r="F63" s="122">
        <f t="shared" si="24"/>
        <v>3.9847532767459271</v>
      </c>
      <c r="G63" s="122">
        <f t="shared" si="24"/>
        <v>4.502738623467244</v>
      </c>
      <c r="H63" s="122">
        <f t="shared" si="24"/>
        <v>4.9473391346387912</v>
      </c>
      <c r="I63" s="122">
        <f t="shared" si="24"/>
        <v>3.8436063157157201</v>
      </c>
      <c r="J63" s="122">
        <f t="shared" si="24"/>
        <v>4.3359656997064322</v>
      </c>
      <c r="K63" s="122">
        <f t="shared" si="24"/>
        <v>2.7150406888223029</v>
      </c>
      <c r="L63" s="122">
        <f t="shared" si="24"/>
        <v>3.408357453867763</v>
      </c>
      <c r="M63" s="122">
        <f t="shared" si="24"/>
        <v>1.5775549464255105</v>
      </c>
      <c r="N63" s="122">
        <f t="shared" si="24"/>
        <v>1.5056828044730903</v>
      </c>
      <c r="O63" s="122">
        <f t="shared" si="24"/>
        <v>2.4575041681772336</v>
      </c>
      <c r="P63" s="122">
        <f t="shared" si="24"/>
        <v>4.508413451327379</v>
      </c>
      <c r="Q63" s="122">
        <f t="shared" si="24"/>
        <v>5.7505031420276129</v>
      </c>
      <c r="R63" s="122">
        <f t="shared" ref="R63:V63" si="25">SUM(R64:R65)</f>
        <v>6.9030254394153392</v>
      </c>
      <c r="S63" s="122">
        <f t="shared" si="25"/>
        <v>4.7684956605393607</v>
      </c>
      <c r="T63" s="122">
        <f t="shared" si="25"/>
        <v>5.089218537383112</v>
      </c>
      <c r="U63" s="122">
        <f t="shared" si="25"/>
        <v>3.8493384573272138</v>
      </c>
      <c r="V63" s="122">
        <f t="shared" si="25"/>
        <v>3.9351806816816772</v>
      </c>
      <c r="W63" s="122">
        <f t="shared" ref="W63:Y63" si="26">SUM(W64:W65)</f>
        <v>6.4321452217896109</v>
      </c>
      <c r="X63" s="122">
        <f t="shared" si="26"/>
        <v>2.9922129049053341</v>
      </c>
      <c r="Y63" s="122">
        <f t="shared" si="26"/>
        <v>0.7599870596005176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1.9733029869095238</v>
      </c>
      <c r="D64" s="98">
        <v>2.7561138211419798</v>
      </c>
      <c r="E64" s="98">
        <v>3.3601573249333647</v>
      </c>
      <c r="F64" s="98">
        <v>3.9410031882077368</v>
      </c>
      <c r="G64" s="98">
        <v>4.4535148539866753</v>
      </c>
      <c r="H64" s="98">
        <v>4.8931902697331688</v>
      </c>
      <c r="I64" s="98">
        <v>3.8018749796160773</v>
      </c>
      <c r="J64" s="98">
        <v>4.2887989901915979</v>
      </c>
      <c r="K64" s="98">
        <v>2.6854987154442349</v>
      </c>
      <c r="L64" s="98">
        <v>3.3714417861724066</v>
      </c>
      <c r="M64" s="98">
        <v>1.5601611760702716</v>
      </c>
      <c r="N64" s="98">
        <v>1.4885044507698788</v>
      </c>
      <c r="O64" s="98">
        <v>2.4280435818207278</v>
      </c>
      <c r="P64" s="98">
        <v>4.4516581961324029</v>
      </c>
      <c r="Q64" s="98">
        <v>5.6755673857523465</v>
      </c>
      <c r="R64" s="98">
        <v>6.8123640365181979</v>
      </c>
      <c r="S64" s="98">
        <v>4.7055269520064806</v>
      </c>
      <c r="T64" s="98">
        <v>5.0211423544521105</v>
      </c>
      <c r="U64" s="98">
        <v>3.7972524576014641</v>
      </c>
      <c r="V64" s="98">
        <v>3.8820670529466557</v>
      </c>
      <c r="W64" s="98">
        <v>6.3453335331298772</v>
      </c>
      <c r="X64" s="98">
        <v>2.9517789938979493</v>
      </c>
      <c r="Y64" s="98">
        <v>0.74984065220754237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2.2487805334241408E-2</v>
      </c>
      <c r="D65" s="98">
        <v>3.1064910858461605E-2</v>
      </c>
      <c r="E65" s="98">
        <v>3.7508447720615949E-2</v>
      </c>
      <c r="F65" s="98">
        <v>4.3750088538190339E-2</v>
      </c>
      <c r="G65" s="98">
        <v>4.9223769480568808E-2</v>
      </c>
      <c r="H65" s="98">
        <v>5.4148864905622006E-2</v>
      </c>
      <c r="I65" s="98">
        <v>4.1731336099642774E-2</v>
      </c>
      <c r="J65" s="98">
        <v>4.7166709514834197E-2</v>
      </c>
      <c r="K65" s="98">
        <v>2.9541973378068111E-2</v>
      </c>
      <c r="L65" s="98">
        <v>3.6915667695356272E-2</v>
      </c>
      <c r="M65" s="98">
        <v>1.7393770355238945E-2</v>
      </c>
      <c r="N65" s="98">
        <v>1.7178353703211458E-2</v>
      </c>
      <c r="O65" s="98">
        <v>2.9460586356505787E-2</v>
      </c>
      <c r="P65" s="98">
        <v>5.6755255194976421E-2</v>
      </c>
      <c r="Q65" s="98">
        <v>7.4935756275266441E-2</v>
      </c>
      <c r="R65" s="98">
        <v>9.0661402897141655E-2</v>
      </c>
      <c r="S65" s="98">
        <v>6.2968708532880335E-2</v>
      </c>
      <c r="T65" s="98">
        <v>6.8076182931001469E-2</v>
      </c>
      <c r="U65" s="98">
        <v>5.2085999725749739E-2</v>
      </c>
      <c r="V65" s="98">
        <v>5.3113628735021519E-2</v>
      </c>
      <c r="W65" s="98">
        <v>8.6811688659733335E-2</v>
      </c>
      <c r="X65" s="98">
        <v>4.0433911007384762E-2</v>
      </c>
      <c r="Y65" s="98">
        <v>1.0146407392975242E-2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4.6903572295142118E-5</v>
      </c>
      <c r="F66" s="122">
        <f t="shared" si="27"/>
        <v>8.8180708407568974E-5</v>
      </c>
      <c r="G66" s="122">
        <f t="shared" si="27"/>
        <v>1.8016478280840611E-4</v>
      </c>
      <c r="H66" s="122">
        <f t="shared" si="27"/>
        <v>5.9718342487845636E-4</v>
      </c>
      <c r="I66" s="122">
        <f t="shared" si="27"/>
        <v>2.5000291931035157E-4</v>
      </c>
      <c r="J66" s="122">
        <f t="shared" si="27"/>
        <v>2.1459709128842326E-4</v>
      </c>
      <c r="K66" s="122">
        <f t="shared" si="27"/>
        <v>2.2553885628235433E-4</v>
      </c>
      <c r="L66" s="122">
        <f t="shared" si="27"/>
        <v>1.4290402570792218E-3</v>
      </c>
      <c r="M66" s="122">
        <f t="shared" si="27"/>
        <v>7.0081630473430769E-5</v>
      </c>
      <c r="N66" s="122">
        <f t="shared" si="27"/>
        <v>2.7781534630350307E-4</v>
      </c>
      <c r="O66" s="122">
        <f t="shared" si="27"/>
        <v>9.9775734369030131E-5</v>
      </c>
      <c r="P66" s="122">
        <f t="shared" si="27"/>
        <v>6.7239457314378611E-4</v>
      </c>
      <c r="Q66" s="122">
        <f t="shared" si="27"/>
        <v>3.5362951081101827E-4</v>
      </c>
      <c r="R66" s="122">
        <f t="shared" si="27"/>
        <v>2.9593814317378228E-4</v>
      </c>
      <c r="S66" s="122">
        <f t="shared" si="27"/>
        <v>1.6118128554066068E-4</v>
      </c>
      <c r="T66" s="122">
        <f t="shared" si="27"/>
        <v>2.1676476390170306E-4</v>
      </c>
      <c r="U66" s="122">
        <f t="shared" si="27"/>
        <v>1.1862792253539187E-4</v>
      </c>
      <c r="V66" s="122">
        <f t="shared" si="27"/>
        <v>8.1546576123315675E-5</v>
      </c>
      <c r="W66" s="122">
        <f t="shared" si="27"/>
        <v>2.1215487519060119E-4</v>
      </c>
      <c r="X66" s="122">
        <f t="shared" si="27"/>
        <v>7.6500189230957865E-5</v>
      </c>
      <c r="Y66" s="122">
        <f t="shared" si="27"/>
        <v>2.3734004228132131E-6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4.6903572295142118E-5</v>
      </c>
      <c r="F67" s="98">
        <v>8.8180708407568974E-5</v>
      </c>
      <c r="G67" s="98">
        <v>1.8016478280840611E-4</v>
      </c>
      <c r="H67" s="98">
        <v>5.9718342487845636E-4</v>
      </c>
      <c r="I67" s="98">
        <v>2.5000291931035157E-4</v>
      </c>
      <c r="J67" s="98">
        <v>2.1459709128842326E-4</v>
      </c>
      <c r="K67" s="98">
        <v>2.2553885628235433E-4</v>
      </c>
      <c r="L67" s="98">
        <v>1.4290402570792218E-3</v>
      </c>
      <c r="M67" s="98">
        <v>7.0081630473430769E-5</v>
      </c>
      <c r="N67" s="98">
        <v>2.7781534630350307E-4</v>
      </c>
      <c r="O67" s="98">
        <v>9.9775734369030131E-5</v>
      </c>
      <c r="P67" s="98">
        <v>6.7239457314378611E-4</v>
      </c>
      <c r="Q67" s="98">
        <v>3.5362951081101827E-4</v>
      </c>
      <c r="R67" s="98">
        <v>2.9593814317378228E-4</v>
      </c>
      <c r="S67" s="98">
        <v>1.6118128554066068E-4</v>
      </c>
      <c r="T67" s="98">
        <v>2.1676476390170306E-4</v>
      </c>
      <c r="U67" s="98">
        <v>1.1862792253539187E-4</v>
      </c>
      <c r="V67" s="98">
        <v>8.1546576123315675E-5</v>
      </c>
      <c r="W67" s="98">
        <v>2.1215487519060119E-4</v>
      </c>
      <c r="X67" s="98">
        <v>7.6500189230957865E-5</v>
      </c>
      <c r="Y67" s="98">
        <v>2.3734004228132131E-6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0.10552217487168392</v>
      </c>
      <c r="D68" s="122">
        <v>0.13374019908645415</v>
      </c>
      <c r="E68" s="122">
        <v>0.16561912450370234</v>
      </c>
      <c r="F68" s="122">
        <v>0.21857172176168777</v>
      </c>
      <c r="G68" s="122">
        <v>0.22035754915786313</v>
      </c>
      <c r="H68" s="122">
        <v>0.26808254134450044</v>
      </c>
      <c r="I68" s="122">
        <v>0.21954901420063033</v>
      </c>
      <c r="J68" s="122">
        <v>0.26782849150543597</v>
      </c>
      <c r="K68" s="122">
        <v>0.17443877765363244</v>
      </c>
      <c r="L68" s="122">
        <v>0.21936751167479476</v>
      </c>
      <c r="M68" s="122">
        <v>0.11343840834510463</v>
      </c>
      <c r="N68" s="122">
        <v>9.4124571852059413E-2</v>
      </c>
      <c r="O68" s="122">
        <v>0.13828490373757379</v>
      </c>
      <c r="P68" s="122">
        <v>0.30018694251471501</v>
      </c>
      <c r="Q68" s="122">
        <v>0.40081354998420327</v>
      </c>
      <c r="R68" s="122">
        <v>0.49470199051071073</v>
      </c>
      <c r="S68" s="122">
        <v>0.33870301433498395</v>
      </c>
      <c r="T68" s="122">
        <v>0.38377787033429872</v>
      </c>
      <c r="U68" s="122">
        <v>0.31190535586156837</v>
      </c>
      <c r="V68" s="122">
        <v>0.35880271495756627</v>
      </c>
      <c r="W68" s="122">
        <v>0.84800120963646208</v>
      </c>
      <c r="X68" s="122">
        <v>0.40534610917324648</v>
      </c>
      <c r="Y68" s="122">
        <v>8.0020719425211329E-2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9.8582036004428206E-2</v>
      </c>
      <c r="D69" s="98">
        <v>0.12779715081127971</v>
      </c>
      <c r="E69" s="98">
        <v>0.15860866120502856</v>
      </c>
      <c r="F69" s="98">
        <v>0.2075440419110926</v>
      </c>
      <c r="G69" s="98">
        <v>0.20900016323432918</v>
      </c>
      <c r="H69" s="98">
        <v>0.24932393991178298</v>
      </c>
      <c r="I69" s="98">
        <v>0.21170470185799461</v>
      </c>
      <c r="J69" s="98">
        <v>0.25812728535978746</v>
      </c>
      <c r="K69" s="98">
        <v>0.16441619051701054</v>
      </c>
      <c r="L69" s="98">
        <v>0.20948304160837988</v>
      </c>
      <c r="M69" s="98">
        <v>0.10534577559416791</v>
      </c>
      <c r="N69" s="98">
        <v>8.6753444884113337E-2</v>
      </c>
      <c r="O69" s="98">
        <v>0.12924328504047017</v>
      </c>
      <c r="P69" s="98">
        <v>0.27731338888429302</v>
      </c>
      <c r="Q69" s="98">
        <v>0.38201298186097959</v>
      </c>
      <c r="R69" s="98">
        <v>0.47651343581024574</v>
      </c>
      <c r="S69" s="98">
        <v>0.32533017964632455</v>
      </c>
      <c r="T69" s="98">
        <v>0.36768902717674962</v>
      </c>
      <c r="U69" s="98">
        <v>0.29833517119416264</v>
      </c>
      <c r="V69" s="98">
        <v>0.34229666132532</v>
      </c>
      <c r="W69" s="98">
        <v>0.80658728334564722</v>
      </c>
      <c r="X69" s="98">
        <v>0.3755749422559041</v>
      </c>
      <c r="Y69" s="98">
        <v>7.1750302133977734E-2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6.9401388672557058E-3</v>
      </c>
      <c r="D73" s="101">
        <v>5.9430482751744451E-3</v>
      </c>
      <c r="E73" s="101">
        <v>7.0104632986737669E-3</v>
      </c>
      <c r="F73" s="101">
        <v>1.1027679850595169E-2</v>
      </c>
      <c r="G73" s="101">
        <v>1.1357385923533933E-2</v>
      </c>
      <c r="H73" s="101">
        <v>1.8758601432717445E-2</v>
      </c>
      <c r="I73" s="101">
        <v>7.8443123426357227E-3</v>
      </c>
      <c r="J73" s="101">
        <v>9.7012061456485214E-3</v>
      </c>
      <c r="K73" s="101">
        <v>1.0022587136621899E-2</v>
      </c>
      <c r="L73" s="101">
        <v>9.884470066414873E-3</v>
      </c>
      <c r="M73" s="101">
        <v>8.0926327509367214E-3</v>
      </c>
      <c r="N73" s="101">
        <v>7.3711269679460718E-3</v>
      </c>
      <c r="O73" s="101">
        <v>9.0416186971036192E-3</v>
      </c>
      <c r="P73" s="101">
        <v>2.2873553630422004E-2</v>
      </c>
      <c r="Q73" s="101">
        <v>1.8800568123223671E-2</v>
      </c>
      <c r="R73" s="101">
        <v>1.8188554700465015E-2</v>
      </c>
      <c r="S73" s="101">
        <v>1.3372834688659385E-2</v>
      </c>
      <c r="T73" s="101">
        <v>1.608884315754909E-2</v>
      </c>
      <c r="U73" s="101">
        <v>1.3570184667405729E-2</v>
      </c>
      <c r="V73" s="101">
        <v>1.6506053632246286E-2</v>
      </c>
      <c r="W73" s="101">
        <v>4.1413926290814869E-2</v>
      </c>
      <c r="X73" s="101">
        <v>2.9771166917342395E-2</v>
      </c>
      <c r="Y73" s="101">
        <v>8.2704172912336019E-3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0.15011374019179533</v>
      </c>
      <c r="D77" s="122">
        <v>0.19216163198207814</v>
      </c>
      <c r="E77" s="122">
        <v>0.23152305676085122</v>
      </c>
      <c r="F77" s="122">
        <v>0.26986955443756394</v>
      </c>
      <c r="G77" s="122">
        <v>0.26362128765037074</v>
      </c>
      <c r="H77" s="122">
        <v>0.31621084936138455</v>
      </c>
      <c r="I77" s="122">
        <v>0.27944692282969991</v>
      </c>
      <c r="J77" s="122">
        <v>0.33915503098130972</v>
      </c>
      <c r="K77" s="122">
        <v>0.20651496776292524</v>
      </c>
      <c r="L77" s="122">
        <v>0.24090918908516162</v>
      </c>
      <c r="M77" s="122">
        <v>0.13219479142366972</v>
      </c>
      <c r="N77" s="122">
        <v>0.10965229340998303</v>
      </c>
      <c r="O77" s="122">
        <v>0.15715165560470565</v>
      </c>
      <c r="P77" s="122">
        <v>0.32636691160644676</v>
      </c>
      <c r="Q77" s="122">
        <v>0.37098168494333822</v>
      </c>
      <c r="R77" s="122">
        <v>0.44847269203083623</v>
      </c>
      <c r="S77" s="122">
        <v>0.2851691864336946</v>
      </c>
      <c r="T77" s="122">
        <v>0.40152106308861535</v>
      </c>
      <c r="U77" s="122">
        <v>0.35831723359760342</v>
      </c>
      <c r="V77" s="122">
        <v>0.39857935941705891</v>
      </c>
      <c r="W77" s="122">
        <v>0.64420290597690333</v>
      </c>
      <c r="X77" s="122">
        <v>0.34045292323254384</v>
      </c>
      <c r="Y77" s="122">
        <v>0.1015603831921555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0.14046593342583544</v>
      </c>
      <c r="D78" s="98">
        <v>0.18632701273020136</v>
      </c>
      <c r="E78" s="98">
        <v>0.22271894027240902</v>
      </c>
      <c r="F78" s="98">
        <v>0.25632945577142069</v>
      </c>
      <c r="G78" s="98">
        <v>0.25300259222673133</v>
      </c>
      <c r="H78" s="98">
        <v>0.29775567610013054</v>
      </c>
      <c r="I78" s="98">
        <v>0.26813034676102476</v>
      </c>
      <c r="J78" s="98">
        <v>0.32752059281783058</v>
      </c>
      <c r="K78" s="98">
        <v>0.19775905250447987</v>
      </c>
      <c r="L78" s="98">
        <v>0.23281842232393399</v>
      </c>
      <c r="M78" s="98">
        <v>0.12659002479526249</v>
      </c>
      <c r="N78" s="98">
        <v>0.10492116588679881</v>
      </c>
      <c r="O78" s="98">
        <v>0.15051767744118827</v>
      </c>
      <c r="P78" s="98">
        <v>0.31097750462204421</v>
      </c>
      <c r="Q78" s="98">
        <v>0.3593248152103698</v>
      </c>
      <c r="R78" s="98">
        <v>0.43755574845168888</v>
      </c>
      <c r="S78" s="98">
        <v>0.2803391900571589</v>
      </c>
      <c r="T78" s="98">
        <v>0.38937377513471699</v>
      </c>
      <c r="U78" s="98">
        <v>0.34862194176312739</v>
      </c>
      <c r="V78" s="98">
        <v>0.38847129956523674</v>
      </c>
      <c r="W78" s="98">
        <v>0.62308846242452598</v>
      </c>
      <c r="X78" s="98">
        <v>0.32789671028037726</v>
      </c>
      <c r="Y78" s="98">
        <v>9.5321058389417276E-2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9.647806765959898E-3</v>
      </c>
      <c r="D79" s="33">
        <v>5.8346192518767721E-3</v>
      </c>
      <c r="E79" s="33">
        <v>8.8041164884422162E-3</v>
      </c>
      <c r="F79" s="33">
        <v>1.3540098666143271E-2</v>
      </c>
      <c r="G79" s="33">
        <v>1.0618695423639406E-2</v>
      </c>
      <c r="H79" s="33">
        <v>1.8455173261254027E-2</v>
      </c>
      <c r="I79" s="33">
        <v>1.1316576068675135E-2</v>
      </c>
      <c r="J79" s="33">
        <v>1.1634438163479163E-2</v>
      </c>
      <c r="K79" s="33">
        <v>8.7559152584453827E-3</v>
      </c>
      <c r="L79" s="33">
        <v>8.0907667612276375E-3</v>
      </c>
      <c r="M79" s="33">
        <v>5.604766628407234E-3</v>
      </c>
      <c r="N79" s="33">
        <v>4.7311275231842189E-3</v>
      </c>
      <c r="O79" s="33">
        <v>6.6339781635173746E-3</v>
      </c>
      <c r="P79" s="33">
        <v>1.5389406984402571E-2</v>
      </c>
      <c r="Q79" s="33">
        <v>1.1656869732968438E-2</v>
      </c>
      <c r="R79" s="33">
        <v>1.0916943579147327E-2</v>
      </c>
      <c r="S79" s="33">
        <v>4.829996376535698E-3</v>
      </c>
      <c r="T79" s="33">
        <v>1.2147287953898345E-2</v>
      </c>
      <c r="U79" s="33">
        <v>9.6952918344760212E-3</v>
      </c>
      <c r="V79" s="33">
        <v>1.0108059851822161E-2</v>
      </c>
      <c r="W79" s="33">
        <v>2.1114443552377359E-2</v>
      </c>
      <c r="X79" s="33">
        <v>1.2556212952166601E-2</v>
      </c>
      <c r="Y79" s="33">
        <v>6.2393248027382301E-3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8.4834710831101301</v>
      </c>
      <c r="D81" s="117">
        <f t="shared" si="28"/>
        <v>8.4713894794930233</v>
      </c>
      <c r="E81" s="117">
        <f t="shared" si="28"/>
        <v>11.200888849537854</v>
      </c>
      <c r="F81" s="117">
        <f t="shared" si="28"/>
        <v>14.130362372492518</v>
      </c>
      <c r="G81" s="117">
        <f t="shared" si="28"/>
        <v>16.675678992863471</v>
      </c>
      <c r="H81" s="117">
        <f t="shared" si="28"/>
        <v>21.850892678565454</v>
      </c>
      <c r="I81" s="117">
        <f t="shared" si="28"/>
        <v>14.121196702581024</v>
      </c>
      <c r="J81" s="117">
        <f t="shared" si="28"/>
        <v>28.886650025147532</v>
      </c>
      <c r="K81" s="117">
        <f t="shared" si="28"/>
        <v>13.754434649125317</v>
      </c>
      <c r="L81" s="117">
        <f t="shared" si="28"/>
        <v>18.280186999625414</v>
      </c>
      <c r="M81" s="117">
        <f t="shared" si="28"/>
        <v>11.012026166178655</v>
      </c>
      <c r="N81" s="117">
        <f t="shared" si="28"/>
        <v>14.277465785092579</v>
      </c>
      <c r="O81" s="117">
        <f t="shared" si="28"/>
        <v>17.848266539887554</v>
      </c>
      <c r="P81" s="117">
        <f t="shared" si="28"/>
        <v>10.923324004102977</v>
      </c>
      <c r="Q81" s="117">
        <f t="shared" si="28"/>
        <v>7.4952204094272199</v>
      </c>
      <c r="R81" s="117">
        <f t="shared" ref="R81:V81" si="29">R82+R85+R87+R100</f>
        <v>4.1088990775174867</v>
      </c>
      <c r="S81" s="117">
        <f t="shared" si="29"/>
        <v>4.996197495189981</v>
      </c>
      <c r="T81" s="117">
        <f t="shared" si="29"/>
        <v>8.7010275043241361</v>
      </c>
      <c r="U81" s="117">
        <f t="shared" si="29"/>
        <v>8.1982858803353924</v>
      </c>
      <c r="V81" s="117">
        <f t="shared" si="29"/>
        <v>5.7632158206977095</v>
      </c>
      <c r="W81" s="117">
        <f t="shared" ref="W81:Y81" si="30">W82+W85+W87+W100</f>
        <v>13.81912926254741</v>
      </c>
      <c r="X81" s="117">
        <f t="shared" si="30"/>
        <v>7.8992539748100628</v>
      </c>
      <c r="Y81" s="117">
        <f t="shared" si="30"/>
        <v>10.849174852578241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7.5121322529200318</v>
      </c>
      <c r="D82" s="122">
        <f t="shared" si="31"/>
        <v>7.5900244199205611</v>
      </c>
      <c r="E82" s="122">
        <f t="shared" si="31"/>
        <v>10.085537540704278</v>
      </c>
      <c r="F82" s="122">
        <f t="shared" si="31"/>
        <v>12.575245268050796</v>
      </c>
      <c r="G82" s="122">
        <f t="shared" si="31"/>
        <v>15.102881767727173</v>
      </c>
      <c r="H82" s="122">
        <f t="shared" si="31"/>
        <v>19.531131623740379</v>
      </c>
      <c r="I82" s="122">
        <f t="shared" si="31"/>
        <v>12.507178747714955</v>
      </c>
      <c r="J82" s="122">
        <f t="shared" si="31"/>
        <v>25.353986122307298</v>
      </c>
      <c r="K82" s="122">
        <f t="shared" si="31"/>
        <v>12.030152759214378</v>
      </c>
      <c r="L82" s="122">
        <f t="shared" si="31"/>
        <v>15.868277343022818</v>
      </c>
      <c r="M82" s="122">
        <f t="shared" si="31"/>
        <v>9.460235218251059</v>
      </c>
      <c r="N82" s="122">
        <f t="shared" si="31"/>
        <v>12.575413982110941</v>
      </c>
      <c r="O82" s="122">
        <f t="shared" si="31"/>
        <v>16.024742445334827</v>
      </c>
      <c r="P82" s="122">
        <f t="shared" si="31"/>
        <v>9.6651214778908798</v>
      </c>
      <c r="Q82" s="122">
        <f t="shared" si="31"/>
        <v>6.6512405424305197</v>
      </c>
      <c r="R82" s="122">
        <f t="shared" ref="R82:V82" si="32">SUM(R83:R84)</f>
        <v>3.6361604484534817</v>
      </c>
      <c r="S82" s="122">
        <f t="shared" si="32"/>
        <v>4.4184586904796053</v>
      </c>
      <c r="T82" s="122">
        <f t="shared" si="32"/>
        <v>7.6005597662122648</v>
      </c>
      <c r="U82" s="122">
        <f t="shared" si="32"/>
        <v>7.1137495325227755</v>
      </c>
      <c r="V82" s="122">
        <f t="shared" si="32"/>
        <v>4.978363924573598</v>
      </c>
      <c r="W82" s="122">
        <f t="shared" ref="W82:Y82" si="33">SUM(W83:W84)</f>
        <v>11.34146938848572</v>
      </c>
      <c r="X82" s="122">
        <f t="shared" si="33"/>
        <v>6.3630056305898846</v>
      </c>
      <c r="Y82" s="122">
        <f t="shared" si="33"/>
        <v>8.6834230789359719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7.4766362103977739</v>
      </c>
      <c r="D83" s="98">
        <v>7.5541562041003694</v>
      </c>
      <c r="E83" s="98">
        <v>10.037844134686157</v>
      </c>
      <c r="F83" s="98">
        <v>12.515497877954292</v>
      </c>
      <c r="G83" s="98">
        <v>15.030755447554363</v>
      </c>
      <c r="H83" s="98">
        <v>19.436913997228629</v>
      </c>
      <c r="I83" s="98">
        <v>12.446845159228898</v>
      </c>
      <c r="J83" s="98">
        <v>25.230620844440686</v>
      </c>
      <c r="K83" s="98">
        <v>11.971317425084608</v>
      </c>
      <c r="L83" s="98">
        <v>15.790806436133131</v>
      </c>
      <c r="M83" s="98">
        <v>9.4137517343551984</v>
      </c>
      <c r="N83" s="98">
        <v>12.51328018779922</v>
      </c>
      <c r="O83" s="98">
        <v>15.945315520707023</v>
      </c>
      <c r="P83" s="98">
        <v>9.6174724769137576</v>
      </c>
      <c r="Q83" s="98">
        <v>6.6186105491623213</v>
      </c>
      <c r="R83" s="98">
        <v>3.6183247174049167</v>
      </c>
      <c r="S83" s="98">
        <v>4.3966658859899228</v>
      </c>
      <c r="T83" s="98">
        <v>7.5624445877984323</v>
      </c>
      <c r="U83" s="98">
        <v>7.0775162340042685</v>
      </c>
      <c r="V83" s="98">
        <v>4.9530128177573758</v>
      </c>
      <c r="W83" s="98">
        <v>11.283580723539393</v>
      </c>
      <c r="X83" s="98">
        <v>6.3303384416633328</v>
      </c>
      <c r="Y83" s="98">
        <v>8.6391436846694774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3.5496042522257513E-2</v>
      </c>
      <c r="D84" s="98">
        <v>3.5868215820191632E-2</v>
      </c>
      <c r="E84" s="98">
        <v>4.7693406018121491E-2</v>
      </c>
      <c r="F84" s="98">
        <v>5.9747390096505017E-2</v>
      </c>
      <c r="G84" s="98">
        <v>7.2126320172810676E-2</v>
      </c>
      <c r="H84" s="98">
        <v>9.4217626511749267E-2</v>
      </c>
      <c r="I84" s="98">
        <v>6.0333588486057181E-2</v>
      </c>
      <c r="J84" s="98">
        <v>0.12336527786661246</v>
      </c>
      <c r="K84" s="98">
        <v>5.8835334129769171E-2</v>
      </c>
      <c r="L84" s="98">
        <v>7.7470906889687066E-2</v>
      </c>
      <c r="M84" s="98">
        <v>4.6483483895859858E-2</v>
      </c>
      <c r="N84" s="98">
        <v>6.2133794311722133E-2</v>
      </c>
      <c r="O84" s="98">
        <v>7.9426924627805054E-2</v>
      </c>
      <c r="P84" s="98">
        <v>4.7649000977122678E-2</v>
      </c>
      <c r="Q84" s="98">
        <v>3.2629993268198793E-2</v>
      </c>
      <c r="R84" s="98">
        <v>1.783573104856492E-2</v>
      </c>
      <c r="S84" s="98">
        <v>2.1792804489682037E-2</v>
      </c>
      <c r="T84" s="98">
        <v>3.8115178413832468E-2</v>
      </c>
      <c r="U84" s="98">
        <v>3.6233298518507075E-2</v>
      </c>
      <c r="V84" s="98">
        <v>2.5351106816222626E-2</v>
      </c>
      <c r="W84" s="98">
        <v>5.7888664946327599E-2</v>
      </c>
      <c r="X84" s="98">
        <v>3.2667188926551474E-2</v>
      </c>
      <c r="Y84" s="98">
        <v>4.427939426649425E-2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7.2294852143457461E-6</v>
      </c>
      <c r="E85" s="122">
        <f t="shared" si="34"/>
        <v>1.4071071688542635E-4</v>
      </c>
      <c r="F85" s="122">
        <f t="shared" si="34"/>
        <v>3.1095302438458538E-4</v>
      </c>
      <c r="G85" s="122">
        <f t="shared" si="34"/>
        <v>6.4058589442988838E-4</v>
      </c>
      <c r="H85" s="122">
        <f t="shared" si="34"/>
        <v>2.5332135603715169E-3</v>
      </c>
      <c r="I85" s="122">
        <f t="shared" si="34"/>
        <v>9.2379127501264057E-4</v>
      </c>
      <c r="J85" s="122">
        <f t="shared" si="34"/>
        <v>1.3764560905873613E-3</v>
      </c>
      <c r="K85" s="122">
        <f t="shared" si="34"/>
        <v>1.0614810392004382E-3</v>
      </c>
      <c r="L85" s="122">
        <f t="shared" si="34"/>
        <v>7.9920399562578709E-3</v>
      </c>
      <c r="M85" s="122">
        <f t="shared" si="34"/>
        <v>4.6565350025679558E-4</v>
      </c>
      <c r="N85" s="122">
        <f t="shared" si="34"/>
        <v>2.4259232918288033E-3</v>
      </c>
      <c r="O85" s="122">
        <f t="shared" si="34"/>
        <v>6.3191298433719085E-4</v>
      </c>
      <c r="P85" s="122">
        <f t="shared" si="34"/>
        <v>1.328118206457561E-3</v>
      </c>
      <c r="Q85" s="122">
        <f t="shared" si="34"/>
        <v>3.6070210102723868E-4</v>
      </c>
      <c r="R85" s="122">
        <f t="shared" si="34"/>
        <v>1.491341823867879E-4</v>
      </c>
      <c r="S85" s="122">
        <f t="shared" si="34"/>
        <v>1.4485913004287228E-4</v>
      </c>
      <c r="T85" s="122">
        <f t="shared" si="34"/>
        <v>3.070834155274126E-4</v>
      </c>
      <c r="U85" s="122">
        <f t="shared" si="34"/>
        <v>1.9696711666253747E-4</v>
      </c>
      <c r="V85" s="122">
        <f t="shared" si="34"/>
        <v>9.266656377649509E-5</v>
      </c>
      <c r="W85" s="122">
        <f t="shared" si="34"/>
        <v>3.9628929516734941E-4</v>
      </c>
      <c r="X85" s="122">
        <f t="shared" si="34"/>
        <v>1.5300037846191573E-4</v>
      </c>
      <c r="Y85" s="122">
        <f t="shared" si="34"/>
        <v>2.1360603805318921E-5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7.2294852143457461E-6</v>
      </c>
      <c r="E86" s="98">
        <v>1.4071071688542635E-4</v>
      </c>
      <c r="F86" s="98">
        <v>3.1095302438458538E-4</v>
      </c>
      <c r="G86" s="98">
        <v>6.4058589442988838E-4</v>
      </c>
      <c r="H86" s="98">
        <v>2.5332135603715169E-3</v>
      </c>
      <c r="I86" s="98">
        <v>9.2379127501264057E-4</v>
      </c>
      <c r="J86" s="98">
        <v>1.3764560905873613E-3</v>
      </c>
      <c r="K86" s="98">
        <v>1.0614810392004382E-3</v>
      </c>
      <c r="L86" s="98">
        <v>7.9920399562578709E-3</v>
      </c>
      <c r="M86" s="98">
        <v>4.6565350025679558E-4</v>
      </c>
      <c r="N86" s="98">
        <v>2.4259232918288033E-3</v>
      </c>
      <c r="O86" s="98">
        <v>6.3191298433719085E-4</v>
      </c>
      <c r="P86" s="98">
        <v>1.328118206457561E-3</v>
      </c>
      <c r="Q86" s="98">
        <v>3.6070210102723868E-4</v>
      </c>
      <c r="R86" s="98">
        <v>1.491341823867879E-4</v>
      </c>
      <c r="S86" s="98">
        <v>1.4485913004287228E-4</v>
      </c>
      <c r="T86" s="98">
        <v>3.070834155274126E-4</v>
      </c>
      <c r="U86" s="98">
        <v>1.9696711666253747E-4</v>
      </c>
      <c r="V86" s="98">
        <v>9.266656377649509E-5</v>
      </c>
      <c r="W86" s="98">
        <v>3.9628929516734941E-4</v>
      </c>
      <c r="X86" s="98">
        <v>1.5300037846191573E-4</v>
      </c>
      <c r="Y86" s="98">
        <v>2.1360603805318921E-5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0.39431285736360117</v>
      </c>
      <c r="D87" s="122">
        <v>0.34215946001004788</v>
      </c>
      <c r="E87" s="122">
        <v>0.43561398447647492</v>
      </c>
      <c r="F87" s="122">
        <v>0.71460675985260436</v>
      </c>
      <c r="G87" s="122">
        <v>0.74559665415716114</v>
      </c>
      <c r="H87" s="122">
        <v>1.1530204224117435</v>
      </c>
      <c r="I87" s="122">
        <v>0.73709842962873795</v>
      </c>
      <c r="J87" s="122">
        <v>1.6330233191372394</v>
      </c>
      <c r="K87" s="122">
        <v>0.78986364240880214</v>
      </c>
      <c r="L87" s="122">
        <v>1.0850250238007604</v>
      </c>
      <c r="M87" s="122">
        <v>0.706222353192137</v>
      </c>
      <c r="N87" s="122">
        <v>0.81365327062450854</v>
      </c>
      <c r="O87" s="122">
        <v>0.89969069438778848</v>
      </c>
      <c r="P87" s="122">
        <v>0.65197544609560176</v>
      </c>
      <c r="Q87" s="122">
        <v>0.4559912890459169</v>
      </c>
      <c r="R87" s="122">
        <v>0.26014473189658571</v>
      </c>
      <c r="S87" s="122">
        <v>0.31549974935672159</v>
      </c>
      <c r="T87" s="122">
        <v>0.57672773159443946</v>
      </c>
      <c r="U87" s="122">
        <v>0.55870304485810218</v>
      </c>
      <c r="V87" s="122">
        <v>0.42072054722767094</v>
      </c>
      <c r="W87" s="122">
        <v>1.4593127013004139</v>
      </c>
      <c r="X87" s="122">
        <v>0.83570970340210782</v>
      </c>
      <c r="Y87" s="122">
        <v>0.89803314343477014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0.17422837404544073</v>
      </c>
      <c r="D88" s="98">
        <v>0.15112234733761415</v>
      </c>
      <c r="E88" s="98">
        <v>4.2651135379232062E-2</v>
      </c>
      <c r="F88" s="98">
        <v>1.1641771771549365E-2</v>
      </c>
      <c r="G88" s="98">
        <v>4.8696578628056382E-2</v>
      </c>
      <c r="H88" s="98">
        <v>9.3736614256513681E-2</v>
      </c>
      <c r="I88" s="98">
        <v>0.53166013662781164</v>
      </c>
      <c r="J88" s="98">
        <v>0.86728399339120377</v>
      </c>
      <c r="K88" s="98">
        <v>0.59473661441056247</v>
      </c>
      <c r="L88" s="98">
        <v>0.6732017061362805</v>
      </c>
      <c r="M88" s="98">
        <v>0.4575574059589379</v>
      </c>
      <c r="N88" s="98">
        <v>0.41721570074634873</v>
      </c>
      <c r="O88" s="98">
        <v>0.52178655843820565</v>
      </c>
      <c r="P88" s="98">
        <v>0.12805752897945927</v>
      </c>
      <c r="Q88" s="98">
        <v>0.13980057255199657</v>
      </c>
      <c r="R88" s="98">
        <v>7.9506777863272066E-2</v>
      </c>
      <c r="S88" s="98">
        <v>0.1598473928783028</v>
      </c>
      <c r="T88" s="98">
        <v>0.23750488557348151</v>
      </c>
      <c r="U88" s="98">
        <v>0.32096493736605264</v>
      </c>
      <c r="V88" s="98">
        <v>0.3821622437745133</v>
      </c>
      <c r="W88" s="98">
        <v>1.1457887796822888</v>
      </c>
      <c r="X88" s="98">
        <v>0.83563761825218685</v>
      </c>
      <c r="Y88" s="98">
        <v>0.89798271406104313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8.0947870092589191E-3</v>
      </c>
      <c r="D92" s="101">
        <v>7.1761791764654919E-3</v>
      </c>
      <c r="E92" s="101">
        <v>5.0128559077316972E-3</v>
      </c>
      <c r="F92" s="101">
        <v>2.2790581565881123E-3</v>
      </c>
      <c r="G92" s="101">
        <v>4.7927079822951526E-3</v>
      </c>
      <c r="H92" s="101">
        <v>6.9517896864925502E-3</v>
      </c>
      <c r="I92" s="101">
        <v>1.3808793092748601E-3</v>
      </c>
      <c r="J92" s="101">
        <v>1.7854033757937421E-3</v>
      </c>
      <c r="K92" s="101">
        <v>5.4427944193347422E-3</v>
      </c>
      <c r="L92" s="101">
        <v>7.4683475962217605E-3</v>
      </c>
      <c r="M92" s="101">
        <v>3.5129370563264884E-3</v>
      </c>
      <c r="N92" s="101">
        <v>2.3066157398954302E-3</v>
      </c>
      <c r="O92" s="101">
        <v>1.6723357201044486E-3</v>
      </c>
      <c r="P92" s="101">
        <v>1.5055756213300342E-3</v>
      </c>
      <c r="Q92" s="101">
        <v>1.6023281463142605E-3</v>
      </c>
      <c r="R92" s="101">
        <v>1.9444381515927574E-3</v>
      </c>
      <c r="S92" s="101">
        <v>2.4617591074367535E-3</v>
      </c>
      <c r="T92" s="101">
        <v>3.8506135597224577E-3</v>
      </c>
      <c r="U92" s="101">
        <v>2.6292731353296074E-3</v>
      </c>
      <c r="V92" s="101">
        <v>5.8910659942820525E-4</v>
      </c>
      <c r="W92" s="101">
        <v>6.3034917603877602E-3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0.21198969630890152</v>
      </c>
      <c r="D96" s="101">
        <v>0.18386093349596824</v>
      </c>
      <c r="E96" s="101">
        <v>0.38794999318951118</v>
      </c>
      <c r="F96" s="101">
        <v>0.70068592992446688</v>
      </c>
      <c r="G96" s="101">
        <v>0.69210736754680957</v>
      </c>
      <c r="H96" s="101">
        <v>1.0523320184687373</v>
      </c>
      <c r="I96" s="101">
        <v>0.20405741369165142</v>
      </c>
      <c r="J96" s="101">
        <v>0.76395392237024207</v>
      </c>
      <c r="K96" s="101">
        <v>0.18968423357890499</v>
      </c>
      <c r="L96" s="101">
        <v>0.40435497006825805</v>
      </c>
      <c r="M96" s="101">
        <v>0.24515201017687263</v>
      </c>
      <c r="N96" s="101">
        <v>0.39413095413826432</v>
      </c>
      <c r="O96" s="101">
        <v>0.37623180022947839</v>
      </c>
      <c r="P96" s="101">
        <v>0.52241234149481242</v>
      </c>
      <c r="Q96" s="101">
        <v>0.31458838834760605</v>
      </c>
      <c r="R96" s="101">
        <v>0.17869351588172086</v>
      </c>
      <c r="S96" s="101">
        <v>0.15319059737098203</v>
      </c>
      <c r="T96" s="101">
        <v>0.33537223246123549</v>
      </c>
      <c r="U96" s="101">
        <v>0.23510883435671989</v>
      </c>
      <c r="V96" s="101">
        <v>3.7969196853729473E-2</v>
      </c>
      <c r="W96" s="101">
        <v>0.30722042985773751</v>
      </c>
      <c r="X96" s="101">
        <v>7.2085149920925892E-5</v>
      </c>
      <c r="Y96" s="101">
        <v>5.042937372703415E-5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0.57702597282649781</v>
      </c>
      <c r="D100" s="122">
        <v>0.53919837007720084</v>
      </c>
      <c r="E100" s="122">
        <v>0.67959661364021495</v>
      </c>
      <c r="F100" s="122">
        <v>0.84019939156473256</v>
      </c>
      <c r="G100" s="122">
        <v>0.82655998508470763</v>
      </c>
      <c r="H100" s="122">
        <v>1.1642074188529605</v>
      </c>
      <c r="I100" s="122">
        <v>0.87599573396232033</v>
      </c>
      <c r="J100" s="122">
        <v>1.8982641276124057</v>
      </c>
      <c r="K100" s="122">
        <v>0.93335676646293686</v>
      </c>
      <c r="L100" s="122">
        <v>1.318892592845577</v>
      </c>
      <c r="M100" s="122">
        <v>0.84510294123520202</v>
      </c>
      <c r="N100" s="122">
        <v>0.88597260906529984</v>
      </c>
      <c r="O100" s="122">
        <v>0.92320148718060069</v>
      </c>
      <c r="P100" s="122">
        <v>0.60489896191003789</v>
      </c>
      <c r="Q100" s="122">
        <v>0.38762787584975555</v>
      </c>
      <c r="R100" s="122">
        <v>0.21244476298503245</v>
      </c>
      <c r="S100" s="122">
        <v>0.26209419622361124</v>
      </c>
      <c r="T100" s="122">
        <v>0.52343292310190315</v>
      </c>
      <c r="U100" s="122">
        <v>0.5256363358378523</v>
      </c>
      <c r="V100" s="122">
        <v>0.36403868233266445</v>
      </c>
      <c r="W100" s="122">
        <v>1.0179508834661082</v>
      </c>
      <c r="X100" s="122">
        <v>0.70038564043960894</v>
      </c>
      <c r="Y100" s="122">
        <v>1.2676972696036943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2.5978791539053057E-2</v>
      </c>
      <c r="D101" s="98">
        <v>3.8644836929959868E-2</v>
      </c>
      <c r="E101" s="98">
        <v>5.8717756228597269E-2</v>
      </c>
      <c r="F101" s="98">
        <v>7.6176601858020665E-2</v>
      </c>
      <c r="G101" s="98">
        <v>8.5340179678511568E-2</v>
      </c>
      <c r="H101" s="98">
        <v>0.11914179355553726</v>
      </c>
      <c r="I101" s="98">
        <v>6.1237850248350649E-2</v>
      </c>
      <c r="J101" s="98">
        <v>0.35275408598403485</v>
      </c>
      <c r="K101" s="98">
        <v>0.2296415036267748</v>
      </c>
      <c r="L101" s="98">
        <v>0.27246080657334126</v>
      </c>
      <c r="M101" s="98">
        <v>0.16117952442800329</v>
      </c>
      <c r="N101" s="98">
        <v>0.16279536839985725</v>
      </c>
      <c r="O101" s="98">
        <v>0.22808861623699822</v>
      </c>
      <c r="P101" s="98">
        <v>0.18579773224990428</v>
      </c>
      <c r="Q101" s="98">
        <v>0.16155649316739681</v>
      </c>
      <c r="R101" s="98">
        <v>5.9524943512049275E-2</v>
      </c>
      <c r="S101" s="98">
        <v>6.1996895314434766E-2</v>
      </c>
      <c r="T101" s="98">
        <v>4.2503685370881721E-2</v>
      </c>
      <c r="U101" s="98">
        <v>8.5276931084443577E-2</v>
      </c>
      <c r="V101" s="98">
        <v>0.13218723180733194</v>
      </c>
      <c r="W101" s="98">
        <v>0.4027777646643918</v>
      </c>
      <c r="X101" s="98">
        <v>0.46413839126822193</v>
      </c>
      <c r="Y101" s="98">
        <v>0.17473794788671124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0.52392743178069168</v>
      </c>
      <c r="D102" s="98">
        <v>0.45322499728683957</v>
      </c>
      <c r="E102" s="98">
        <v>0.47558987287268367</v>
      </c>
      <c r="F102" s="98">
        <v>0.39720385584263057</v>
      </c>
      <c r="G102" s="98">
        <v>0.44693024652247537</v>
      </c>
      <c r="H102" s="98">
        <v>0.33750339612675184</v>
      </c>
      <c r="I102" s="98">
        <v>7.7315776147861101E-2</v>
      </c>
      <c r="J102" s="98">
        <v>0.34961226619285468</v>
      </c>
      <c r="K102" s="98">
        <v>0.58682059854640578</v>
      </c>
      <c r="L102" s="98">
        <v>0.91843773768327996</v>
      </c>
      <c r="M102" s="98">
        <v>0.53341094598997141</v>
      </c>
      <c r="N102" s="98">
        <v>0.39439170796604051</v>
      </c>
      <c r="O102" s="98">
        <v>0.32315432429447949</v>
      </c>
      <c r="P102" s="98">
        <v>0.19980218013239695</v>
      </c>
      <c r="Q102" s="98">
        <v>0.18298193130521978</v>
      </c>
      <c r="R102" s="98">
        <v>0.11672702244784826</v>
      </c>
      <c r="S102" s="98">
        <v>0.17338896478139229</v>
      </c>
      <c r="T102" s="98">
        <v>0.36237901394034439</v>
      </c>
      <c r="U102" s="98">
        <v>0.21167170860770562</v>
      </c>
      <c r="V102" s="98">
        <v>3.8046736182272965E-2</v>
      </c>
      <c r="W102" s="98">
        <v>0.28719228692449755</v>
      </c>
      <c r="X102" s="98">
        <v>0.17944328578161953</v>
      </c>
      <c r="Y102" s="98">
        <v>1.0907939089913268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2.7119749506753135E-2</v>
      </c>
      <c r="D103" s="33">
        <v>4.7328535860401429E-2</v>
      </c>
      <c r="E103" s="33">
        <v>0.14528898453893396</v>
      </c>
      <c r="F103" s="33">
        <v>0.36681893386408132</v>
      </c>
      <c r="G103" s="33">
        <v>0.29428955888372066</v>
      </c>
      <c r="H103" s="33">
        <v>0.70756222917067146</v>
      </c>
      <c r="I103" s="33">
        <v>0.73744210756610862</v>
      </c>
      <c r="J103" s="33">
        <v>1.1958977754355162</v>
      </c>
      <c r="K103" s="33">
        <v>0.11689466428975624</v>
      </c>
      <c r="L103" s="33">
        <v>0.1279940485889558</v>
      </c>
      <c r="M103" s="33">
        <v>0.1505124708172273</v>
      </c>
      <c r="N103" s="33">
        <v>0.32878553269940214</v>
      </c>
      <c r="O103" s="33">
        <v>0.37195854664912298</v>
      </c>
      <c r="P103" s="33">
        <v>0.21929904952773666</v>
      </c>
      <c r="Q103" s="33">
        <v>4.3089451377138911E-2</v>
      </c>
      <c r="R103" s="33">
        <v>3.6192797025134928E-2</v>
      </c>
      <c r="S103" s="33">
        <v>2.6708336127784157E-2</v>
      </c>
      <c r="T103" s="33">
        <v>0.11855022379067708</v>
      </c>
      <c r="U103" s="33">
        <v>0.22868769614570314</v>
      </c>
      <c r="V103" s="33">
        <v>0.19380471434305957</v>
      </c>
      <c r="W103" s="33">
        <v>0.32798083187721894</v>
      </c>
      <c r="X103" s="33">
        <v>5.6803963389767398E-2</v>
      </c>
      <c r="Y103" s="33">
        <v>2.1654127256562094E-3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14.736294618395775</v>
      </c>
      <c r="D124" s="117">
        <f t="shared" si="42"/>
        <v>13.298209032778914</v>
      </c>
      <c r="E124" s="117">
        <f t="shared" si="42"/>
        <v>12.01191823721269</v>
      </c>
      <c r="F124" s="117">
        <f t="shared" si="42"/>
        <v>10.678388220735354</v>
      </c>
      <c r="G124" s="117">
        <f t="shared" si="42"/>
        <v>10.480245420486924</v>
      </c>
      <c r="H124" s="117">
        <f t="shared" si="42"/>
        <v>4.5882993833394128</v>
      </c>
      <c r="I124" s="117">
        <f t="shared" si="42"/>
        <v>9.0993697548882295</v>
      </c>
      <c r="J124" s="117">
        <f t="shared" si="42"/>
        <v>26.600900637948151</v>
      </c>
      <c r="K124" s="117">
        <f t="shared" si="42"/>
        <v>11.357115940218028</v>
      </c>
      <c r="L124" s="117">
        <f t="shared" si="42"/>
        <v>17.642902458731253</v>
      </c>
      <c r="M124" s="117">
        <f t="shared" si="42"/>
        <v>11.279141437484011</v>
      </c>
      <c r="N124" s="117">
        <f t="shared" si="42"/>
        <v>12.721593096659323</v>
      </c>
      <c r="O124" s="117">
        <f t="shared" si="42"/>
        <v>20.550817787914532</v>
      </c>
      <c r="P124" s="117">
        <f t="shared" si="42"/>
        <v>8.4565773627975691</v>
      </c>
      <c r="Q124" s="117">
        <f t="shared" si="42"/>
        <v>14.298671635950816</v>
      </c>
      <c r="R124" s="117">
        <f t="shared" ref="R124:V124" si="43">R125+R128+R130+R139</f>
        <v>16.275191503268893</v>
      </c>
      <c r="S124" s="117">
        <f t="shared" si="43"/>
        <v>10.220230767507907</v>
      </c>
      <c r="T124" s="117">
        <f t="shared" si="43"/>
        <v>5.4575722219289062</v>
      </c>
      <c r="U124" s="117">
        <f t="shared" si="43"/>
        <v>6.1667374872347649</v>
      </c>
      <c r="V124" s="117">
        <f t="shared" si="43"/>
        <v>4.0006172775196243</v>
      </c>
      <c r="W124" s="117">
        <f t="shared" ref="W124:Y124" si="44">W125+W128+W130+W139</f>
        <v>15.59630880658287</v>
      </c>
      <c r="X124" s="117">
        <f t="shared" si="44"/>
        <v>11.36291889754783</v>
      </c>
      <c r="Y124" s="117">
        <f t="shared" si="44"/>
        <v>12.915036320380215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12.692980210030965</v>
      </c>
      <c r="D125" s="122">
        <f t="shared" si="45"/>
        <v>11.647262692904857</v>
      </c>
      <c r="E125" s="122">
        <f t="shared" si="45"/>
        <v>10.556042760873359</v>
      </c>
      <c r="F125" s="122">
        <f t="shared" si="45"/>
        <v>9.3273335857829629</v>
      </c>
      <c r="G125" s="122">
        <f t="shared" si="45"/>
        <v>9.3391496655339612</v>
      </c>
      <c r="H125" s="122">
        <f t="shared" si="45"/>
        <v>4.0470299274681016</v>
      </c>
      <c r="I125" s="122">
        <f t="shared" si="45"/>
        <v>7.9201881946596497</v>
      </c>
      <c r="J125" s="122">
        <f t="shared" si="45"/>
        <v>23.007849441031098</v>
      </c>
      <c r="K125" s="122">
        <f t="shared" si="45"/>
        <v>9.7955276644437443</v>
      </c>
      <c r="L125" s="122">
        <f t="shared" si="45"/>
        <v>15.174014871359343</v>
      </c>
      <c r="M125" s="122">
        <f t="shared" si="45"/>
        <v>9.5101775310587158</v>
      </c>
      <c r="N125" s="122">
        <f t="shared" si="45"/>
        <v>11.07599608049239</v>
      </c>
      <c r="O125" s="122">
        <f t="shared" si="45"/>
        <v>18.226997774874036</v>
      </c>
      <c r="P125" s="122">
        <f t="shared" si="45"/>
        <v>7.3951695051076634</v>
      </c>
      <c r="Q125" s="122">
        <f t="shared" si="45"/>
        <v>12.539402805850766</v>
      </c>
      <c r="R125" s="122">
        <f t="shared" ref="R125:V125" si="46">SUM(R126:R127)</f>
        <v>14.254700025979496</v>
      </c>
      <c r="S125" s="122">
        <f t="shared" si="46"/>
        <v>8.9525336606403165</v>
      </c>
      <c r="T125" s="122">
        <f t="shared" si="46"/>
        <v>4.6992892054420228</v>
      </c>
      <c r="U125" s="122">
        <f t="shared" si="46"/>
        <v>5.2555077692880898</v>
      </c>
      <c r="V125" s="122">
        <f t="shared" si="46"/>
        <v>3.3718879241123969</v>
      </c>
      <c r="W125" s="122">
        <f t="shared" ref="W125:Y125" si="47">SUM(W126:W127)</f>
        <v>12.643374323967027</v>
      </c>
      <c r="X125" s="122">
        <f t="shared" si="47"/>
        <v>9.0171510154877748</v>
      </c>
      <c r="Y125" s="122">
        <f t="shared" si="47"/>
        <v>10.017223078370069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12.651150324315688</v>
      </c>
      <c r="D126" s="98">
        <v>11.609443336374108</v>
      </c>
      <c r="E126" s="98">
        <v>10.522239249886756</v>
      </c>
      <c r="F126" s="98">
        <v>9.2977503661287155</v>
      </c>
      <c r="G126" s="98">
        <v>9.3097883222158444</v>
      </c>
      <c r="H126" s="98">
        <v>4.0343507180289873</v>
      </c>
      <c r="I126" s="98">
        <v>7.8956986678216055</v>
      </c>
      <c r="J126" s="98">
        <v>22.93698474585193</v>
      </c>
      <c r="K126" s="98">
        <v>9.7655569906120672</v>
      </c>
      <c r="L126" s="98">
        <v>15.128172521374665</v>
      </c>
      <c r="M126" s="98">
        <v>9.4814427045876855</v>
      </c>
      <c r="N126" s="98">
        <v>11.042356382514871</v>
      </c>
      <c r="O126" s="98">
        <v>18.171108475652328</v>
      </c>
      <c r="P126" s="98">
        <v>7.3723744157035798</v>
      </c>
      <c r="Q126" s="98">
        <v>12.50065777534736</v>
      </c>
      <c r="R126" s="98">
        <v>14.210786384902404</v>
      </c>
      <c r="S126" s="98">
        <v>8.9249455303173288</v>
      </c>
      <c r="T126" s="98">
        <v>4.6846482304602723</v>
      </c>
      <c r="U126" s="98">
        <v>5.2389538132294202</v>
      </c>
      <c r="V126" s="98">
        <v>3.3612957667705294</v>
      </c>
      <c r="W126" s="98">
        <v>12.603588772318794</v>
      </c>
      <c r="X126" s="98">
        <v>8.9887435995174219</v>
      </c>
      <c r="Y126" s="98">
        <v>9.9860113905031529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4.1829885715276502E-2</v>
      </c>
      <c r="D127" s="98">
        <v>3.7819356530748464E-2</v>
      </c>
      <c r="E127" s="98">
        <v>3.3803510986602357E-2</v>
      </c>
      <c r="F127" s="98">
        <v>2.958321965424756E-2</v>
      </c>
      <c r="G127" s="98">
        <v>2.9361343318117041E-2</v>
      </c>
      <c r="H127" s="98">
        <v>1.2679209439114748E-2</v>
      </c>
      <c r="I127" s="98">
        <v>2.4489526838043861E-2</v>
      </c>
      <c r="J127" s="98">
        <v>7.0864695179169032E-2</v>
      </c>
      <c r="K127" s="98">
        <v>2.9970673831676526E-2</v>
      </c>
      <c r="L127" s="98">
        <v>4.5842349984678565E-2</v>
      </c>
      <c r="M127" s="98">
        <v>2.8734826471030012E-2</v>
      </c>
      <c r="N127" s="98">
        <v>3.3639697977517743E-2</v>
      </c>
      <c r="O127" s="98">
        <v>5.5889299221705824E-2</v>
      </c>
      <c r="P127" s="98">
        <v>2.2795089404083691E-2</v>
      </c>
      <c r="Q127" s="98">
        <v>3.8745030503405983E-2</v>
      </c>
      <c r="R127" s="98">
        <v>4.3913641077091899E-2</v>
      </c>
      <c r="S127" s="98">
        <v>2.7588130322987424E-2</v>
      </c>
      <c r="T127" s="98">
        <v>1.4640974981750028E-2</v>
      </c>
      <c r="U127" s="98">
        <v>1.655395605866963E-2</v>
      </c>
      <c r="V127" s="98">
        <v>1.059215734186765E-2</v>
      </c>
      <c r="W127" s="98">
        <v>3.9785551648232172E-2</v>
      </c>
      <c r="X127" s="98">
        <v>2.8407415970352717E-2</v>
      </c>
      <c r="Y127" s="98">
        <v>3.1211687866916298E-2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1.4458970428691492E-5</v>
      </c>
      <c r="E128" s="122">
        <f t="shared" si="48"/>
        <v>1.9699500363959686E-4</v>
      </c>
      <c r="F128" s="122">
        <f t="shared" si="48"/>
        <v>3.0631193446839744E-4</v>
      </c>
      <c r="G128" s="122">
        <f t="shared" si="48"/>
        <v>5.3048519382475131E-4</v>
      </c>
      <c r="H128" s="122">
        <f t="shared" si="48"/>
        <v>6.5497536922153282E-4</v>
      </c>
      <c r="I128" s="122">
        <f t="shared" si="48"/>
        <v>7.3781349357445217E-4</v>
      </c>
      <c r="J128" s="122">
        <f t="shared" si="48"/>
        <v>1.5932208292625365E-3</v>
      </c>
      <c r="K128" s="122">
        <f t="shared" si="48"/>
        <v>1.0718268582959589E-3</v>
      </c>
      <c r="L128" s="122">
        <f t="shared" si="48"/>
        <v>8.9447334609773516E-3</v>
      </c>
      <c r="M128" s="122">
        <f t="shared" si="48"/>
        <v>5.7466936988213239E-4</v>
      </c>
      <c r="N128" s="122">
        <f t="shared" si="48"/>
        <v>2.5945968949416449E-3</v>
      </c>
      <c r="O128" s="122">
        <f t="shared" si="48"/>
        <v>9.0352470567510597E-4</v>
      </c>
      <c r="P128" s="122">
        <f t="shared" si="48"/>
        <v>1.2781053869675273E-3</v>
      </c>
      <c r="Q128" s="122">
        <f t="shared" si="48"/>
        <v>8.7346489170321508E-4</v>
      </c>
      <c r="R128" s="122">
        <f t="shared" si="48"/>
        <v>7.1537803113662325E-4</v>
      </c>
      <c r="S128" s="122">
        <f t="shared" si="48"/>
        <v>3.4888607376522756E-4</v>
      </c>
      <c r="T128" s="122">
        <f t="shared" si="48"/>
        <v>2.2880725078513098E-4</v>
      </c>
      <c r="U128" s="122">
        <f t="shared" si="48"/>
        <v>1.790610151477613E-4</v>
      </c>
      <c r="V128" s="122">
        <f t="shared" si="48"/>
        <v>8.2782130307002271E-5</v>
      </c>
      <c r="W128" s="122">
        <f t="shared" si="48"/>
        <v>5.0837111602276136E-4</v>
      </c>
      <c r="X128" s="122">
        <f t="shared" si="48"/>
        <v>2.7594711115452657E-4</v>
      </c>
      <c r="Y128" s="122">
        <f t="shared" si="48"/>
        <v>3.0854205496571772E-5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1.4458970428691492E-5</v>
      </c>
      <c r="E129" s="98">
        <v>1.9699500363959686E-4</v>
      </c>
      <c r="F129" s="98">
        <v>3.0631193446839744E-4</v>
      </c>
      <c r="G129" s="98">
        <v>5.3048519382475131E-4</v>
      </c>
      <c r="H129" s="98">
        <v>6.5497536922153282E-4</v>
      </c>
      <c r="I129" s="98">
        <v>7.3781349357445217E-4</v>
      </c>
      <c r="J129" s="98">
        <v>1.5932208292625365E-3</v>
      </c>
      <c r="K129" s="98">
        <v>1.0718268582959589E-3</v>
      </c>
      <c r="L129" s="98">
        <v>8.9447334609773516E-3</v>
      </c>
      <c r="M129" s="98">
        <v>5.7466936988213239E-4</v>
      </c>
      <c r="N129" s="98">
        <v>2.5945968949416449E-3</v>
      </c>
      <c r="O129" s="98">
        <v>9.0352470567510597E-4</v>
      </c>
      <c r="P129" s="98">
        <v>1.2781053869675273E-3</v>
      </c>
      <c r="Q129" s="98">
        <v>8.7346489170321508E-4</v>
      </c>
      <c r="R129" s="98">
        <v>7.1537803113662325E-4</v>
      </c>
      <c r="S129" s="98">
        <v>3.4888607376522756E-4</v>
      </c>
      <c r="T129" s="98">
        <v>2.2880725078513098E-4</v>
      </c>
      <c r="U129" s="98">
        <v>1.790610151477613E-4</v>
      </c>
      <c r="V129" s="98">
        <v>8.2782130307002271E-5</v>
      </c>
      <c r="W129" s="98">
        <v>5.0837111602276136E-4</v>
      </c>
      <c r="X129" s="98">
        <v>2.7594711115452657E-4</v>
      </c>
      <c r="Y129" s="98">
        <v>3.0854205496571772E-5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0.68002668233124097</v>
      </c>
      <c r="D130" s="122">
        <v>0.56640171737896916</v>
      </c>
      <c r="E130" s="122">
        <v>0.5236924471632185</v>
      </c>
      <c r="F130" s="122">
        <v>0.52230769793772791</v>
      </c>
      <c r="G130" s="122">
        <v>0.47125181088055912</v>
      </c>
      <c r="H130" s="122">
        <v>0.24442744251114468</v>
      </c>
      <c r="I130" s="122">
        <v>0.48564739144643915</v>
      </c>
      <c r="J130" s="122">
        <v>1.4483154965235947</v>
      </c>
      <c r="K130" s="122">
        <v>0.63643072351061736</v>
      </c>
      <c r="L130" s="122">
        <v>0.99957540137699119</v>
      </c>
      <c r="M130" s="122">
        <v>0.73176812192912555</v>
      </c>
      <c r="N130" s="122">
        <v>0.71149164323367076</v>
      </c>
      <c r="O130" s="122">
        <v>1.0460030812176713</v>
      </c>
      <c r="P130" s="122">
        <v>0.49751640153835364</v>
      </c>
      <c r="Q130" s="122">
        <v>0.87830162480618612</v>
      </c>
      <c r="R130" s="122">
        <v>1.0319638739019177</v>
      </c>
      <c r="S130" s="122">
        <v>0.6474557841352595</v>
      </c>
      <c r="T130" s="122">
        <v>0.36807019314374512</v>
      </c>
      <c r="U130" s="122">
        <v>0.44294835906796226</v>
      </c>
      <c r="V130" s="122">
        <v>0.337297558654089</v>
      </c>
      <c r="W130" s="122">
        <v>1.737445953187722</v>
      </c>
      <c r="X130" s="122">
        <v>1.2669577058980295</v>
      </c>
      <c r="Y130" s="122">
        <v>1.0748721776663941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0.64320789366534548</v>
      </c>
      <c r="D131" s="98">
        <v>0.55794560869029242</v>
      </c>
      <c r="E131" s="98">
        <v>0.51754886911115494</v>
      </c>
      <c r="F131" s="98">
        <v>0.50501672419140642</v>
      </c>
      <c r="G131" s="98">
        <v>0.4427250434200396</v>
      </c>
      <c r="H131" s="98">
        <v>0.15707871679213051</v>
      </c>
      <c r="I131" s="98">
        <v>0.36940415887905875</v>
      </c>
      <c r="J131" s="98">
        <v>1.4483154965235947</v>
      </c>
      <c r="K131" s="98">
        <v>0.63643072351061736</v>
      </c>
      <c r="L131" s="98">
        <v>0.99957540137699119</v>
      </c>
      <c r="M131" s="98">
        <v>0.60569342223032185</v>
      </c>
      <c r="N131" s="98">
        <v>0.69745445361645175</v>
      </c>
      <c r="O131" s="98">
        <v>1.0460030812176713</v>
      </c>
      <c r="P131" s="98">
        <v>0.4774637151116834</v>
      </c>
      <c r="Q131" s="98">
        <v>0.85383753150298514</v>
      </c>
      <c r="R131" s="98">
        <v>1.0032355937955542</v>
      </c>
      <c r="S131" s="98">
        <v>0.62268021986832356</v>
      </c>
      <c r="T131" s="98">
        <v>0.3294213485106659</v>
      </c>
      <c r="U131" s="98">
        <v>0.40105310640430486</v>
      </c>
      <c r="V131" s="98">
        <v>0.25265789066765038</v>
      </c>
      <c r="W131" s="98">
        <v>1.737445953187722</v>
      </c>
      <c r="X131" s="98">
        <v>1.2510989729154258</v>
      </c>
      <c r="Y131" s="98">
        <v>1.0724011383537695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3.6818788665895531E-2</v>
      </c>
      <c r="D135" s="101">
        <v>8.4561086886767809E-3</v>
      </c>
      <c r="E135" s="101">
        <v>6.1435780520635681E-3</v>
      </c>
      <c r="F135" s="101">
        <v>1.7290973746321547E-2</v>
      </c>
      <c r="G135" s="101">
        <v>2.8526767460519502E-2</v>
      </c>
      <c r="H135" s="101">
        <v>8.7348725719014184E-2</v>
      </c>
      <c r="I135" s="101">
        <v>0.11624323256738038</v>
      </c>
      <c r="J135" s="101">
        <v>0</v>
      </c>
      <c r="K135" s="101">
        <v>0</v>
      </c>
      <c r="L135" s="101">
        <v>0</v>
      </c>
      <c r="M135" s="101">
        <v>0.12607469969880369</v>
      </c>
      <c r="N135" s="101">
        <v>1.4037189617219043E-2</v>
      </c>
      <c r="O135" s="101">
        <v>0</v>
      </c>
      <c r="P135" s="101">
        <v>2.0052686426670224E-2</v>
      </c>
      <c r="Q135" s="101">
        <v>2.4464093303200991E-2</v>
      </c>
      <c r="R135" s="101">
        <v>2.8728280106363618E-2</v>
      </c>
      <c r="S135" s="101">
        <v>2.4775564266935907E-2</v>
      </c>
      <c r="T135" s="101">
        <v>3.8648844633079188E-2</v>
      </c>
      <c r="U135" s="101">
        <v>4.1895252663657373E-2</v>
      </c>
      <c r="V135" s="101">
        <v>8.4639667986438613E-2</v>
      </c>
      <c r="W135" s="101">
        <v>0</v>
      </c>
      <c r="X135" s="101">
        <v>1.5858732982603693E-2</v>
      </c>
      <c r="Y135" s="101">
        <v>2.4710393126246735E-3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1.3632877260335696</v>
      </c>
      <c r="D139" s="122">
        <v>1.08453016352466</v>
      </c>
      <c r="E139" s="122">
        <v>0.93198603417247261</v>
      </c>
      <c r="F139" s="122">
        <v>0.82844062508019523</v>
      </c>
      <c r="G139" s="122">
        <v>0.66931345887857918</v>
      </c>
      <c r="H139" s="122">
        <v>0.29618703799094404</v>
      </c>
      <c r="I139" s="122">
        <v>0.6927963552885652</v>
      </c>
      <c r="J139" s="122">
        <v>2.1431424795641956</v>
      </c>
      <c r="K139" s="122">
        <v>0.92408572540537048</v>
      </c>
      <c r="L139" s="122">
        <v>1.4603674525339401</v>
      </c>
      <c r="M139" s="122">
        <v>1.0366211151262881</v>
      </c>
      <c r="N139" s="122">
        <v>0.93151077603832022</v>
      </c>
      <c r="O139" s="122">
        <v>1.2769134071171544</v>
      </c>
      <c r="P139" s="122">
        <v>0.5626133507645843</v>
      </c>
      <c r="Q139" s="122">
        <v>0.88009374040216182</v>
      </c>
      <c r="R139" s="122">
        <v>0.98781222535634217</v>
      </c>
      <c r="S139" s="122">
        <v>0.61989243665856686</v>
      </c>
      <c r="T139" s="122">
        <v>0.38998401609235289</v>
      </c>
      <c r="U139" s="122">
        <v>0.46810229786356466</v>
      </c>
      <c r="V139" s="122">
        <v>0.29134901262283125</v>
      </c>
      <c r="W139" s="122">
        <v>1.2149801583120976</v>
      </c>
      <c r="X139" s="122">
        <v>1.0785342290508722</v>
      </c>
      <c r="Y139" s="122">
        <v>1.822910210138255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1.2961648753021047</v>
      </c>
      <c r="D140" s="98">
        <v>0.98196525758938458</v>
      </c>
      <c r="E140" s="98">
        <v>0.71386299504733486</v>
      </c>
      <c r="F140" s="98">
        <v>0.43065607426658631</v>
      </c>
      <c r="G140" s="98">
        <v>0.4035783750836367</v>
      </c>
      <c r="H140" s="98">
        <v>9.5686390214357001E-2</v>
      </c>
      <c r="I140" s="98">
        <v>6.5755163119702101E-2</v>
      </c>
      <c r="J140" s="98">
        <v>0.48479279654290219</v>
      </c>
      <c r="K140" s="98">
        <v>0.77056960532664187</v>
      </c>
      <c r="L140" s="98">
        <v>1.2817120330040415</v>
      </c>
      <c r="M140" s="98">
        <v>0.80845813966112756</v>
      </c>
      <c r="N140" s="98">
        <v>0.50804703255143158</v>
      </c>
      <c r="O140" s="98">
        <v>0.59366429732954817</v>
      </c>
      <c r="P140" s="98">
        <v>0.2682159937772467</v>
      </c>
      <c r="Q140" s="98">
        <v>0.71239123430773088</v>
      </c>
      <c r="R140" s="98">
        <v>0.75410619115561495</v>
      </c>
      <c r="S140" s="98">
        <v>0.53718701925213364</v>
      </c>
      <c r="T140" s="98">
        <v>0.29385604187071374</v>
      </c>
      <c r="U140" s="98">
        <v>0.22503325216338874</v>
      </c>
      <c r="V140" s="98">
        <v>4.7806805218278473E-2</v>
      </c>
      <c r="W140" s="98">
        <v>0.56721919361594919</v>
      </c>
      <c r="X140" s="98">
        <v>0.81915382998419761</v>
      </c>
      <c r="Y140" s="98">
        <v>1.8193134228990295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6.7122850731464914E-2</v>
      </c>
      <c r="D141" s="33">
        <v>0.10256490593527542</v>
      </c>
      <c r="E141" s="33">
        <v>0.21812303912513775</v>
      </c>
      <c r="F141" s="33">
        <v>0.39778455081360897</v>
      </c>
      <c r="G141" s="33">
        <v>0.26573508379494243</v>
      </c>
      <c r="H141" s="33">
        <v>0.20050064777658702</v>
      </c>
      <c r="I141" s="33">
        <v>0.62704119216886312</v>
      </c>
      <c r="J141" s="33">
        <v>1.6583496830212934</v>
      </c>
      <c r="K141" s="33">
        <v>0.15351612007872856</v>
      </c>
      <c r="L141" s="33">
        <v>0.17865541952989863</v>
      </c>
      <c r="M141" s="33">
        <v>0.22816297546516051</v>
      </c>
      <c r="N141" s="33">
        <v>0.42346374348688864</v>
      </c>
      <c r="O141" s="33">
        <v>0.68324910978760622</v>
      </c>
      <c r="P141" s="33">
        <v>0.29439735698733754</v>
      </c>
      <c r="Q141" s="33">
        <v>0.16770250609443091</v>
      </c>
      <c r="R141" s="33">
        <v>0.23370603420072719</v>
      </c>
      <c r="S141" s="33">
        <v>8.2705417406433182E-2</v>
      </c>
      <c r="T141" s="33">
        <v>9.6127974221639143E-2</v>
      </c>
      <c r="U141" s="33">
        <v>0.24306904570017593</v>
      </c>
      <c r="V141" s="33">
        <v>0.24354220740455276</v>
      </c>
      <c r="W141" s="33">
        <v>0.64776096469614841</v>
      </c>
      <c r="X141" s="33">
        <v>0.25938039906667448</v>
      </c>
      <c r="Y141" s="33">
        <v>3.5967872392255683E-3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0.39389309208041118</v>
      </c>
      <c r="P143" s="117">
        <f t="shared" si="49"/>
        <v>0.61892340661228151</v>
      </c>
      <c r="Q143" s="117">
        <f t="shared" si="49"/>
        <v>0.78924250532356666</v>
      </c>
      <c r="R143" s="117">
        <f t="shared" ref="R143:V143" si="50">R144+R146+R148+R157</f>
        <v>1.0533076300428932</v>
      </c>
      <c r="S143" s="117">
        <f t="shared" si="50"/>
        <v>1.0998301106536412</v>
      </c>
      <c r="T143" s="117">
        <f t="shared" si="50"/>
        <v>1.2192304056094141</v>
      </c>
      <c r="U143" s="117">
        <f t="shared" si="50"/>
        <v>0.92956618091971777</v>
      </c>
      <c r="V143" s="117">
        <f t="shared" si="50"/>
        <v>1.2566055719942284</v>
      </c>
      <c r="W143" s="117">
        <f t="shared" ref="W143:Y143" si="51">W144+W146+W148+W157</f>
        <v>4.711242220309086</v>
      </c>
      <c r="X143" s="117">
        <f t="shared" si="51"/>
        <v>4.4935351517902697</v>
      </c>
      <c r="Y143" s="117">
        <f t="shared" si="51"/>
        <v>3.1162122990717913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0.26039502918096502</v>
      </c>
      <c r="P144" s="122">
        <f t="shared" si="52"/>
        <v>0.3624164663251917</v>
      </c>
      <c r="Q144" s="122">
        <f t="shared" si="52"/>
        <v>0.45794191529236761</v>
      </c>
      <c r="R144" s="122">
        <f t="shared" si="52"/>
        <v>0.61058068944651633</v>
      </c>
      <c r="S144" s="122">
        <f t="shared" si="52"/>
        <v>0.68968210818751952</v>
      </c>
      <c r="T144" s="122">
        <f t="shared" si="52"/>
        <v>0.74110217371809717</v>
      </c>
      <c r="U144" s="122">
        <f t="shared" si="52"/>
        <v>0.51017471228362454</v>
      </c>
      <c r="V144" s="122">
        <f t="shared" si="52"/>
        <v>0.62847650895019458</v>
      </c>
      <c r="W144" s="122">
        <f t="shared" si="52"/>
        <v>2.2288714239714857</v>
      </c>
      <c r="X144" s="122">
        <f t="shared" si="52"/>
        <v>2.0648265642625088</v>
      </c>
      <c r="Y144" s="122">
        <f t="shared" si="52"/>
        <v>1.4277388982393129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0.26039502918096502</v>
      </c>
      <c r="P145" s="98">
        <v>0.3624164663251917</v>
      </c>
      <c r="Q145" s="98">
        <v>0.45794191529236761</v>
      </c>
      <c r="R145" s="98">
        <v>0.61058068944651633</v>
      </c>
      <c r="S145" s="98">
        <v>0.68968210818751952</v>
      </c>
      <c r="T145" s="98">
        <v>0.74110217371809717</v>
      </c>
      <c r="U145" s="98">
        <v>0.51017471228362454</v>
      </c>
      <c r="V145" s="98">
        <v>0.62847650895019458</v>
      </c>
      <c r="W145" s="98">
        <v>2.2288714239714857</v>
      </c>
      <c r="X145" s="98">
        <v>2.0648265642625088</v>
      </c>
      <c r="Y145" s="98">
        <v>1.4277388982393129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2.0509456509189525E-4</v>
      </c>
      <c r="P146" s="122">
        <f t="shared" si="53"/>
        <v>8.8355981099059512E-4</v>
      </c>
      <c r="Q146" s="122">
        <f t="shared" si="53"/>
        <v>8.6992859659510498E-4</v>
      </c>
      <c r="R146" s="122">
        <f t="shared" si="53"/>
        <v>8.1557755992774615E-4</v>
      </c>
      <c r="S146" s="122">
        <f t="shared" si="53"/>
        <v>6.9369160865600805E-4</v>
      </c>
      <c r="T146" s="122">
        <f t="shared" si="53"/>
        <v>1.2042486883427944E-3</v>
      </c>
      <c r="U146" s="122">
        <f t="shared" si="53"/>
        <v>7.5653278899929155E-4</v>
      </c>
      <c r="V146" s="122">
        <f t="shared" si="53"/>
        <v>7.5739471459988642E-4</v>
      </c>
      <c r="W146" s="122">
        <f t="shared" si="53"/>
        <v>3.8468082086446751E-3</v>
      </c>
      <c r="X146" s="122">
        <f t="shared" si="53"/>
        <v>2.5463634415447403E-3</v>
      </c>
      <c r="Y146" s="122">
        <f t="shared" si="53"/>
        <v>1.6139122875129852E-4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2.0509456509189525E-4</v>
      </c>
      <c r="P147" s="98">
        <v>8.8355981099059512E-4</v>
      </c>
      <c r="Q147" s="98">
        <v>8.6992859659510498E-4</v>
      </c>
      <c r="R147" s="98">
        <v>8.1557755992774615E-4</v>
      </c>
      <c r="S147" s="98">
        <v>6.9369160865600805E-4</v>
      </c>
      <c r="T147" s="98">
        <v>1.2042486883427944E-3</v>
      </c>
      <c r="U147" s="98">
        <v>7.5653278899929155E-4</v>
      </c>
      <c r="V147" s="98">
        <v>7.5739471459988642E-4</v>
      </c>
      <c r="W147" s="98">
        <v>3.8468082086446751E-3</v>
      </c>
      <c r="X147" s="98">
        <v>2.5463634415447403E-3</v>
      </c>
      <c r="Y147" s="98">
        <v>1.6139122875129852E-4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6.6268960390790568E-2</v>
      </c>
      <c r="P148" s="122">
        <v>0.1353626977998591</v>
      </c>
      <c r="Q148" s="122">
        <v>0.18393579382191444</v>
      </c>
      <c r="R148" s="122">
        <v>0.24798475195324948</v>
      </c>
      <c r="S148" s="122">
        <v>0.22888780644592599</v>
      </c>
      <c r="T148" s="122">
        <v>0.25430040439354873</v>
      </c>
      <c r="U148" s="122">
        <v>0.21994137216396376</v>
      </c>
      <c r="V148" s="122">
        <v>0.36028591763884477</v>
      </c>
      <c r="W148" s="122">
        <v>1.5510306998080268</v>
      </c>
      <c r="X148" s="122">
        <v>1.4207117383909529</v>
      </c>
      <c r="Y148" s="122">
        <v>0.7028546353197338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2.9863137859008012E-4</v>
      </c>
      <c r="P149" s="98">
        <v>3.9033442034482367E-4</v>
      </c>
      <c r="Q149" s="98">
        <v>9.5138233687409239E-4</v>
      </c>
      <c r="R149" s="98">
        <v>2.6801715062494758E-3</v>
      </c>
      <c r="S149" s="98">
        <v>3.6391221588195481E-3</v>
      </c>
      <c r="T149" s="98">
        <v>2.8751247912594353E-3</v>
      </c>
      <c r="U149" s="98">
        <v>2.4414679113774923E-3</v>
      </c>
      <c r="V149" s="98">
        <v>5.53760203462513E-3</v>
      </c>
      <c r="W149" s="98">
        <v>3.1123490566914564E-2</v>
      </c>
      <c r="X149" s="98">
        <v>4.9291761145338106E-2</v>
      </c>
      <c r="Y149" s="98">
        <v>8.5044377789838255E-2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6.5970329012200485E-2</v>
      </c>
      <c r="P153" s="101">
        <v>0.13497236337951427</v>
      </c>
      <c r="Q153" s="101">
        <v>0.18298441148504035</v>
      </c>
      <c r="R153" s="101">
        <v>0.24530458044700001</v>
      </c>
      <c r="S153" s="101">
        <v>0.22524868428710645</v>
      </c>
      <c r="T153" s="101">
        <v>0.25142527960228928</v>
      </c>
      <c r="U153" s="101">
        <v>0.21749990425258625</v>
      </c>
      <c r="V153" s="101">
        <v>0.35474831560421966</v>
      </c>
      <c r="W153" s="101">
        <v>1.5199072092411121</v>
      </c>
      <c r="X153" s="101">
        <v>1.3714199772456148</v>
      </c>
      <c r="Y153" s="101">
        <v>0.61781025752989549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6.7024007943563724E-2</v>
      </c>
      <c r="P157" s="122">
        <v>0.12026068267624007</v>
      </c>
      <c r="Q157" s="122">
        <v>0.14649486761268946</v>
      </c>
      <c r="R157" s="122">
        <v>0.19392661108319972</v>
      </c>
      <c r="S157" s="122">
        <v>0.18056650441153976</v>
      </c>
      <c r="T157" s="122">
        <v>0.22262357880942543</v>
      </c>
      <c r="U157" s="122">
        <v>0.19869356368313018</v>
      </c>
      <c r="V157" s="122">
        <v>0.26708575069058904</v>
      </c>
      <c r="W157" s="122">
        <v>0.92749328832092903</v>
      </c>
      <c r="X157" s="122">
        <v>1.0054504856952631</v>
      </c>
      <c r="Y157" s="122">
        <v>0.9854573742839936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3.1170141227759907E-2</v>
      </c>
      <c r="P158" s="98">
        <v>5.735398334713996E-2</v>
      </c>
      <c r="Q158" s="98">
        <v>0.1186003135232538</v>
      </c>
      <c r="R158" s="98">
        <v>0.14803372724729377</v>
      </c>
      <c r="S158" s="98">
        <v>0.15648268686278641</v>
      </c>
      <c r="T158" s="98">
        <v>0.16777811703261372</v>
      </c>
      <c r="U158" s="98">
        <v>9.5519499744581182E-2</v>
      </c>
      <c r="V158" s="98">
        <v>4.383264537128221E-2</v>
      </c>
      <c r="W158" s="98">
        <v>0.43300056119694841</v>
      </c>
      <c r="X158" s="98">
        <v>0.76361438417819116</v>
      </c>
      <c r="Y158" s="98">
        <v>0.98351217302196348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3.5853866715803824E-2</v>
      </c>
      <c r="P159" s="33">
        <v>6.2906699329100119E-2</v>
      </c>
      <c r="Q159" s="33">
        <v>2.7894554089435655E-2</v>
      </c>
      <c r="R159" s="33">
        <v>4.5892883835905958E-2</v>
      </c>
      <c r="S159" s="33">
        <v>2.4083817548753342E-2</v>
      </c>
      <c r="T159" s="33">
        <v>5.4845461776811703E-2</v>
      </c>
      <c r="U159" s="33">
        <v>0.103174063938549</v>
      </c>
      <c r="V159" s="33">
        <v>0.22325310531930681</v>
      </c>
      <c r="W159" s="33">
        <v>0.49449272712398057</v>
      </c>
      <c r="X159" s="33">
        <v>0.24183610151707183</v>
      </c>
      <c r="Y159" s="33">
        <v>1.945201262030154E-3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3.8583792817222622E-2</v>
      </c>
      <c r="D161" s="117">
        <f t="shared" si="54"/>
        <v>5.3966200528261031E-2</v>
      </c>
      <c r="E161" s="117">
        <f t="shared" si="54"/>
        <v>9.0501316347682839E-2</v>
      </c>
      <c r="F161" s="117">
        <f t="shared" si="54"/>
        <v>0.18162734082087334</v>
      </c>
      <c r="G161" s="117">
        <f t="shared" si="54"/>
        <v>0.4479910143282767</v>
      </c>
      <c r="H161" s="117">
        <f t="shared" si="54"/>
        <v>1.0693128876468203</v>
      </c>
      <c r="I161" s="117">
        <f t="shared" si="54"/>
        <v>0.773090717732699</v>
      </c>
      <c r="J161" s="117">
        <f t="shared" si="54"/>
        <v>1.0320750354904915</v>
      </c>
      <c r="K161" s="117">
        <f t="shared" si="54"/>
        <v>0.41296907709472752</v>
      </c>
      <c r="L161" s="117">
        <f t="shared" si="54"/>
        <v>0.31919906957490463</v>
      </c>
      <c r="M161" s="117">
        <f t="shared" si="54"/>
        <v>0.24234039384192305</v>
      </c>
      <c r="N161" s="117">
        <f t="shared" si="54"/>
        <v>0.37763385419965556</v>
      </c>
      <c r="O161" s="117">
        <f t="shared" si="54"/>
        <v>0.61017854654274362</v>
      </c>
      <c r="P161" s="117">
        <f t="shared" si="54"/>
        <v>1.5627250088510887</v>
      </c>
      <c r="Q161" s="117">
        <f t="shared" si="54"/>
        <v>0.88208375937933126</v>
      </c>
      <c r="R161" s="117">
        <f t="shared" ref="R161:V161" si="55">R162+R164+R166+R175</f>
        <v>0.27789748374485373</v>
      </c>
      <c r="S161" s="117">
        <f t="shared" si="55"/>
        <v>0.32922879968843888</v>
      </c>
      <c r="T161" s="117">
        <f t="shared" si="55"/>
        <v>0.13137651656499277</v>
      </c>
      <c r="U161" s="117">
        <f t="shared" si="55"/>
        <v>0.29809293084956207</v>
      </c>
      <c r="V161" s="117">
        <f t="shared" si="55"/>
        <v>0.12828120296454895</v>
      </c>
      <c r="W161" s="117">
        <f t="shared" ref="W161:Y161" si="56">W162+W164+W166+W175</f>
        <v>6.0057294497656608E-2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3.3119485128575481E-2</v>
      </c>
      <c r="D162" s="122">
        <f t="shared" si="57"/>
        <v>4.7376833284348677E-2</v>
      </c>
      <c r="E162" s="122">
        <f t="shared" si="57"/>
        <v>7.9001839199982271E-2</v>
      </c>
      <c r="F162" s="122">
        <f t="shared" si="57"/>
        <v>0.15125771922350925</v>
      </c>
      <c r="G162" s="122">
        <f t="shared" si="57"/>
        <v>0.38900045801508049</v>
      </c>
      <c r="H162" s="122">
        <f t="shared" si="57"/>
        <v>0.93331303078921668</v>
      </c>
      <c r="I162" s="122">
        <f t="shared" si="57"/>
        <v>0.67235295719877808</v>
      </c>
      <c r="J162" s="122">
        <f t="shared" si="57"/>
        <v>0.89475562348930171</v>
      </c>
      <c r="K162" s="122">
        <f t="shared" si="57"/>
        <v>0.35337933583525377</v>
      </c>
      <c r="L162" s="122">
        <f t="shared" si="57"/>
        <v>0.27135132116309313</v>
      </c>
      <c r="M162" s="122">
        <f t="shared" si="57"/>
        <v>0.20414385089680442</v>
      </c>
      <c r="N162" s="122">
        <f t="shared" si="57"/>
        <v>0.33131538629913004</v>
      </c>
      <c r="O162" s="122">
        <f t="shared" si="57"/>
        <v>0.52257196540688533</v>
      </c>
      <c r="P162" s="122">
        <f t="shared" si="57"/>
        <v>1.3563088997259571</v>
      </c>
      <c r="Q162" s="122">
        <f t="shared" si="57"/>
        <v>0.7931213097147084</v>
      </c>
      <c r="R162" s="122">
        <f t="shared" si="57"/>
        <v>0.25085514013784527</v>
      </c>
      <c r="S162" s="122">
        <f t="shared" si="57"/>
        <v>0.29825932923588344</v>
      </c>
      <c r="T162" s="122">
        <f t="shared" si="57"/>
        <v>0.11100484119503752</v>
      </c>
      <c r="U162" s="122">
        <f t="shared" si="57"/>
        <v>0.24718161679013648</v>
      </c>
      <c r="V162" s="122">
        <f t="shared" si="57"/>
        <v>0.11090995338077002</v>
      </c>
      <c r="W162" s="122">
        <f t="shared" si="57"/>
        <v>4.5565684894607487E-2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3.3119485128575481E-2</v>
      </c>
      <c r="D163" s="33">
        <v>4.7376833284348677E-2</v>
      </c>
      <c r="E163" s="33">
        <v>7.9001839199982271E-2</v>
      </c>
      <c r="F163" s="33">
        <v>0.15125771922350925</v>
      </c>
      <c r="G163" s="33">
        <v>0.38900045801508049</v>
      </c>
      <c r="H163" s="33">
        <v>0.93331303078921668</v>
      </c>
      <c r="I163" s="33">
        <v>0.67235295719877808</v>
      </c>
      <c r="J163" s="33">
        <v>0.89475562348930171</v>
      </c>
      <c r="K163" s="33">
        <v>0.35337933583525377</v>
      </c>
      <c r="L163" s="33">
        <v>0.27135132116309313</v>
      </c>
      <c r="M163" s="33">
        <v>0.20414385089680442</v>
      </c>
      <c r="N163" s="33">
        <v>0.33131538629913004</v>
      </c>
      <c r="O163" s="33">
        <v>0.52257196540688533</v>
      </c>
      <c r="P163" s="33">
        <v>1.3563088997259571</v>
      </c>
      <c r="Q163" s="33">
        <v>0.7931213097147084</v>
      </c>
      <c r="R163" s="33">
        <v>0.25085514013784527</v>
      </c>
      <c r="S163" s="33">
        <v>0.29825932923588344</v>
      </c>
      <c r="T163" s="33">
        <v>0.11100484119503752</v>
      </c>
      <c r="U163" s="33">
        <v>0.24718161679013648</v>
      </c>
      <c r="V163" s="33">
        <v>0.11090995338077002</v>
      </c>
      <c r="W163" s="33">
        <v>4.5565684894607487E-2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4.6410899161878412E-6</v>
      </c>
      <c r="G164" s="122">
        <f t="shared" si="58"/>
        <v>2.5022886501167513E-5</v>
      </c>
      <c r="H164" s="122">
        <f t="shared" si="58"/>
        <v>1.4447986085769108E-4</v>
      </c>
      <c r="I164" s="122">
        <f t="shared" si="58"/>
        <v>5.7927505693861944E-5</v>
      </c>
      <c r="J164" s="122">
        <f t="shared" si="58"/>
        <v>6.9364716376056005E-5</v>
      </c>
      <c r="K164" s="122">
        <f t="shared" si="58"/>
        <v>3.5175784924770859E-5</v>
      </c>
      <c r="L164" s="122">
        <f t="shared" si="58"/>
        <v>2.5140523041208536E-4</v>
      </c>
      <c r="M164" s="122">
        <f t="shared" si="58"/>
        <v>2.336054349114359E-5</v>
      </c>
      <c r="N164" s="122">
        <f t="shared" si="58"/>
        <v>1.0418075486381366E-4</v>
      </c>
      <c r="O164" s="122">
        <f t="shared" si="58"/>
        <v>1.3580586066895767E-4</v>
      </c>
      <c r="P164" s="122">
        <f t="shared" si="58"/>
        <v>7.0017947286047158E-4</v>
      </c>
      <c r="Q164" s="122">
        <f t="shared" si="58"/>
        <v>1.9449623094606005E-4</v>
      </c>
      <c r="R164" s="122">
        <f t="shared" si="58"/>
        <v>4.4274210396077659E-5</v>
      </c>
      <c r="S164" s="122">
        <f t="shared" si="58"/>
        <v>3.8765119307247505E-5</v>
      </c>
      <c r="T164" s="122">
        <f t="shared" si="58"/>
        <v>2.7095595487712882E-5</v>
      </c>
      <c r="U164" s="122">
        <f t="shared" si="58"/>
        <v>4.4765253786940325E-5</v>
      </c>
      <c r="V164" s="122">
        <f t="shared" si="58"/>
        <v>1.1119987653179409E-5</v>
      </c>
      <c r="W164" s="122">
        <f t="shared" si="58"/>
        <v>8.005844346815139E-6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4.6410899161878412E-6</v>
      </c>
      <c r="G165" s="98">
        <v>2.5022886501167513E-5</v>
      </c>
      <c r="H165" s="98">
        <v>1.4447986085769108E-4</v>
      </c>
      <c r="I165" s="98">
        <v>5.7927505693861944E-5</v>
      </c>
      <c r="J165" s="98">
        <v>6.9364716376056005E-5</v>
      </c>
      <c r="K165" s="98">
        <v>3.5175784924770859E-5</v>
      </c>
      <c r="L165" s="98">
        <v>2.5140523041208536E-4</v>
      </c>
      <c r="M165" s="98">
        <v>2.336054349114359E-5</v>
      </c>
      <c r="N165" s="98">
        <v>1.0418075486381366E-4</v>
      </c>
      <c r="O165" s="98">
        <v>1.3580586066895767E-4</v>
      </c>
      <c r="P165" s="98">
        <v>7.0017947286047158E-4</v>
      </c>
      <c r="Q165" s="98">
        <v>1.9449623094606005E-4</v>
      </c>
      <c r="R165" s="98">
        <v>4.4274210396077659E-5</v>
      </c>
      <c r="S165" s="98">
        <v>3.8765119307247505E-5</v>
      </c>
      <c r="T165" s="98">
        <v>2.7095595487712882E-5</v>
      </c>
      <c r="U165" s="98">
        <v>4.4765253786940325E-5</v>
      </c>
      <c r="V165" s="98">
        <v>1.1119987653179409E-5</v>
      </c>
      <c r="W165" s="98">
        <v>8.005844346815139E-6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2.2090469926423825E-3</v>
      </c>
      <c r="D166" s="122">
        <v>2.4018946186949892E-3</v>
      </c>
      <c r="E166" s="122">
        <v>4.4599361179204922E-3</v>
      </c>
      <c r="F166" s="122">
        <v>1.4023760082137255E-2</v>
      </c>
      <c r="G166" s="122">
        <v>2.8226604463790755E-2</v>
      </c>
      <c r="H166" s="122">
        <v>6.8589936128075402E-2</v>
      </c>
      <c r="I166" s="122">
        <v>4.5247701582794064E-2</v>
      </c>
      <c r="J166" s="122">
        <v>6.6223837805967967E-2</v>
      </c>
      <c r="K166" s="122">
        <v>2.9188047946107337E-2</v>
      </c>
      <c r="L166" s="122">
        <v>2.1230602417478015E-2</v>
      </c>
      <c r="M166" s="122">
        <v>1.7738574095448399E-2</v>
      </c>
      <c r="N166" s="122">
        <v>2.2825934988842684E-2</v>
      </c>
      <c r="O166" s="122">
        <v>4.3489648635502254E-2</v>
      </c>
      <c r="P166" s="122">
        <v>0.10893795970473891</v>
      </c>
      <c r="Q166" s="122">
        <v>4.9412097809365743E-2</v>
      </c>
      <c r="R166" s="122">
        <v>1.5154180724962166E-2</v>
      </c>
      <c r="S166" s="122">
        <v>1.7282126646802572E-2</v>
      </c>
      <c r="T166" s="122">
        <v>1.0848367941603864E-2</v>
      </c>
      <c r="U166" s="122">
        <v>2.6722027961706796E-2</v>
      </c>
      <c r="V166" s="122">
        <v>9.9658042803943015E-3</v>
      </c>
      <c r="W166" s="122">
        <v>9.0598866311106287E-3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9.0952663025381105E-5</v>
      </c>
      <c r="D167" s="98">
        <v>9.2595860341490219E-5</v>
      </c>
      <c r="E167" s="98">
        <v>5.0128559077316979E-5</v>
      </c>
      <c r="F167" s="98">
        <v>5.1796776286093462E-5</v>
      </c>
      <c r="G167" s="98">
        <v>1.7972654933606823E-4</v>
      </c>
      <c r="H167" s="98">
        <v>4.464452092242922E-4</v>
      </c>
      <c r="I167" s="98">
        <v>2.8768318943226252E-4</v>
      </c>
      <c r="J167" s="98">
        <v>1.7854033757937421E-4</v>
      </c>
      <c r="K167" s="98">
        <v>8.1329112013047876E-4</v>
      </c>
      <c r="L167" s="98">
        <v>3.9307092611693474E-4</v>
      </c>
      <c r="M167" s="98">
        <v>2.7552447500599908E-4</v>
      </c>
      <c r="N167" s="98">
        <v>1.3568327881737828E-4</v>
      </c>
      <c r="O167" s="98">
        <v>1.7917882715404803E-4</v>
      </c>
      <c r="P167" s="98">
        <v>3.3457236029556313E-4</v>
      </c>
      <c r="Q167" s="98">
        <v>2.5036377286160319E-4</v>
      </c>
      <c r="R167" s="98">
        <v>1.5765714742643977E-4</v>
      </c>
      <c r="S167" s="98">
        <v>2.6758251167790798E-4</v>
      </c>
      <c r="T167" s="98">
        <v>1.0268302825926553E-4</v>
      </c>
      <c r="U167" s="98">
        <v>2.8170783592817219E-4</v>
      </c>
      <c r="V167" s="98">
        <v>1.5709509318085474E-4</v>
      </c>
      <c r="W167" s="98">
        <v>1.9698411751211751E-4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2.1180943296170013E-3</v>
      </c>
      <c r="D171" s="101">
        <v>2.3092987583534989E-3</v>
      </c>
      <c r="E171" s="101">
        <v>4.4098075588431748E-3</v>
      </c>
      <c r="F171" s="101">
        <v>1.3971963305851161E-2</v>
      </c>
      <c r="G171" s="101">
        <v>2.8046877914454687E-2</v>
      </c>
      <c r="H171" s="101">
        <v>6.8143490918851107E-2</v>
      </c>
      <c r="I171" s="101">
        <v>4.4960018393361799E-2</v>
      </c>
      <c r="J171" s="101">
        <v>6.6045297468388595E-2</v>
      </c>
      <c r="K171" s="101">
        <v>2.8374756825976857E-2</v>
      </c>
      <c r="L171" s="101">
        <v>2.083753149136108E-2</v>
      </c>
      <c r="M171" s="101">
        <v>1.74630496204424E-2</v>
      </c>
      <c r="N171" s="101">
        <v>2.2690251710025304E-2</v>
      </c>
      <c r="O171" s="101">
        <v>4.3310469808348205E-2</v>
      </c>
      <c r="P171" s="101">
        <v>0.10860338734444334</v>
      </c>
      <c r="Q171" s="101">
        <v>4.9161734036504139E-2</v>
      </c>
      <c r="R171" s="101">
        <v>1.4996523577535727E-2</v>
      </c>
      <c r="S171" s="101">
        <v>1.7014544135124664E-2</v>
      </c>
      <c r="T171" s="101">
        <v>1.0745684913344598E-2</v>
      </c>
      <c r="U171" s="101">
        <v>2.6440320125778623E-2</v>
      </c>
      <c r="V171" s="101">
        <v>9.8087091872134467E-3</v>
      </c>
      <c r="W171" s="101">
        <v>8.8629025135985116E-3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3.2552606960047576E-3</v>
      </c>
      <c r="D175" s="122">
        <v>4.1874726252173703E-3</v>
      </c>
      <c r="E175" s="122">
        <v>7.0395410297800741E-3</v>
      </c>
      <c r="F175" s="122">
        <v>1.6341220425310644E-2</v>
      </c>
      <c r="G175" s="122">
        <v>3.0738928962904279E-2</v>
      </c>
      <c r="H175" s="122">
        <v>6.726544086867059E-2</v>
      </c>
      <c r="I175" s="122">
        <v>5.5432131445433061E-2</v>
      </c>
      <c r="J175" s="122">
        <v>7.1026209478845775E-2</v>
      </c>
      <c r="K175" s="122">
        <v>3.0366517528441585E-2</v>
      </c>
      <c r="L175" s="122">
        <v>2.6365740763921414E-2</v>
      </c>
      <c r="M175" s="122">
        <v>2.0434608306179072E-2</v>
      </c>
      <c r="N175" s="122">
        <v>2.3388352156819066E-2</v>
      </c>
      <c r="O175" s="122">
        <v>4.3981126639686979E-2</v>
      </c>
      <c r="P175" s="122">
        <v>9.6777969947532239E-2</v>
      </c>
      <c r="Q175" s="122">
        <v>3.9355855624311126E-2</v>
      </c>
      <c r="R175" s="122">
        <v>1.1843888671650199E-2</v>
      </c>
      <c r="S175" s="122">
        <v>1.3648578686445664E-2</v>
      </c>
      <c r="T175" s="122">
        <v>9.49621183286368E-3</v>
      </c>
      <c r="U175" s="122">
        <v>2.4144520843931885E-2</v>
      </c>
      <c r="V175" s="122">
        <v>7.3943253157314447E-3</v>
      </c>
      <c r="W175" s="122">
        <v>5.4237171275916801E-3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3.078776425895735E-3</v>
      </c>
      <c r="D176" s="98">
        <v>3.8024469893067204E-3</v>
      </c>
      <c r="E176" s="98">
        <v>5.3966676180611916E-3</v>
      </c>
      <c r="F176" s="98">
        <v>8.5115111966277968E-3</v>
      </c>
      <c r="G176" s="98">
        <v>1.8558660682847315E-2</v>
      </c>
      <c r="H176" s="98">
        <v>2.1754072239837344E-2</v>
      </c>
      <c r="I176" s="98">
        <v>5.2791238683500673E-3</v>
      </c>
      <c r="J176" s="98">
        <v>1.6051788215154746E-2</v>
      </c>
      <c r="K176" s="98">
        <v>2.5317486102038773E-2</v>
      </c>
      <c r="L176" s="98">
        <v>2.312002619110335E-2</v>
      </c>
      <c r="M176" s="98">
        <v>1.5918145877462563E-2</v>
      </c>
      <c r="N176" s="98">
        <v>1.2757230310605114E-2</v>
      </c>
      <c r="O176" s="98">
        <v>2.0433036211934468E-2</v>
      </c>
      <c r="P176" s="98">
        <v>4.6112844356025064E-2</v>
      </c>
      <c r="Q176" s="98">
        <v>3.1870134166398487E-2</v>
      </c>
      <c r="R176" s="98">
        <v>9.0277344362650613E-3</v>
      </c>
      <c r="S176" s="98">
        <v>1.1840086892491658E-2</v>
      </c>
      <c r="T176" s="98">
        <v>7.1672205334320418E-3</v>
      </c>
      <c r="U176" s="98">
        <v>1.162143555773369E-2</v>
      </c>
      <c r="V176" s="98">
        <v>1.2273140703959022E-3</v>
      </c>
      <c r="W176" s="98">
        <v>2.5487594117545834E-3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1.7648427010902255E-4</v>
      </c>
      <c r="D177" s="33">
        <v>3.8502563591064982E-4</v>
      </c>
      <c r="E177" s="33">
        <v>1.6428734117188823E-3</v>
      </c>
      <c r="F177" s="33">
        <v>7.8297092286828459E-3</v>
      </c>
      <c r="G177" s="33">
        <v>1.2180268280056965E-2</v>
      </c>
      <c r="H177" s="33">
        <v>4.5511368628833239E-2</v>
      </c>
      <c r="I177" s="33">
        <v>5.0153007577082992E-2</v>
      </c>
      <c r="J177" s="33">
        <v>5.497442126369103E-2</v>
      </c>
      <c r="K177" s="33">
        <v>5.0490314264028113E-3</v>
      </c>
      <c r="L177" s="33">
        <v>3.2457145728180636E-3</v>
      </c>
      <c r="M177" s="33">
        <v>4.5164624287165091E-3</v>
      </c>
      <c r="N177" s="33">
        <v>1.0631121846213952E-2</v>
      </c>
      <c r="O177" s="33">
        <v>2.3548090427752508E-2</v>
      </c>
      <c r="P177" s="33">
        <v>5.0665125591507175E-2</v>
      </c>
      <c r="Q177" s="33">
        <v>7.4857214579126391E-3</v>
      </c>
      <c r="R177" s="33">
        <v>2.816154235385138E-3</v>
      </c>
      <c r="S177" s="33">
        <v>1.8084917939540058E-3</v>
      </c>
      <c r="T177" s="33">
        <v>2.3289912994316378E-3</v>
      </c>
      <c r="U177" s="33">
        <v>1.2523085286198193E-2</v>
      </c>
      <c r="V177" s="33">
        <v>6.1670112453355427E-3</v>
      </c>
      <c r="W177" s="33">
        <v>2.8749577158370962E-3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0.48917574402397668</v>
      </c>
      <c r="D3" s="117">
        <f t="shared" si="0"/>
        <v>1.0768997977750157</v>
      </c>
      <c r="E3" s="117">
        <f t="shared" si="0"/>
        <v>0.98104809420239225</v>
      </c>
      <c r="F3" s="117">
        <f t="shared" si="0"/>
        <v>0.7844145825203549</v>
      </c>
      <c r="G3" s="117">
        <f t="shared" si="0"/>
        <v>1.2613100816164895</v>
      </c>
      <c r="H3" s="117">
        <f t="shared" si="0"/>
        <v>2.3141734348396592</v>
      </c>
      <c r="I3" s="117">
        <f t="shared" si="0"/>
        <v>1.3156529574540152</v>
      </c>
      <c r="J3" s="117">
        <f t="shared" si="0"/>
        <v>1.5177719895518149</v>
      </c>
      <c r="K3" s="117">
        <f t="shared" si="0"/>
        <v>0.76786495945426914</v>
      </c>
      <c r="L3" s="117">
        <f t="shared" si="0"/>
        <v>1.7871497577396385</v>
      </c>
      <c r="M3" s="117">
        <f t="shared" si="0"/>
        <v>1.1891883700161894</v>
      </c>
      <c r="N3" s="117">
        <f t="shared" si="0"/>
        <v>0.8539018333426609</v>
      </c>
      <c r="O3" s="117">
        <f t="shared" si="0"/>
        <v>0.76411128916780469</v>
      </c>
      <c r="P3" s="117">
        <f t="shared" si="0"/>
        <v>1.7795247762351109E-2</v>
      </c>
      <c r="Q3" s="117">
        <f t="shared" si="0"/>
        <v>0</v>
      </c>
      <c r="R3" s="117">
        <f t="shared" ref="R3:V3" si="1">R4+R7+R9+R19</f>
        <v>0.30521967959118662</v>
      </c>
      <c r="S3" s="117">
        <f t="shared" si="1"/>
        <v>1.0258494946518466</v>
      </c>
      <c r="T3" s="117">
        <f t="shared" si="1"/>
        <v>0.77229596138004575</v>
      </c>
      <c r="U3" s="117">
        <f t="shared" si="1"/>
        <v>0</v>
      </c>
      <c r="V3" s="117">
        <f t="shared" si="1"/>
        <v>0</v>
      </c>
      <c r="W3" s="117">
        <f t="shared" ref="W3:Y3" si="2">W4+W7+W9+W19</f>
        <v>0.23125422227413164</v>
      </c>
      <c r="X3" s="117">
        <f t="shared" si="2"/>
        <v>0.58653928613341122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0.42629609486270498</v>
      </c>
      <c r="D4" s="122">
        <f t="shared" si="3"/>
        <v>0.95560612391982447</v>
      </c>
      <c r="E4" s="122">
        <f t="shared" si="3"/>
        <v>0.87598378053669745</v>
      </c>
      <c r="F4" s="122">
        <f t="shared" si="3"/>
        <v>0.68364560844224698</v>
      </c>
      <c r="G4" s="122">
        <f t="shared" si="3"/>
        <v>1.1267130908407212</v>
      </c>
      <c r="H4" s="122">
        <f t="shared" si="3"/>
        <v>2.0547550624908246</v>
      </c>
      <c r="I4" s="122">
        <f t="shared" si="3"/>
        <v>1.148974898806872</v>
      </c>
      <c r="J4" s="122">
        <f t="shared" si="3"/>
        <v>1.3182405224968761</v>
      </c>
      <c r="K4" s="122">
        <f t="shared" si="3"/>
        <v>0.66432596559769885</v>
      </c>
      <c r="L4" s="122">
        <f t="shared" si="3"/>
        <v>1.5597367525959225</v>
      </c>
      <c r="M4" s="122">
        <f t="shared" si="3"/>
        <v>1.0254101609488575</v>
      </c>
      <c r="N4" s="122">
        <f t="shared" si="3"/>
        <v>0.74654285353553596</v>
      </c>
      <c r="O4" s="122">
        <f t="shared" si="3"/>
        <v>0.68465862766780794</v>
      </c>
      <c r="P4" s="122">
        <f t="shared" si="3"/>
        <v>1.5684694897446401E-2</v>
      </c>
      <c r="Q4" s="122">
        <f t="shared" si="3"/>
        <v>0</v>
      </c>
      <c r="R4" s="122">
        <f t="shared" ref="R4:V4" si="4">SUM(R5:R6)</f>
        <v>0.27008446140630088</v>
      </c>
      <c r="S4" s="122">
        <f t="shared" si="4"/>
        <v>0.91340412983263819</v>
      </c>
      <c r="T4" s="122">
        <f t="shared" si="4"/>
        <v>0.68210758851581832</v>
      </c>
      <c r="U4" s="122">
        <f t="shared" si="4"/>
        <v>0</v>
      </c>
      <c r="V4" s="122">
        <f t="shared" si="4"/>
        <v>0</v>
      </c>
      <c r="W4" s="122">
        <f t="shared" ref="W4:Y4" si="5">SUM(W5:W6)</f>
        <v>0.18984065886883725</v>
      </c>
      <c r="X4" s="122">
        <f t="shared" si="5"/>
        <v>0.47926593731373007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0.42247042545451191</v>
      </c>
      <c r="D5" s="98">
        <v>0.94720729237805956</v>
      </c>
      <c r="E5" s="98">
        <v>0.86843764300642023</v>
      </c>
      <c r="F5" s="98">
        <v>0.67784863253920091</v>
      </c>
      <c r="G5" s="98">
        <v>1.1173022466705766</v>
      </c>
      <c r="H5" s="98">
        <v>2.0377619107086686</v>
      </c>
      <c r="I5" s="98">
        <v>1.139657529515125</v>
      </c>
      <c r="J5" s="98">
        <v>1.3076640905283647</v>
      </c>
      <c r="K5" s="98">
        <v>0.65906883318661813</v>
      </c>
      <c r="L5" s="98">
        <v>1.5476397365696195</v>
      </c>
      <c r="M5" s="98">
        <v>1.0175379418203834</v>
      </c>
      <c r="N5" s="98">
        <v>0.74086081760644296</v>
      </c>
      <c r="O5" s="98">
        <v>0.67949055169648676</v>
      </c>
      <c r="P5" s="98">
        <v>1.5568075125668834E-2</v>
      </c>
      <c r="Q5" s="98">
        <v>0</v>
      </c>
      <c r="R5" s="98">
        <v>0.26814258789399226</v>
      </c>
      <c r="S5" s="98">
        <v>0.90692357456341688</v>
      </c>
      <c r="T5" s="98">
        <v>0.6772779129937172</v>
      </c>
      <c r="U5" s="98">
        <v>0</v>
      </c>
      <c r="V5" s="98">
        <v>0</v>
      </c>
      <c r="W5" s="98">
        <v>0.18852869660874841</v>
      </c>
      <c r="X5" s="98">
        <v>0.47596603045728986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3.8256694081930912E-3</v>
      </c>
      <c r="D6" s="98">
        <v>8.398831541764875E-3</v>
      </c>
      <c r="E6" s="98">
        <v>7.5461375302772341E-3</v>
      </c>
      <c r="F6" s="98">
        <v>5.7969759030460288E-3</v>
      </c>
      <c r="G6" s="98">
        <v>9.4108441701445944E-3</v>
      </c>
      <c r="H6" s="98">
        <v>1.6993151782155963E-2</v>
      </c>
      <c r="I6" s="98">
        <v>9.317369291747004E-3</v>
      </c>
      <c r="J6" s="98">
        <v>1.0576431968511301E-2</v>
      </c>
      <c r="K6" s="98">
        <v>5.2571324110807149E-3</v>
      </c>
      <c r="L6" s="98">
        <v>1.2097016026302965E-2</v>
      </c>
      <c r="M6" s="98">
        <v>7.8722191284742275E-3</v>
      </c>
      <c r="N6" s="98">
        <v>5.6820359290929651E-3</v>
      </c>
      <c r="O6" s="98">
        <v>5.1680759713211332E-3</v>
      </c>
      <c r="P6" s="98">
        <v>1.1661977177756731E-4</v>
      </c>
      <c r="Q6" s="98">
        <v>0</v>
      </c>
      <c r="R6" s="98">
        <v>1.9418735123086046E-3</v>
      </c>
      <c r="S6" s="98">
        <v>6.4805552692212753E-3</v>
      </c>
      <c r="T6" s="98">
        <v>4.8296755221011282E-3</v>
      </c>
      <c r="U6" s="98">
        <v>0</v>
      </c>
      <c r="V6" s="98">
        <v>0</v>
      </c>
      <c r="W6" s="98">
        <v>1.3119622600888349E-3</v>
      </c>
      <c r="X6" s="98">
        <v>3.2999068564402104E-3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5.431409331110689E-5</v>
      </c>
      <c r="F7" s="122">
        <f t="shared" si="6"/>
        <v>9.813573927508079E-5</v>
      </c>
      <c r="G7" s="122">
        <f t="shared" si="6"/>
        <v>2.8359423459780908E-4</v>
      </c>
      <c r="H7" s="122">
        <f t="shared" si="6"/>
        <v>1.4520495235844845E-3</v>
      </c>
      <c r="I7" s="122">
        <f t="shared" si="6"/>
        <v>4.6757639594795035E-4</v>
      </c>
      <c r="J7" s="122">
        <f t="shared" si="6"/>
        <v>4.1452702917340684E-4</v>
      </c>
      <c r="K7" s="122">
        <f t="shared" si="6"/>
        <v>3.9570214143641721E-4</v>
      </c>
      <c r="L7" s="122">
        <f t="shared" si="6"/>
        <v>4.4445266064096411E-3</v>
      </c>
      <c r="M7" s="122">
        <f t="shared" si="6"/>
        <v>2.9727217411007858E-4</v>
      </c>
      <c r="N7" s="122">
        <f t="shared" si="6"/>
        <v>9.2910650427110747E-4</v>
      </c>
      <c r="O7" s="122">
        <f t="shared" si="6"/>
        <v>1.6964531321942737E-4</v>
      </c>
      <c r="P7" s="122">
        <f t="shared" si="6"/>
        <v>2.549019381893809E-5</v>
      </c>
      <c r="Q7" s="122">
        <f t="shared" si="6"/>
        <v>0</v>
      </c>
      <c r="R7" s="122">
        <f t="shared" si="6"/>
        <v>7.8095973622372181E-5</v>
      </c>
      <c r="S7" s="122">
        <f t="shared" si="6"/>
        <v>1.8575247981632558E-4</v>
      </c>
      <c r="T7" s="122">
        <f t="shared" si="6"/>
        <v>1.7327292646911627E-4</v>
      </c>
      <c r="U7" s="122">
        <f t="shared" si="6"/>
        <v>0</v>
      </c>
      <c r="V7" s="122">
        <f t="shared" si="6"/>
        <v>0</v>
      </c>
      <c r="W7" s="122">
        <f t="shared" si="6"/>
        <v>3.8916873412601281E-5</v>
      </c>
      <c r="X7" s="122">
        <f t="shared" si="6"/>
        <v>6.7127411879540344E-5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5.431409331110689E-5</v>
      </c>
      <c r="F8" s="98">
        <v>9.813573927508079E-5</v>
      </c>
      <c r="G8" s="98">
        <v>2.8359423459780908E-4</v>
      </c>
      <c r="H8" s="98">
        <v>1.4520495235844845E-3</v>
      </c>
      <c r="I8" s="98">
        <v>4.6757639594795035E-4</v>
      </c>
      <c r="J8" s="98">
        <v>4.1452702917340684E-4</v>
      </c>
      <c r="K8" s="98">
        <v>3.9570214143641721E-4</v>
      </c>
      <c r="L8" s="98">
        <v>4.4445266064096411E-3</v>
      </c>
      <c r="M8" s="98">
        <v>2.9727217411007858E-4</v>
      </c>
      <c r="N8" s="98">
        <v>9.2910650427110747E-4</v>
      </c>
      <c r="O8" s="98">
        <v>1.6964531321942737E-4</v>
      </c>
      <c r="P8" s="98">
        <v>2.549019381893809E-5</v>
      </c>
      <c r="Q8" s="98">
        <v>0</v>
      </c>
      <c r="R8" s="98">
        <v>7.8095973622372181E-5</v>
      </c>
      <c r="S8" s="98">
        <v>1.8575247981632558E-4</v>
      </c>
      <c r="T8" s="98">
        <v>1.7327292646911627E-4</v>
      </c>
      <c r="U8" s="98">
        <v>0</v>
      </c>
      <c r="V8" s="98">
        <v>0</v>
      </c>
      <c r="W8" s="98">
        <v>3.8916873412601281E-5</v>
      </c>
      <c r="X8" s="98">
        <v>6.7127411879540344E-5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2.3821265087891307E-2</v>
      </c>
      <c r="D9" s="122">
        <v>5.0162045245384979E-2</v>
      </c>
      <c r="E9" s="122">
        <v>4.4809938437115761E-2</v>
      </c>
      <c r="F9" s="122">
        <v>4.3878637405404389E-2</v>
      </c>
      <c r="G9" s="122">
        <v>6.170703935140244E-2</v>
      </c>
      <c r="H9" s="122">
        <v>0.11983711429480445</v>
      </c>
      <c r="I9" s="122">
        <v>7.2427159147995968E-2</v>
      </c>
      <c r="J9" s="122">
        <v>8.7705410142757401E-2</v>
      </c>
      <c r="K9" s="122">
        <v>4.6987064864639966E-2</v>
      </c>
      <c r="L9" s="122">
        <v>0.10910503233455376</v>
      </c>
      <c r="M9" s="122">
        <v>7.9533945509242282E-2</v>
      </c>
      <c r="N9" s="122">
        <v>5.328523881092663E-2</v>
      </c>
      <c r="O9" s="122">
        <v>4.1779655556509712E-2</v>
      </c>
      <c r="P9" s="122">
        <v>1.1278392008297041E-3</v>
      </c>
      <c r="Q9" s="122">
        <v>0</v>
      </c>
      <c r="R9" s="122">
        <v>2.0424909765725405E-2</v>
      </c>
      <c r="S9" s="122">
        <v>6.8172064728678414E-2</v>
      </c>
      <c r="T9" s="122">
        <v>5.1055086565936741E-2</v>
      </c>
      <c r="U9" s="122">
        <v>0</v>
      </c>
      <c r="V9" s="122">
        <v>0</v>
      </c>
      <c r="W9" s="122">
        <v>2.6334437560638586E-2</v>
      </c>
      <c r="X9" s="122">
        <v>6.781277646924827E-2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2.0814012410013651E-2</v>
      </c>
      <c r="D10" s="98">
        <v>4.5278441159703531E-2</v>
      </c>
      <c r="E10" s="98">
        <v>3.2486924369531815E-2</v>
      </c>
      <c r="F10" s="98">
        <v>1.1344349159440131E-2</v>
      </c>
      <c r="G10" s="98">
        <v>3.0132288240519972E-2</v>
      </c>
      <c r="H10" s="98">
        <v>6.2476779520907112E-2</v>
      </c>
      <c r="I10" s="98">
        <v>5.8248665117045628E-2</v>
      </c>
      <c r="J10" s="98">
        <v>5.997438985622653E-2</v>
      </c>
      <c r="K10" s="98">
        <v>3.7700426923305899E-2</v>
      </c>
      <c r="L10" s="98">
        <v>6.6962188217821045E-2</v>
      </c>
      <c r="M10" s="98">
        <v>2.8118881227007005E-2</v>
      </c>
      <c r="N10" s="98">
        <v>3.1470781085259136E-2</v>
      </c>
      <c r="O10" s="98">
        <v>2.5705372791095648E-2</v>
      </c>
      <c r="P10" s="98">
        <v>1.1278392008297041E-3</v>
      </c>
      <c r="Q10" s="98">
        <v>0</v>
      </c>
      <c r="R10" s="98">
        <v>1.4839749149548854E-2</v>
      </c>
      <c r="S10" s="98">
        <v>5.443351121807001E-2</v>
      </c>
      <c r="T10" s="98">
        <v>1.9922023986383264E-2</v>
      </c>
      <c r="U10" s="98">
        <v>0</v>
      </c>
      <c r="V10" s="98">
        <v>0</v>
      </c>
      <c r="W10" s="98">
        <v>1.5870022990436484E-2</v>
      </c>
      <c r="X10" s="98">
        <v>5.572572331029832E-2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9.9100813772280677E-5</v>
      </c>
      <c r="D11" s="98">
        <v>1.7765320793411776E-4</v>
      </c>
      <c r="E11" s="98">
        <v>1.3835760002489921E-4</v>
      </c>
      <c r="F11" s="98">
        <v>8.6384346719976411E-5</v>
      </c>
      <c r="G11" s="98">
        <v>2.0138637847945772E-4</v>
      </c>
      <c r="H11" s="98">
        <v>3.6033483808578341E-4</v>
      </c>
      <c r="I11" s="98">
        <v>9.8420068396782998E-5</v>
      </c>
      <c r="J11" s="98">
        <v>6.8588141570237129E-5</v>
      </c>
      <c r="K11" s="98">
        <v>2.5551165964982493E-4</v>
      </c>
      <c r="L11" s="98">
        <v>7.3678459273542453E-4</v>
      </c>
      <c r="M11" s="98">
        <v>7.133449707032697E-4</v>
      </c>
      <c r="N11" s="98">
        <v>1.2977555886175629E-4</v>
      </c>
      <c r="O11" s="98">
        <v>8.1136478008608909E-5</v>
      </c>
      <c r="P11" s="98">
        <v>0</v>
      </c>
      <c r="Q11" s="98">
        <v>0</v>
      </c>
      <c r="R11" s="98">
        <v>8.4562489464911535E-5</v>
      </c>
      <c r="S11" s="98">
        <v>2.6715049747451218E-4</v>
      </c>
      <c r="T11" s="98">
        <v>3.9580415199121376E-4</v>
      </c>
      <c r="U11" s="98">
        <v>0</v>
      </c>
      <c r="V11" s="98">
        <v>0</v>
      </c>
      <c r="W11" s="98">
        <v>2.2262996813102125E-4</v>
      </c>
      <c r="X11" s="98">
        <v>4.8733501180170326E-4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2.9081518641053744E-3</v>
      </c>
      <c r="D15" s="101">
        <v>4.705950877747324E-3</v>
      </c>
      <c r="E15" s="101">
        <v>1.2184656467559049E-2</v>
      </c>
      <c r="F15" s="101">
        <v>3.2447903899244283E-2</v>
      </c>
      <c r="G15" s="101">
        <v>3.1373364732403007E-2</v>
      </c>
      <c r="H15" s="101">
        <v>5.699999993581157E-2</v>
      </c>
      <c r="I15" s="101">
        <v>1.4080073962553554E-2</v>
      </c>
      <c r="J15" s="101">
        <v>2.7662432144960641E-2</v>
      </c>
      <c r="K15" s="101">
        <v>9.0311262816842389E-3</v>
      </c>
      <c r="L15" s="101">
        <v>4.1406059523997292E-2</v>
      </c>
      <c r="M15" s="101">
        <v>5.0701719311532001E-2</v>
      </c>
      <c r="N15" s="101">
        <v>2.168468216680574E-2</v>
      </c>
      <c r="O15" s="101">
        <v>1.599314628740546E-2</v>
      </c>
      <c r="P15" s="101">
        <v>0</v>
      </c>
      <c r="Q15" s="101">
        <v>0</v>
      </c>
      <c r="R15" s="101">
        <v>5.5005981267116418E-3</v>
      </c>
      <c r="S15" s="101">
        <v>1.347140301313389E-2</v>
      </c>
      <c r="T15" s="101">
        <v>3.0737258427562263E-2</v>
      </c>
      <c r="U15" s="101">
        <v>0</v>
      </c>
      <c r="V15" s="101">
        <v>0</v>
      </c>
      <c r="W15" s="101">
        <v>1.0241784602071081E-2</v>
      </c>
      <c r="X15" s="101">
        <v>1.1599718147148249E-2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3.9058384073380407E-2</v>
      </c>
      <c r="D19" s="122">
        <v>7.1131628609806263E-2</v>
      </c>
      <c r="E19" s="122">
        <v>6.0200061135267872E-2</v>
      </c>
      <c r="F19" s="122">
        <v>5.6792200933428405E-2</v>
      </c>
      <c r="G19" s="122">
        <v>7.2606357189768045E-2</v>
      </c>
      <c r="H19" s="122">
        <v>0.13812920853044602</v>
      </c>
      <c r="I19" s="122">
        <v>9.3783323103199451E-2</v>
      </c>
      <c r="J19" s="122">
        <v>0.11141152988300798</v>
      </c>
      <c r="K19" s="122">
        <v>5.6156226850493859E-2</v>
      </c>
      <c r="L19" s="122">
        <v>0.11386344620275264</v>
      </c>
      <c r="M19" s="122">
        <v>8.3946991383979486E-2</v>
      </c>
      <c r="N19" s="122">
        <v>5.3144634491927134E-2</v>
      </c>
      <c r="O19" s="122">
        <v>3.7503360630267608E-2</v>
      </c>
      <c r="P19" s="122">
        <v>9.5722347025606271E-4</v>
      </c>
      <c r="Q19" s="122">
        <v>0</v>
      </c>
      <c r="R19" s="122">
        <v>1.4632212445537994E-2</v>
      </c>
      <c r="S19" s="122">
        <v>4.40875476107137E-2</v>
      </c>
      <c r="T19" s="122">
        <v>3.8960013371821617E-2</v>
      </c>
      <c r="U19" s="122">
        <v>0</v>
      </c>
      <c r="V19" s="122">
        <v>0</v>
      </c>
      <c r="W19" s="122">
        <v>1.5040208971243222E-2</v>
      </c>
      <c r="X19" s="122">
        <v>3.9393444938553367E-2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8.8745004767137848E-4</v>
      </c>
      <c r="D20" s="98">
        <v>3.5912330892580255E-3</v>
      </c>
      <c r="E20" s="98">
        <v>3.5547179299593818E-3</v>
      </c>
      <c r="F20" s="98">
        <v>2.1289260010486214E-3</v>
      </c>
      <c r="G20" s="98">
        <v>2.9604578652319574E-3</v>
      </c>
      <c r="H20" s="98">
        <v>5.877034139233594E-3</v>
      </c>
      <c r="I20" s="98">
        <v>3.0772195731635235E-3</v>
      </c>
      <c r="J20" s="98">
        <v>7.4677525051504694E-3</v>
      </c>
      <c r="K20" s="98">
        <v>3.7671499171741808E-3</v>
      </c>
      <c r="L20" s="98">
        <v>9.528205539904416E-3</v>
      </c>
      <c r="M20" s="98">
        <v>6.427097034097125E-3</v>
      </c>
      <c r="N20" s="98">
        <v>4.2132722020074582E-3</v>
      </c>
      <c r="O20" s="98">
        <v>3.7832280034027811E-3</v>
      </c>
      <c r="P20" s="98">
        <v>1.7805815917024939E-4</v>
      </c>
      <c r="Q20" s="98">
        <v>0</v>
      </c>
      <c r="R20" s="98">
        <v>1.2185808199325968E-3</v>
      </c>
      <c r="S20" s="98">
        <v>5.314911593986278E-3</v>
      </c>
      <c r="T20" s="98">
        <v>4.5669719621771344E-3</v>
      </c>
      <c r="U20" s="98">
        <v>0</v>
      </c>
      <c r="V20" s="98">
        <v>0</v>
      </c>
      <c r="W20" s="98">
        <v>2.7301743367474586E-3</v>
      </c>
      <c r="X20" s="98">
        <v>1.0434323046010344E-2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3.5771521135549406E-2</v>
      </c>
      <c r="D21" s="98">
        <v>5.9465166335378759E-2</v>
      </c>
      <c r="E21" s="98">
        <v>4.0529035434029206E-2</v>
      </c>
      <c r="F21" s="98">
        <v>2.4810152456457794E-2</v>
      </c>
      <c r="G21" s="98">
        <v>3.747489683623878E-2</v>
      </c>
      <c r="H21" s="98">
        <v>3.5440697126722868E-2</v>
      </c>
      <c r="I21" s="98">
        <v>6.7601468110803703E-3</v>
      </c>
      <c r="J21" s="98">
        <v>1.9008127184488445E-2</v>
      </c>
      <c r="K21" s="98">
        <v>4.1548088711347186E-2</v>
      </c>
      <c r="L21" s="98">
        <v>8.8227607520497436E-2</v>
      </c>
      <c r="M21" s="98">
        <v>5.6544056038341811E-2</v>
      </c>
      <c r="N21" s="98">
        <v>2.3287384471657332E-2</v>
      </c>
      <c r="O21" s="98">
        <v>1.3332463049042937E-2</v>
      </c>
      <c r="P21" s="98">
        <v>3.1412349354324211E-4</v>
      </c>
      <c r="Q21" s="98">
        <v>0</v>
      </c>
      <c r="R21" s="98">
        <v>9.418954919003842E-3</v>
      </c>
      <c r="S21" s="98">
        <v>3.1968773742087148E-2</v>
      </c>
      <c r="T21" s="98">
        <v>2.3611778717265716E-2</v>
      </c>
      <c r="U21" s="98">
        <v>0</v>
      </c>
      <c r="V21" s="98">
        <v>0</v>
      </c>
      <c r="W21" s="98">
        <v>4.6664501743917623E-3</v>
      </c>
      <c r="X21" s="98">
        <v>1.9843859602380151E-2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2.3994128901596219E-3</v>
      </c>
      <c r="D22" s="33">
        <v>8.0752291851694732E-3</v>
      </c>
      <c r="E22" s="33">
        <v>1.6116307771279287E-2</v>
      </c>
      <c r="F22" s="33">
        <v>2.9853122475921989E-2</v>
      </c>
      <c r="G22" s="33">
        <v>3.2171002488297316E-2</v>
      </c>
      <c r="H22" s="33">
        <v>9.6811477264489562E-2</v>
      </c>
      <c r="I22" s="33">
        <v>8.3945956718955564E-2</v>
      </c>
      <c r="J22" s="33">
        <v>8.4935650193369072E-2</v>
      </c>
      <c r="K22" s="33">
        <v>1.0840988221972495E-2</v>
      </c>
      <c r="L22" s="33">
        <v>1.6107633142350791E-2</v>
      </c>
      <c r="M22" s="33">
        <v>2.0975838311540561E-2</v>
      </c>
      <c r="N22" s="33">
        <v>2.5643977818262345E-2</v>
      </c>
      <c r="O22" s="33">
        <v>2.0387669577821892E-2</v>
      </c>
      <c r="P22" s="33">
        <v>4.6504181754257126E-4</v>
      </c>
      <c r="Q22" s="33">
        <v>0</v>
      </c>
      <c r="R22" s="33">
        <v>3.994676706601555E-3</v>
      </c>
      <c r="S22" s="33">
        <v>6.8038622746402792E-3</v>
      </c>
      <c r="T22" s="33">
        <v>1.0781262692378763E-2</v>
      </c>
      <c r="U22" s="33">
        <v>0</v>
      </c>
      <c r="V22" s="33">
        <v>0</v>
      </c>
      <c r="W22" s="33">
        <v>7.6435844601040019E-3</v>
      </c>
      <c r="X22" s="33">
        <v>9.1152622901628701E-3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6.3286752904631455E-2</v>
      </c>
      <c r="D24" s="117">
        <f t="shared" si="7"/>
        <v>3.898046197413E-2</v>
      </c>
      <c r="E24" s="117">
        <f t="shared" si="7"/>
        <v>2.892255243247565E-2</v>
      </c>
      <c r="F24" s="117">
        <f t="shared" si="7"/>
        <v>2.9297974227009255E-3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7.2011451570290097E-2</v>
      </c>
      <c r="K24" s="117">
        <f t="shared" si="7"/>
        <v>7.1901479699498283E-2</v>
      </c>
      <c r="L24" s="117">
        <f t="shared" si="7"/>
        <v>9.0096862383866189E-2</v>
      </c>
      <c r="M24" s="117">
        <f t="shared" si="7"/>
        <v>7.9837076494204406E-2</v>
      </c>
      <c r="N24" s="117">
        <f t="shared" si="7"/>
        <v>0.10634355376071053</v>
      </c>
      <c r="O24" s="117">
        <f t="shared" si="7"/>
        <v>7.3731175517621442E-2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2.8369100011759539E-2</v>
      </c>
      <c r="X24" s="117">
        <f t="shared" si="9"/>
        <v>4.0753283797193375E-2</v>
      </c>
      <c r="Y24" s="117">
        <f t="shared" si="9"/>
        <v>0.18067934691530074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5.5245189856921464E-2</v>
      </c>
      <c r="D25" s="122">
        <f t="shared" si="10"/>
        <v>3.4838962869461386E-2</v>
      </c>
      <c r="E25" s="122">
        <f t="shared" si="10"/>
        <v>2.5882492273359873E-2</v>
      </c>
      <c r="F25" s="122">
        <f t="shared" si="10"/>
        <v>2.5580753490291107E-3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6.0233084325973844E-2</v>
      </c>
      <c r="K25" s="122">
        <f t="shared" si="10"/>
        <v>6.0757165923246613E-2</v>
      </c>
      <c r="L25" s="122">
        <f t="shared" si="10"/>
        <v>7.8151807180542279E-2</v>
      </c>
      <c r="M25" s="122">
        <f t="shared" si="10"/>
        <v>6.9230517348433704E-2</v>
      </c>
      <c r="N25" s="122">
        <f t="shared" si="10"/>
        <v>9.4095877387829832E-2</v>
      </c>
      <c r="O25" s="122">
        <f t="shared" si="10"/>
        <v>6.6332083335920916E-2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2.2770670034522066E-2</v>
      </c>
      <c r="X25" s="122">
        <f t="shared" si="12"/>
        <v>3.1337761690251376E-2</v>
      </c>
      <c r="Y25" s="122">
        <f t="shared" si="12"/>
        <v>0.15206610832668446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5.4022198496467506E-2</v>
      </c>
      <c r="D26" s="98">
        <v>3.408342357185954E-2</v>
      </c>
      <c r="E26" s="98">
        <v>2.5332193082385587E-2</v>
      </c>
      <c r="F26" s="98">
        <v>2.5045283988701997E-3</v>
      </c>
      <c r="G26" s="98">
        <v>0</v>
      </c>
      <c r="H26" s="98">
        <v>0</v>
      </c>
      <c r="I26" s="98">
        <v>0</v>
      </c>
      <c r="J26" s="98">
        <v>5.9039304531213442E-2</v>
      </c>
      <c r="K26" s="98">
        <v>5.9569264540451389E-2</v>
      </c>
      <c r="L26" s="98">
        <v>7.6653907625634565E-2</v>
      </c>
      <c r="M26" s="98">
        <v>6.7916913203339743E-2</v>
      </c>
      <c r="N26" s="98">
        <v>9.2325647296533711E-2</v>
      </c>
      <c r="O26" s="98">
        <v>6.5094345294727268E-2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2.2381294123191797E-2</v>
      </c>
      <c r="X26" s="98">
        <v>3.0803848426887964E-2</v>
      </c>
      <c r="Y26" s="98">
        <v>0.14951507617377599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1.2229913604539589E-3</v>
      </c>
      <c r="D27" s="98">
        <v>7.5553929760184655E-4</v>
      </c>
      <c r="E27" s="98">
        <v>5.5029919097428508E-4</v>
      </c>
      <c r="F27" s="98">
        <v>5.3546950158910886E-5</v>
      </c>
      <c r="G27" s="98">
        <v>0</v>
      </c>
      <c r="H27" s="98">
        <v>0</v>
      </c>
      <c r="I27" s="98">
        <v>0</v>
      </c>
      <c r="J27" s="98">
        <v>1.193779794760403E-3</v>
      </c>
      <c r="K27" s="98">
        <v>1.1879013827952268E-3</v>
      </c>
      <c r="L27" s="98">
        <v>1.497899554907712E-3</v>
      </c>
      <c r="M27" s="98">
        <v>1.3136041450939652E-3</v>
      </c>
      <c r="N27" s="98">
        <v>1.7702300912961226E-3</v>
      </c>
      <c r="O27" s="98">
        <v>1.23773804119365E-3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3.8937591133026908E-4</v>
      </c>
      <c r="X27" s="98">
        <v>5.3391326336341377E-4</v>
      </c>
      <c r="Y27" s="98">
        <v>2.5510321529084814E-3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2.3029279398522604E-5</v>
      </c>
      <c r="K28" s="122">
        <f t="shared" si="13"/>
        <v>3.8048282830424736E-5</v>
      </c>
      <c r="L28" s="122">
        <f t="shared" si="13"/>
        <v>2.5252992081872957E-4</v>
      </c>
      <c r="M28" s="122">
        <f t="shared" si="13"/>
        <v>1.8579510881879911E-5</v>
      </c>
      <c r="N28" s="122">
        <f t="shared" si="13"/>
        <v>1.0323405603012307E-4</v>
      </c>
      <c r="O28" s="122">
        <f t="shared" si="13"/>
        <v>1.211752237281624E-5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2.3029279398522604E-5</v>
      </c>
      <c r="K29" s="98">
        <v>3.8048282830424736E-5</v>
      </c>
      <c r="L29" s="98">
        <v>2.5252992081872957E-4</v>
      </c>
      <c r="M29" s="98">
        <v>1.8579510881879911E-5</v>
      </c>
      <c r="N29" s="98">
        <v>1.0323405603012307E-4</v>
      </c>
      <c r="O29" s="98">
        <v>1.211752237281624E-5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3.3364774172103392E-3</v>
      </c>
      <c r="D30" s="122">
        <v>1.5433944611622031E-3</v>
      </c>
      <c r="E30" s="122">
        <v>1.1769270451619535E-3</v>
      </c>
      <c r="F30" s="122">
        <v>1.6437641286344622E-4</v>
      </c>
      <c r="G30" s="122">
        <v>0</v>
      </c>
      <c r="H30" s="122">
        <v>0</v>
      </c>
      <c r="I30" s="122">
        <v>0</v>
      </c>
      <c r="J30" s="122">
        <v>5.2842851564903117E-3</v>
      </c>
      <c r="K30" s="122">
        <v>5.5307627085438892E-3</v>
      </c>
      <c r="L30" s="122">
        <v>5.3584265777672641E-3</v>
      </c>
      <c r="M30" s="122">
        <v>4.999280458771448E-3</v>
      </c>
      <c r="N30" s="122">
        <v>5.9308777694990072E-3</v>
      </c>
      <c r="O30" s="122">
        <v>3.6280748522354977E-3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3.5662010805481456E-3</v>
      </c>
      <c r="X30" s="122">
        <v>5.9065262935032248E-3</v>
      </c>
      <c r="Y30" s="122">
        <v>1.403367227884211E-2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9.9100813772280677E-5</v>
      </c>
      <c r="D31" s="98">
        <v>5.0758059409747932E-5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1.460066626570428E-4</v>
      </c>
      <c r="L31" s="98">
        <v>7.7556272919518366E-5</v>
      </c>
      <c r="M31" s="98">
        <v>8.3922937729796429E-5</v>
      </c>
      <c r="N31" s="98">
        <v>4.3258519620585436E-5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8.9051987252408498E-5</v>
      </c>
      <c r="X31" s="98">
        <v>2.2151591445531964E-4</v>
      </c>
      <c r="Y31" s="98">
        <v>1.8943673555843121E-3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3.2373766034380583E-3</v>
      </c>
      <c r="D35" s="101">
        <v>1.4926364017524552E-3</v>
      </c>
      <c r="E35" s="101">
        <v>1.1769270451619535E-3</v>
      </c>
      <c r="F35" s="101">
        <v>1.6437641286344622E-4</v>
      </c>
      <c r="G35" s="101">
        <v>0</v>
      </c>
      <c r="H35" s="101">
        <v>0</v>
      </c>
      <c r="I35" s="101">
        <v>0</v>
      </c>
      <c r="J35" s="101">
        <v>5.2842851564903117E-3</v>
      </c>
      <c r="K35" s="101">
        <v>5.3847560458868465E-3</v>
      </c>
      <c r="L35" s="101">
        <v>5.280870304847746E-3</v>
      </c>
      <c r="M35" s="101">
        <v>4.9153575210416512E-3</v>
      </c>
      <c r="N35" s="101">
        <v>5.887619249878422E-3</v>
      </c>
      <c r="O35" s="101">
        <v>3.6280748522354977E-3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3.4771490932957371E-3</v>
      </c>
      <c r="X35" s="101">
        <v>5.6850103790479049E-3</v>
      </c>
      <c r="Y35" s="101">
        <v>1.2139304923257798E-2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4.7050856304996546E-3</v>
      </c>
      <c r="D39" s="122">
        <v>2.5981046435064113E-3</v>
      </c>
      <c r="E39" s="122">
        <v>1.8631331139538204E-3</v>
      </c>
      <c r="F39" s="122">
        <v>2.0734566080836861E-4</v>
      </c>
      <c r="G39" s="122">
        <v>0</v>
      </c>
      <c r="H39" s="122">
        <v>0</v>
      </c>
      <c r="I39" s="122">
        <v>0</v>
      </c>
      <c r="J39" s="122">
        <v>6.4710528084274133E-3</v>
      </c>
      <c r="K39" s="122">
        <v>5.5755027848773467E-3</v>
      </c>
      <c r="L39" s="122">
        <v>6.3340987047379137E-3</v>
      </c>
      <c r="M39" s="122">
        <v>5.5886991761173767E-3</v>
      </c>
      <c r="N39" s="122">
        <v>6.2135645473515785E-3</v>
      </c>
      <c r="O39" s="122">
        <v>3.7588998070922086E-3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2.0322288966893283E-3</v>
      </c>
      <c r="X39" s="122">
        <v>3.5089958134387747E-3</v>
      </c>
      <c r="Y39" s="122">
        <v>1.4579566309774165E-2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4.3997058081157031E-3</v>
      </c>
      <c r="D40" s="98">
        <v>2.2900577536089381E-3</v>
      </c>
      <c r="E40" s="98">
        <v>1.3301034794951669E-3</v>
      </c>
      <c r="F40" s="98">
        <v>7.5640708708712783E-5</v>
      </c>
      <c r="G40" s="98">
        <v>0</v>
      </c>
      <c r="H40" s="98">
        <v>0</v>
      </c>
      <c r="I40" s="98">
        <v>0</v>
      </c>
      <c r="J40" s="98">
        <v>1.2009492120918625E-3</v>
      </c>
      <c r="K40" s="98">
        <v>4.4191307078669468E-3</v>
      </c>
      <c r="L40" s="98">
        <v>5.3384834111709772E-3</v>
      </c>
      <c r="M40" s="98">
        <v>4.0609314250799732E-3</v>
      </c>
      <c r="N40" s="98">
        <v>2.944381944692306E-3</v>
      </c>
      <c r="O40" s="98">
        <v>1.5022493576386405E-3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7.5829815333866134E-4</v>
      </c>
      <c r="X40" s="98">
        <v>2.4121385254108774E-3</v>
      </c>
      <c r="Y40" s="98">
        <v>1.454703498057637E-2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3.0537982238395184E-4</v>
      </c>
      <c r="D41" s="33">
        <v>3.0804688989747312E-4</v>
      </c>
      <c r="E41" s="33">
        <v>5.3302963445865355E-4</v>
      </c>
      <c r="F41" s="33">
        <v>1.3170495209965583E-4</v>
      </c>
      <c r="G41" s="33">
        <v>0</v>
      </c>
      <c r="H41" s="33">
        <v>0</v>
      </c>
      <c r="I41" s="33">
        <v>0</v>
      </c>
      <c r="J41" s="33">
        <v>5.2701035963355503E-3</v>
      </c>
      <c r="K41" s="33">
        <v>1.1563720770103995E-3</v>
      </c>
      <c r="L41" s="33">
        <v>9.9561529356693621E-4</v>
      </c>
      <c r="M41" s="33">
        <v>1.5277677510374032E-3</v>
      </c>
      <c r="N41" s="33">
        <v>3.269182602659273E-3</v>
      </c>
      <c r="O41" s="33">
        <v>2.2566504494535683E-3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1.273930743350667E-3</v>
      </c>
      <c r="X41" s="33">
        <v>1.0968572880278972E-3</v>
      </c>
      <c r="Y41" s="33">
        <v>3.2531329197795431E-5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0.21303940888274869</v>
      </c>
      <c r="H43" s="117">
        <f t="shared" si="14"/>
        <v>7.9559922794097376E-2</v>
      </c>
      <c r="I43" s="117">
        <f t="shared" si="14"/>
        <v>5.6813885813273853E-2</v>
      </c>
      <c r="J43" s="117">
        <f t="shared" si="14"/>
        <v>0.22066319677965346</v>
      </c>
      <c r="K43" s="117">
        <f t="shared" si="14"/>
        <v>0.2022834373770715</v>
      </c>
      <c r="L43" s="117">
        <f t="shared" si="14"/>
        <v>0.51498887857117559</v>
      </c>
      <c r="M43" s="117">
        <f t="shared" si="14"/>
        <v>0.28525047356628441</v>
      </c>
      <c r="N43" s="117">
        <f t="shared" si="14"/>
        <v>0.27937438114822399</v>
      </c>
      <c r="O43" s="117">
        <f t="shared" si="14"/>
        <v>0.21294101259115783</v>
      </c>
      <c r="P43" s="117">
        <f t="shared" si="14"/>
        <v>0.40518390493664513</v>
      </c>
      <c r="Q43" s="117">
        <f t="shared" si="14"/>
        <v>0.2747331288888622</v>
      </c>
      <c r="R43" s="117">
        <f t="shared" ref="R43:V43" si="15">R44+R47+R49+R58</f>
        <v>0.86641752631471247</v>
      </c>
      <c r="S43" s="117">
        <f t="shared" si="15"/>
        <v>0.74171492306206599</v>
      </c>
      <c r="T43" s="117">
        <f t="shared" si="15"/>
        <v>0.70406182208963597</v>
      </c>
      <c r="U43" s="117">
        <f t="shared" si="15"/>
        <v>0.31091970305639205</v>
      </c>
      <c r="V43" s="117">
        <f t="shared" si="15"/>
        <v>0.32179540629104475</v>
      </c>
      <c r="W43" s="117">
        <f t="shared" ref="W43:Y43" si="16">W44+W47+W49+W58</f>
        <v>0.67927899966674554</v>
      </c>
      <c r="X43" s="117">
        <f t="shared" si="16"/>
        <v>0.91356905576851721</v>
      </c>
      <c r="Y43" s="117">
        <f t="shared" si="16"/>
        <v>0.54855456910002087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0.19373001561550332</v>
      </c>
      <c r="H44" s="122">
        <f t="shared" si="17"/>
        <v>6.9976886783545689E-2</v>
      </c>
      <c r="I44" s="122">
        <f t="shared" si="17"/>
        <v>4.7840257933172377E-2</v>
      </c>
      <c r="J44" s="122">
        <f t="shared" si="17"/>
        <v>0.18809867420950149</v>
      </c>
      <c r="K44" s="122">
        <f t="shared" si="17"/>
        <v>0.17283993310887769</v>
      </c>
      <c r="L44" s="122">
        <f t="shared" si="17"/>
        <v>0.45092392165771011</v>
      </c>
      <c r="M44" s="122">
        <f t="shared" si="17"/>
        <v>0.24495716599299594</v>
      </c>
      <c r="N44" s="122">
        <f t="shared" si="17"/>
        <v>0.24839733165237973</v>
      </c>
      <c r="O44" s="122">
        <f t="shared" si="17"/>
        <v>0.19009239961978303</v>
      </c>
      <c r="P44" s="122">
        <f t="shared" si="17"/>
        <v>0.35826628425095591</v>
      </c>
      <c r="Q44" s="122">
        <f t="shared" si="17"/>
        <v>0.241578960519748</v>
      </c>
      <c r="R44" s="122">
        <f t="shared" ref="R44:V44" si="18">SUM(R45:R46)</f>
        <v>0.76788052082414671</v>
      </c>
      <c r="S44" s="122">
        <f t="shared" si="18"/>
        <v>0.66129376774121196</v>
      </c>
      <c r="T44" s="122">
        <f t="shared" si="18"/>
        <v>0.61868250400140601</v>
      </c>
      <c r="U44" s="122">
        <f t="shared" si="18"/>
        <v>0.26820003617700922</v>
      </c>
      <c r="V44" s="122">
        <f t="shared" si="18"/>
        <v>0.27364908724723558</v>
      </c>
      <c r="W44" s="122">
        <f t="shared" ref="W44:Y44" si="19">SUM(W45:W46)</f>
        <v>0.55352212685762969</v>
      </c>
      <c r="X44" s="122">
        <f t="shared" si="19"/>
        <v>0.74685815511271458</v>
      </c>
      <c r="Y44" s="122">
        <f t="shared" si="19"/>
        <v>0.44713373880371593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0.18973475774302409</v>
      </c>
      <c r="H45" s="98">
        <v>6.8547814753203345E-2</v>
      </c>
      <c r="I45" s="98">
        <v>4.6882037491622661E-2</v>
      </c>
      <c r="J45" s="98">
        <v>0.18437068320247793</v>
      </c>
      <c r="K45" s="98">
        <v>0.16946063138500131</v>
      </c>
      <c r="L45" s="98">
        <v>0.44228127133501238</v>
      </c>
      <c r="M45" s="98">
        <v>0.24030926271358835</v>
      </c>
      <c r="N45" s="98">
        <v>0.24372422116873618</v>
      </c>
      <c r="O45" s="98">
        <v>0.18654532884319283</v>
      </c>
      <c r="P45" s="98">
        <v>0.35168023106921864</v>
      </c>
      <c r="Q45" s="98">
        <v>0.23720947577334628</v>
      </c>
      <c r="R45" s="98">
        <v>0.75422537662748046</v>
      </c>
      <c r="S45" s="98">
        <v>0.64968767164362995</v>
      </c>
      <c r="T45" s="98">
        <v>0.60784611234563934</v>
      </c>
      <c r="U45" s="98">
        <v>0.26350872518330154</v>
      </c>
      <c r="V45" s="98">
        <v>0.26892911132282526</v>
      </c>
      <c r="W45" s="98">
        <v>0.54405696038427154</v>
      </c>
      <c r="X45" s="98">
        <v>0.73413365108440509</v>
      </c>
      <c r="Y45" s="98">
        <v>0.43963270812113941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3.9952578724792168E-3</v>
      </c>
      <c r="H46" s="98">
        <v>1.4290720303423458E-3</v>
      </c>
      <c r="I46" s="98">
        <v>9.5822044154971614E-4</v>
      </c>
      <c r="J46" s="98">
        <v>3.7279910070235653E-3</v>
      </c>
      <c r="K46" s="98">
        <v>3.3793017238763767E-3</v>
      </c>
      <c r="L46" s="98">
        <v>8.6426503226977227E-3</v>
      </c>
      <c r="M46" s="98">
        <v>4.6479032794076031E-3</v>
      </c>
      <c r="N46" s="98">
        <v>4.6731104836435474E-3</v>
      </c>
      <c r="O46" s="98">
        <v>3.5470707765901991E-3</v>
      </c>
      <c r="P46" s="98">
        <v>6.5860531817372699E-3</v>
      </c>
      <c r="Q46" s="98">
        <v>4.3694847464017302E-3</v>
      </c>
      <c r="R46" s="98">
        <v>1.3655144196666238E-2</v>
      </c>
      <c r="S46" s="98">
        <v>1.1606096097581984E-2</v>
      </c>
      <c r="T46" s="98">
        <v>1.0836391655766654E-2</v>
      </c>
      <c r="U46" s="98">
        <v>4.6913109937077027E-3</v>
      </c>
      <c r="V46" s="98">
        <v>4.7199759244103377E-3</v>
      </c>
      <c r="W46" s="98">
        <v>9.465166473358105E-3</v>
      </c>
      <c r="X46" s="98">
        <v>1.2724504028309542E-2</v>
      </c>
      <c r="Y46" s="98">
        <v>7.5010306825765002E-3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3.1510470510867675E-5</v>
      </c>
      <c r="H47" s="122">
        <f t="shared" si="20"/>
        <v>6.3132587981934102E-5</v>
      </c>
      <c r="I47" s="122">
        <f t="shared" si="20"/>
        <v>3.1171759729863354E-5</v>
      </c>
      <c r="J47" s="122">
        <f t="shared" si="20"/>
        <v>6.9087838195567802E-5</v>
      </c>
      <c r="K47" s="122">
        <f t="shared" si="20"/>
        <v>1.2175450505735916E-4</v>
      </c>
      <c r="L47" s="122">
        <f t="shared" si="20"/>
        <v>1.2121436199299018E-3</v>
      </c>
      <c r="M47" s="122">
        <f t="shared" si="20"/>
        <v>7.4318043527519644E-5</v>
      </c>
      <c r="N47" s="122">
        <f t="shared" si="20"/>
        <v>2.4776173447229531E-4</v>
      </c>
      <c r="O47" s="122">
        <f t="shared" si="20"/>
        <v>4.8470089491264959E-5</v>
      </c>
      <c r="P47" s="122">
        <f t="shared" si="20"/>
        <v>3.3137251964619513E-4</v>
      </c>
      <c r="Q47" s="122">
        <f t="shared" si="20"/>
        <v>1.1763197084091689E-4</v>
      </c>
      <c r="R47" s="122">
        <f t="shared" si="20"/>
        <v>2.2313135320677766E-4</v>
      </c>
      <c r="S47" s="122">
        <f t="shared" si="20"/>
        <v>1.3687024828571359E-4</v>
      </c>
      <c r="T47" s="122">
        <f t="shared" si="20"/>
        <v>1.5883351593002319E-4</v>
      </c>
      <c r="U47" s="122">
        <f t="shared" si="20"/>
        <v>4.2984124684444342E-5</v>
      </c>
      <c r="V47" s="122">
        <f t="shared" si="20"/>
        <v>3.5695681132993069E-5</v>
      </c>
      <c r="W47" s="122">
        <f t="shared" si="20"/>
        <v>1.362090569441045E-4</v>
      </c>
      <c r="X47" s="122">
        <f t="shared" si="20"/>
        <v>1.0740385900726457E-4</v>
      </c>
      <c r="Y47" s="122">
        <f t="shared" si="20"/>
        <v>1.1803966652229065E-5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3.1510470510867675E-5</v>
      </c>
      <c r="H48" s="98">
        <v>6.3132587981934102E-5</v>
      </c>
      <c r="I48" s="98">
        <v>3.1171759729863354E-5</v>
      </c>
      <c r="J48" s="98">
        <v>6.9087838195567802E-5</v>
      </c>
      <c r="K48" s="98">
        <v>1.2175450505735916E-4</v>
      </c>
      <c r="L48" s="98">
        <v>1.2121436199299018E-3</v>
      </c>
      <c r="M48" s="98">
        <v>7.4318043527519644E-5</v>
      </c>
      <c r="N48" s="98">
        <v>2.4776173447229531E-4</v>
      </c>
      <c r="O48" s="98">
        <v>4.8470089491264959E-5</v>
      </c>
      <c r="P48" s="98">
        <v>3.3137251964619513E-4</v>
      </c>
      <c r="Q48" s="98">
        <v>1.1763197084091689E-4</v>
      </c>
      <c r="R48" s="98">
        <v>2.2313135320677766E-4</v>
      </c>
      <c r="S48" s="98">
        <v>1.3687024828571359E-4</v>
      </c>
      <c r="T48" s="98">
        <v>1.5883351593002319E-4</v>
      </c>
      <c r="U48" s="98">
        <v>4.2984124684444342E-5</v>
      </c>
      <c r="V48" s="98">
        <v>3.5695681132993069E-5</v>
      </c>
      <c r="W48" s="98">
        <v>1.362090569441045E-4</v>
      </c>
      <c r="X48" s="98">
        <v>1.0740385900726457E-4</v>
      </c>
      <c r="Y48" s="98">
        <v>1.1803966652229065E-5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1.0768837646305722E-2</v>
      </c>
      <c r="H49" s="122">
        <v>4.3210673223239059E-3</v>
      </c>
      <c r="I49" s="122">
        <v>3.1165290409302221E-3</v>
      </c>
      <c r="J49" s="122">
        <v>1.3021356239803742E-2</v>
      </c>
      <c r="K49" s="122">
        <v>1.2299257516692506E-2</v>
      </c>
      <c r="L49" s="122">
        <v>3.1569061216657889E-2</v>
      </c>
      <c r="M49" s="122">
        <v>1.9030342069404901E-2</v>
      </c>
      <c r="N49" s="122">
        <v>1.6518326458461009E-2</v>
      </c>
      <c r="O49" s="122">
        <v>1.1367812395127339E-2</v>
      </c>
      <c r="P49" s="122">
        <v>2.4955685130813261E-2</v>
      </c>
      <c r="Q49" s="122">
        <v>1.7754674824860046E-2</v>
      </c>
      <c r="R49" s="122">
        <v>5.7835852337014694E-2</v>
      </c>
      <c r="S49" s="122">
        <v>4.9394951615072832E-2</v>
      </c>
      <c r="T49" s="122">
        <v>4.9165449545753019E-2</v>
      </c>
      <c r="U49" s="122">
        <v>2.3029027436555941E-2</v>
      </c>
      <c r="V49" s="122">
        <v>2.6631252289095218E-2</v>
      </c>
      <c r="W49" s="122">
        <v>7.8359730344251824E-2</v>
      </c>
      <c r="X49" s="122">
        <v>0.10635853002445149</v>
      </c>
      <c r="Y49" s="122">
        <v>4.8929623398096894E-2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1.0538875810570831E-2</v>
      </c>
      <c r="H50" s="98">
        <v>4.2027282221111482E-3</v>
      </c>
      <c r="I50" s="98">
        <v>3.0185238857384339E-3</v>
      </c>
      <c r="J50" s="98">
        <v>1.2621031606736294E-2</v>
      </c>
      <c r="K50" s="98">
        <v>1.1875260977646298E-2</v>
      </c>
      <c r="L50" s="98">
        <v>3.0896338884830152E-2</v>
      </c>
      <c r="M50" s="98">
        <v>1.8488491634014483E-2</v>
      </c>
      <c r="N50" s="98">
        <v>1.5979319062345378E-2</v>
      </c>
      <c r="O50" s="98">
        <v>1.1071643019434644E-2</v>
      </c>
      <c r="P50" s="98">
        <v>2.403202861006561E-2</v>
      </c>
      <c r="Q50" s="98">
        <v>1.680763971064737E-2</v>
      </c>
      <c r="R50" s="98">
        <v>5.5973445097261931E-2</v>
      </c>
      <c r="S50" s="98">
        <v>4.7732895399166704E-2</v>
      </c>
      <c r="T50" s="98">
        <v>4.7260979643180719E-2</v>
      </c>
      <c r="U50" s="98">
        <v>2.1802160927449837E-2</v>
      </c>
      <c r="V50" s="98">
        <v>2.5164473630243357E-2</v>
      </c>
      <c r="W50" s="98">
        <v>7.4250372324902322E-2</v>
      </c>
      <c r="X50" s="98">
        <v>0.10142003615982402</v>
      </c>
      <c r="Y50" s="98">
        <v>4.6974299115156042E-2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2.2996183573489117E-4</v>
      </c>
      <c r="H54" s="101">
        <v>1.183391002127576E-4</v>
      </c>
      <c r="I54" s="101">
        <v>9.8005155191788071E-5</v>
      </c>
      <c r="J54" s="101">
        <v>4.0032463306744783E-4</v>
      </c>
      <c r="K54" s="101">
        <v>4.2399653904620838E-4</v>
      </c>
      <c r="L54" s="101">
        <v>6.727223318277383E-4</v>
      </c>
      <c r="M54" s="101">
        <v>5.4185043539041824E-4</v>
      </c>
      <c r="N54" s="101">
        <v>5.3900739611563008E-4</v>
      </c>
      <c r="O54" s="101">
        <v>2.9616937569269374E-4</v>
      </c>
      <c r="P54" s="101">
        <v>9.2365652074765118E-4</v>
      </c>
      <c r="Q54" s="101">
        <v>9.4703511421267463E-4</v>
      </c>
      <c r="R54" s="101">
        <v>1.8624072397527603E-3</v>
      </c>
      <c r="S54" s="101">
        <v>1.6620562159061294E-3</v>
      </c>
      <c r="T54" s="101">
        <v>1.9044699025723018E-3</v>
      </c>
      <c r="U54" s="101">
        <v>1.226866509106103E-3</v>
      </c>
      <c r="V54" s="101">
        <v>1.4667786588518604E-3</v>
      </c>
      <c r="W54" s="101">
        <v>4.1093580193495077E-3</v>
      </c>
      <c r="X54" s="101">
        <v>4.9384938646274724E-3</v>
      </c>
      <c r="Y54" s="101">
        <v>1.9553242829408535E-3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8.5090451504287595E-3</v>
      </c>
      <c r="H58" s="122">
        <v>5.1988361002458473E-3</v>
      </c>
      <c r="I58" s="122">
        <v>5.8259270794413865E-3</v>
      </c>
      <c r="J58" s="122">
        <v>1.9474078492152672E-2</v>
      </c>
      <c r="K58" s="122">
        <v>1.7022492246443938E-2</v>
      </c>
      <c r="L58" s="122">
        <v>3.1283752076877731E-2</v>
      </c>
      <c r="M58" s="122">
        <v>2.1188647460356043E-2</v>
      </c>
      <c r="N58" s="122">
        <v>1.421096130291093E-2</v>
      </c>
      <c r="O58" s="122">
        <v>1.1432330486756183E-2</v>
      </c>
      <c r="P58" s="122">
        <v>2.1630563035229745E-2</v>
      </c>
      <c r="Q58" s="122">
        <v>1.5281861573413231E-2</v>
      </c>
      <c r="R58" s="122">
        <v>4.0478021800344315E-2</v>
      </c>
      <c r="S58" s="122">
        <v>3.0889333457495564E-2</v>
      </c>
      <c r="T58" s="122">
        <v>3.6055035026546972E-2</v>
      </c>
      <c r="U58" s="122">
        <v>1.9647655318142464E-2</v>
      </c>
      <c r="V58" s="122">
        <v>2.1479371073580937E-2</v>
      </c>
      <c r="W58" s="122">
        <v>4.7260933407919953E-2</v>
      </c>
      <c r="X58" s="122">
        <v>6.0244966772343769E-2</v>
      </c>
      <c r="Y58" s="122">
        <v>5.2479402931555799E-2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4.5751816337250457E-3</v>
      </c>
      <c r="H59" s="98">
        <v>1.4031438198319397E-3</v>
      </c>
      <c r="I59" s="98">
        <v>4.2250917569252314E-4</v>
      </c>
      <c r="J59" s="98">
        <v>3.5614355944793164E-3</v>
      </c>
      <c r="K59" s="98">
        <v>1.3505193845537306E-2</v>
      </c>
      <c r="L59" s="98">
        <v>2.64479063652669E-2</v>
      </c>
      <c r="M59" s="98">
        <v>1.5449195638891204E-2</v>
      </c>
      <c r="N59" s="98">
        <v>6.7810008423216748E-3</v>
      </c>
      <c r="O59" s="98">
        <v>4.5067480729159221E-3</v>
      </c>
      <c r="P59" s="98">
        <v>8.7256525984233911E-3</v>
      </c>
      <c r="Q59" s="98">
        <v>1.1597993930698602E-2</v>
      </c>
      <c r="R59" s="98">
        <v>2.8410769249152115E-2</v>
      </c>
      <c r="S59" s="98">
        <v>2.5467786209629167E-2</v>
      </c>
      <c r="T59" s="98">
        <v>2.4742301638065033E-2</v>
      </c>
      <c r="U59" s="98">
        <v>7.7628726694296043E-3</v>
      </c>
      <c r="V59" s="98">
        <v>2.6145652579070127E-3</v>
      </c>
      <c r="W59" s="98">
        <v>1.7878337230638437E-2</v>
      </c>
      <c r="X59" s="98">
        <v>4.1295811555034229E-2</v>
      </c>
      <c r="Y59" s="98">
        <v>5.2316746285566824E-2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3.9338635167037138E-3</v>
      </c>
      <c r="H60" s="33">
        <v>3.7956922804139076E-3</v>
      </c>
      <c r="I60" s="33">
        <v>5.4034179037488637E-3</v>
      </c>
      <c r="J60" s="33">
        <v>1.5912642897673357E-2</v>
      </c>
      <c r="K60" s="33">
        <v>3.5172984009066324E-3</v>
      </c>
      <c r="L60" s="33">
        <v>4.8358457116108337E-3</v>
      </c>
      <c r="M60" s="33">
        <v>5.7394518214648393E-3</v>
      </c>
      <c r="N60" s="33">
        <v>7.4299604605892562E-3</v>
      </c>
      <c r="O60" s="33">
        <v>6.9255824138402611E-3</v>
      </c>
      <c r="P60" s="33">
        <v>1.2904910436806354E-2</v>
      </c>
      <c r="Q60" s="33">
        <v>3.6838676427146284E-3</v>
      </c>
      <c r="R60" s="33">
        <v>1.2067252551192198E-2</v>
      </c>
      <c r="S60" s="33">
        <v>5.4215472478663972E-3</v>
      </c>
      <c r="T60" s="33">
        <v>1.1312733388481943E-2</v>
      </c>
      <c r="U60" s="33">
        <v>1.1884782648712858E-2</v>
      </c>
      <c r="V60" s="33">
        <v>1.8864805815673923E-2</v>
      </c>
      <c r="W60" s="33">
        <v>2.9382596177281516E-2</v>
      </c>
      <c r="X60" s="33">
        <v>1.8949155217309537E-2</v>
      </c>
      <c r="Y60" s="33">
        <v>1.6265664598897716E-4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1.1606297370055487</v>
      </c>
      <c r="D62" s="117">
        <f t="shared" si="21"/>
        <v>1.616866630693085</v>
      </c>
      <c r="E62" s="117">
        <f t="shared" si="21"/>
        <v>1.9906387834280601</v>
      </c>
      <c r="F62" s="117">
        <f t="shared" si="21"/>
        <v>2.3708875983476028</v>
      </c>
      <c r="G62" s="117">
        <f t="shared" si="21"/>
        <v>2.6668358476622149</v>
      </c>
      <c r="H62" s="117">
        <f t="shared" si="21"/>
        <v>2.9943274137479152</v>
      </c>
      <c r="I62" s="117">
        <f t="shared" si="21"/>
        <v>2.3763762741518497</v>
      </c>
      <c r="J62" s="117">
        <f t="shared" si="21"/>
        <v>2.7381380552424854</v>
      </c>
      <c r="K62" s="117">
        <f t="shared" si="21"/>
        <v>1.7385348566228969</v>
      </c>
      <c r="L62" s="117">
        <f t="shared" si="21"/>
        <v>2.2077208721046682</v>
      </c>
      <c r="M62" s="117">
        <f t="shared" si="21"/>
        <v>1.0664019810095609</v>
      </c>
      <c r="N62" s="117">
        <f t="shared" si="21"/>
        <v>1.0404779480747628</v>
      </c>
      <c r="O62" s="117">
        <f t="shared" si="21"/>
        <v>1.7668418509048127</v>
      </c>
      <c r="P62" s="117">
        <f t="shared" si="21"/>
        <v>3.5005243824315793</v>
      </c>
      <c r="Q62" s="117">
        <f t="shared" si="21"/>
        <v>4.6675545961722982</v>
      </c>
      <c r="R62" s="117">
        <f t="shared" ref="R62:V62" si="22">R63+R66+R68+R77</f>
        <v>5.7515023393119593</v>
      </c>
      <c r="S62" s="117">
        <f t="shared" si="22"/>
        <v>4.0294473817094341</v>
      </c>
      <c r="T62" s="117">
        <f t="shared" si="22"/>
        <v>4.4440575139989287</v>
      </c>
      <c r="U62" s="117">
        <f t="shared" si="22"/>
        <v>3.4561248730550402</v>
      </c>
      <c r="V62" s="117">
        <f t="shared" si="22"/>
        <v>3.6265812585348547</v>
      </c>
      <c r="W62" s="117">
        <f t="shared" ref="W62:Y62" si="23">W63+W66+W68+W77</f>
        <v>6.1941539546392574</v>
      </c>
      <c r="X62" s="117">
        <f t="shared" si="23"/>
        <v>2.9288699860807323</v>
      </c>
      <c r="Y62" s="117">
        <f t="shared" si="23"/>
        <v>0.736736804868526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1.0158232636202074</v>
      </c>
      <c r="D63" s="122">
        <f t="shared" si="24"/>
        <v>1.4324460413591948</v>
      </c>
      <c r="E63" s="122">
        <f t="shared" si="24"/>
        <v>1.7641532537886837</v>
      </c>
      <c r="F63" s="122">
        <f t="shared" si="24"/>
        <v>2.0900541053272574</v>
      </c>
      <c r="G63" s="122">
        <f t="shared" si="24"/>
        <v>2.3868601062806958</v>
      </c>
      <c r="H63" s="122">
        <f t="shared" si="24"/>
        <v>2.6514891541544583</v>
      </c>
      <c r="I63" s="122">
        <f t="shared" si="24"/>
        <v>2.0834849647686577</v>
      </c>
      <c r="J63" s="122">
        <f t="shared" si="24"/>
        <v>2.3798328670455695</v>
      </c>
      <c r="K63" s="122">
        <f t="shared" si="24"/>
        <v>1.5109727156036363</v>
      </c>
      <c r="L63" s="122">
        <f t="shared" si="24"/>
        <v>1.926047800879551</v>
      </c>
      <c r="M63" s="122">
        <f t="shared" si="24"/>
        <v>0.91669908688275636</v>
      </c>
      <c r="N63" s="122">
        <f t="shared" si="24"/>
        <v>0.91310856804985008</v>
      </c>
      <c r="O63" s="122">
        <f t="shared" si="24"/>
        <v>1.5788333268324388</v>
      </c>
      <c r="P63" s="122">
        <f t="shared" si="24"/>
        <v>3.087356544098752</v>
      </c>
      <c r="Q63" s="122">
        <f t="shared" si="24"/>
        <v>4.143029019988635</v>
      </c>
      <c r="R63" s="122">
        <f t="shared" ref="R63:V63" si="25">SUM(R64:R65)</f>
        <v>5.0982343556870848</v>
      </c>
      <c r="S63" s="122">
        <f t="shared" si="25"/>
        <v>3.5878398873659245</v>
      </c>
      <c r="T63" s="122">
        <f t="shared" si="25"/>
        <v>3.8866759947898935</v>
      </c>
      <c r="U63" s="122">
        <f t="shared" si="25"/>
        <v>2.9777320304491748</v>
      </c>
      <c r="V63" s="122">
        <f t="shared" si="25"/>
        <v>3.0793580849764539</v>
      </c>
      <c r="W63" s="122">
        <f t="shared" ref="W63:Y63" si="26">SUM(W64:W65)</f>
        <v>5.0767401374600158</v>
      </c>
      <c r="X63" s="122">
        <f t="shared" si="26"/>
        <v>2.373247406089976</v>
      </c>
      <c r="Y63" s="122">
        <f t="shared" si="26"/>
        <v>0.60482369224069821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0.99333545828596603</v>
      </c>
      <c r="D64" s="98">
        <v>1.4013811305007333</v>
      </c>
      <c r="E64" s="98">
        <v>1.7266448060680677</v>
      </c>
      <c r="F64" s="98">
        <v>2.0463040167890671</v>
      </c>
      <c r="G64" s="98">
        <v>2.3376363368001272</v>
      </c>
      <c r="H64" s="98">
        <v>2.5973402892488364</v>
      </c>
      <c r="I64" s="98">
        <v>2.041753628669015</v>
      </c>
      <c r="J64" s="98">
        <v>2.3326661575307353</v>
      </c>
      <c r="K64" s="98">
        <v>1.4814307422255681</v>
      </c>
      <c r="L64" s="98">
        <v>1.8891321331841946</v>
      </c>
      <c r="M64" s="98">
        <v>0.89930531652751744</v>
      </c>
      <c r="N64" s="98">
        <v>0.89593021434663866</v>
      </c>
      <c r="O64" s="98">
        <v>1.549372740475933</v>
      </c>
      <c r="P64" s="98">
        <v>3.0306012889037754</v>
      </c>
      <c r="Q64" s="98">
        <v>4.0680932637133687</v>
      </c>
      <c r="R64" s="98">
        <v>5.0075729527899435</v>
      </c>
      <c r="S64" s="98">
        <v>3.524871178833044</v>
      </c>
      <c r="T64" s="98">
        <v>3.818599811858892</v>
      </c>
      <c r="U64" s="98">
        <v>2.9256460307234251</v>
      </c>
      <c r="V64" s="98">
        <v>3.0262444562414323</v>
      </c>
      <c r="W64" s="98">
        <v>4.9899284488002822</v>
      </c>
      <c r="X64" s="98">
        <v>2.3328134950825912</v>
      </c>
      <c r="Y64" s="98">
        <v>0.59467728484772298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2.2487805334241408E-2</v>
      </c>
      <c r="D65" s="98">
        <v>3.1064910858461605E-2</v>
      </c>
      <c r="E65" s="98">
        <v>3.7508447720615949E-2</v>
      </c>
      <c r="F65" s="98">
        <v>4.3750088538190339E-2</v>
      </c>
      <c r="G65" s="98">
        <v>4.9223769480568808E-2</v>
      </c>
      <c r="H65" s="98">
        <v>5.4148864905622006E-2</v>
      </c>
      <c r="I65" s="98">
        <v>4.1731336099642774E-2</v>
      </c>
      <c r="J65" s="98">
        <v>4.7166709514834197E-2</v>
      </c>
      <c r="K65" s="98">
        <v>2.9541973378068111E-2</v>
      </c>
      <c r="L65" s="98">
        <v>3.6915667695356272E-2</v>
      </c>
      <c r="M65" s="98">
        <v>1.7393770355238945E-2</v>
      </c>
      <c r="N65" s="98">
        <v>1.7178353703211458E-2</v>
      </c>
      <c r="O65" s="98">
        <v>2.9460586356505787E-2</v>
      </c>
      <c r="P65" s="98">
        <v>5.6755255194976421E-2</v>
      </c>
      <c r="Q65" s="98">
        <v>7.4935756275266441E-2</v>
      </c>
      <c r="R65" s="98">
        <v>9.0661402897141655E-2</v>
      </c>
      <c r="S65" s="98">
        <v>6.2968708532880335E-2</v>
      </c>
      <c r="T65" s="98">
        <v>6.8076182931001469E-2</v>
      </c>
      <c r="U65" s="98">
        <v>5.2085999725749739E-2</v>
      </c>
      <c r="V65" s="98">
        <v>5.3113628735021519E-2</v>
      </c>
      <c r="W65" s="98">
        <v>8.6811688659733335E-2</v>
      </c>
      <c r="X65" s="98">
        <v>4.0433911007384762E-2</v>
      </c>
      <c r="Y65" s="98">
        <v>1.0146407392975242E-2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1.3578523327776725E-4</v>
      </c>
      <c r="F66" s="122">
        <f t="shared" si="27"/>
        <v>2.6636843517521927E-4</v>
      </c>
      <c r="G66" s="122">
        <f t="shared" si="27"/>
        <v>5.6718846919561817E-4</v>
      </c>
      <c r="H66" s="122">
        <f t="shared" si="27"/>
        <v>1.9571102274399572E-3</v>
      </c>
      <c r="I66" s="122">
        <f t="shared" si="27"/>
        <v>8.5202809928293171E-4</v>
      </c>
      <c r="J66" s="122">
        <f t="shared" si="27"/>
        <v>7.5996622015124581E-4</v>
      </c>
      <c r="K66" s="122">
        <f t="shared" si="27"/>
        <v>8.2945256570325936E-4</v>
      </c>
      <c r="L66" s="122">
        <f t="shared" si="27"/>
        <v>5.4546462896845581E-3</v>
      </c>
      <c r="M66" s="122">
        <f t="shared" si="27"/>
        <v>2.7869266322819869E-4</v>
      </c>
      <c r="N66" s="122">
        <f t="shared" si="27"/>
        <v>1.1562214275373781E-3</v>
      </c>
      <c r="O66" s="122">
        <f t="shared" si="27"/>
        <v>4.3623080542138466E-4</v>
      </c>
      <c r="P66" s="122">
        <f t="shared" si="27"/>
        <v>3.0843134520915087E-3</v>
      </c>
      <c r="Q66" s="122">
        <f t="shared" si="27"/>
        <v>1.6804567262988126E-3</v>
      </c>
      <c r="R66" s="122">
        <f t="shared" si="27"/>
        <v>1.4168840928630382E-3</v>
      </c>
      <c r="S66" s="122">
        <f t="shared" si="27"/>
        <v>7.7233925818366957E-4</v>
      </c>
      <c r="T66" s="122">
        <f t="shared" si="27"/>
        <v>1.0396375588146978E-3</v>
      </c>
      <c r="U66" s="122">
        <f t="shared" si="27"/>
        <v>5.6953965206888737E-4</v>
      </c>
      <c r="V66" s="122">
        <f t="shared" si="27"/>
        <v>3.926524924629238E-4</v>
      </c>
      <c r="W66" s="122">
        <f t="shared" si="27"/>
        <v>1.031297145433934E-3</v>
      </c>
      <c r="X66" s="122">
        <f t="shared" si="27"/>
        <v>3.75913506525426E-4</v>
      </c>
      <c r="Y66" s="122">
        <f t="shared" si="27"/>
        <v>1.1803966652229065E-5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1.3578523327776725E-4</v>
      </c>
      <c r="F67" s="98">
        <v>2.6636843517521927E-4</v>
      </c>
      <c r="G67" s="98">
        <v>5.6718846919561817E-4</v>
      </c>
      <c r="H67" s="98">
        <v>1.9571102274399572E-3</v>
      </c>
      <c r="I67" s="98">
        <v>8.5202809928293171E-4</v>
      </c>
      <c r="J67" s="98">
        <v>7.5996622015124581E-4</v>
      </c>
      <c r="K67" s="98">
        <v>8.2945256570325936E-4</v>
      </c>
      <c r="L67" s="98">
        <v>5.4546462896845581E-3</v>
      </c>
      <c r="M67" s="98">
        <v>2.7869266322819869E-4</v>
      </c>
      <c r="N67" s="98">
        <v>1.1562214275373781E-3</v>
      </c>
      <c r="O67" s="98">
        <v>4.3623080542138466E-4</v>
      </c>
      <c r="P67" s="98">
        <v>3.0843134520915087E-3</v>
      </c>
      <c r="Q67" s="98">
        <v>1.6804567262988126E-3</v>
      </c>
      <c r="R67" s="98">
        <v>1.4168840928630382E-3</v>
      </c>
      <c r="S67" s="98">
        <v>7.7233925818366957E-4</v>
      </c>
      <c r="T67" s="98">
        <v>1.0396375588146978E-3</v>
      </c>
      <c r="U67" s="98">
        <v>5.6953965206888737E-4</v>
      </c>
      <c r="V67" s="98">
        <v>3.926524924629238E-4</v>
      </c>
      <c r="W67" s="98">
        <v>1.031297145433934E-3</v>
      </c>
      <c r="X67" s="98">
        <v>3.75913506525426E-4</v>
      </c>
      <c r="Y67" s="98">
        <v>1.1803966652229065E-5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5.7462085247363286E-2</v>
      </c>
      <c r="D68" s="122">
        <v>7.3587318454003584E-2</v>
      </c>
      <c r="E68" s="122">
        <v>9.2345149434017143E-2</v>
      </c>
      <c r="F68" s="122">
        <v>0.12360919656375177</v>
      </c>
      <c r="G68" s="122">
        <v>0.12634656435422661</v>
      </c>
      <c r="H68" s="122">
        <v>0.15606047384874455</v>
      </c>
      <c r="I68" s="122">
        <v>0.12937602720035549</v>
      </c>
      <c r="J68" s="122">
        <v>0.1602506991486726</v>
      </c>
      <c r="K68" s="122">
        <v>0.10615157007507837</v>
      </c>
      <c r="L68" s="122">
        <v>0.13575613188795332</v>
      </c>
      <c r="M68" s="122">
        <v>7.2057432690551898E-2</v>
      </c>
      <c r="N68" s="122">
        <v>6.1975171744750208E-2</v>
      </c>
      <c r="O68" s="122">
        <v>9.5471934842264197E-2</v>
      </c>
      <c r="P68" s="122">
        <v>0.21824296823490244</v>
      </c>
      <c r="Q68" s="122">
        <v>0.30511087322257457</v>
      </c>
      <c r="R68" s="122">
        <v>0.38687754483559811</v>
      </c>
      <c r="S68" s="122">
        <v>0.2706679136638459</v>
      </c>
      <c r="T68" s="122">
        <v>0.31222922559170874</v>
      </c>
      <c r="U68" s="122">
        <v>0.25753033078414911</v>
      </c>
      <c r="V68" s="122">
        <v>0.29979089879371146</v>
      </c>
      <c r="W68" s="122">
        <v>0.71414787604028185</v>
      </c>
      <c r="X68" s="122">
        <v>0.34208358359673069</v>
      </c>
      <c r="Y68" s="122">
        <v>6.7610231320000824E-2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5.3237034425927178E-2</v>
      </c>
      <c r="D69" s="98">
        <v>6.9959382755299698E-2</v>
      </c>
      <c r="E69" s="98">
        <v>8.8052827269308839E-2</v>
      </c>
      <c r="F69" s="98">
        <v>0.11683688835377778</v>
      </c>
      <c r="G69" s="98">
        <v>0.11934915420972206</v>
      </c>
      <c r="H69" s="98">
        <v>0.14446324202789432</v>
      </c>
      <c r="I69" s="98">
        <v>0.12450843782583002</v>
      </c>
      <c r="J69" s="98">
        <v>0.15420579718935415</v>
      </c>
      <c r="K69" s="98">
        <v>9.9876421297194484E-2</v>
      </c>
      <c r="L69" s="98">
        <v>0.12953345031854674</v>
      </c>
      <c r="M69" s="98">
        <v>6.6909853554342924E-2</v>
      </c>
      <c r="N69" s="98">
        <v>5.720702939449656E-2</v>
      </c>
      <c r="O69" s="98">
        <v>8.9474504984487155E-2</v>
      </c>
      <c r="P69" s="98">
        <v>0.20258279176949909</v>
      </c>
      <c r="Q69" s="98">
        <v>0.29185238162359711</v>
      </c>
      <c r="R69" s="98">
        <v>0.37379738236105547</v>
      </c>
      <c r="S69" s="98">
        <v>0.26087052965429397</v>
      </c>
      <c r="T69" s="98">
        <v>0.30022663620572981</v>
      </c>
      <c r="U69" s="98">
        <v>0.24722465210765784</v>
      </c>
      <c r="V69" s="98">
        <v>0.28703807323202724</v>
      </c>
      <c r="W69" s="98">
        <v>0.68165233724111807</v>
      </c>
      <c r="X69" s="98">
        <v>0.3183673281770662</v>
      </c>
      <c r="Y69" s="98">
        <v>6.0929540019952905E-2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4.2250508214361103E-3</v>
      </c>
      <c r="D73" s="101">
        <v>3.6279356987038843E-3</v>
      </c>
      <c r="E73" s="101">
        <v>4.292322164708302E-3</v>
      </c>
      <c r="F73" s="101">
        <v>6.7723082099739847E-3</v>
      </c>
      <c r="G73" s="101">
        <v>6.9974101445045445E-3</v>
      </c>
      <c r="H73" s="101">
        <v>1.1597231820850247E-2</v>
      </c>
      <c r="I73" s="101">
        <v>4.8675893745254743E-3</v>
      </c>
      <c r="J73" s="101">
        <v>6.0449019593184624E-3</v>
      </c>
      <c r="K73" s="101">
        <v>6.2751487778838844E-3</v>
      </c>
      <c r="L73" s="101">
        <v>6.2226815694065808E-3</v>
      </c>
      <c r="M73" s="101">
        <v>5.1475791362089723E-3</v>
      </c>
      <c r="N73" s="101">
        <v>4.7681423502536511E-3</v>
      </c>
      <c r="O73" s="101">
        <v>5.9974298577770476E-3</v>
      </c>
      <c r="P73" s="101">
        <v>1.566017646540336E-2</v>
      </c>
      <c r="Q73" s="101">
        <v>1.3258491598977445E-2</v>
      </c>
      <c r="R73" s="101">
        <v>1.3080162474542642E-2</v>
      </c>
      <c r="S73" s="101">
        <v>9.797384009551921E-3</v>
      </c>
      <c r="T73" s="101">
        <v>1.2002589385978925E-2</v>
      </c>
      <c r="U73" s="101">
        <v>1.0305678676491266E-2</v>
      </c>
      <c r="V73" s="101">
        <v>1.2752825561684233E-2</v>
      </c>
      <c r="W73" s="101">
        <v>3.2495538799163802E-2</v>
      </c>
      <c r="X73" s="101">
        <v>2.3716255419664493E-2</v>
      </c>
      <c r="Y73" s="101">
        <v>6.6806913000479161E-3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8.7344388137978124E-2</v>
      </c>
      <c r="D77" s="122">
        <v>0.11083327087988648</v>
      </c>
      <c r="E77" s="122">
        <v>0.1340045949720817</v>
      </c>
      <c r="F77" s="122">
        <v>0.15695792802141878</v>
      </c>
      <c r="G77" s="122">
        <v>0.15306198855809694</v>
      </c>
      <c r="H77" s="122">
        <v>0.18482067551727233</v>
      </c>
      <c r="I77" s="122">
        <v>0.16266325408355359</v>
      </c>
      <c r="J77" s="122">
        <v>0.1972945228280919</v>
      </c>
      <c r="K77" s="122">
        <v>0.1205811183784789</v>
      </c>
      <c r="L77" s="122">
        <v>0.14046229304747948</v>
      </c>
      <c r="M77" s="122">
        <v>7.7366768773024341E-2</v>
      </c>
      <c r="N77" s="122">
        <v>6.4237986852625106E-2</v>
      </c>
      <c r="O77" s="122">
        <v>9.2100358424688472E-2</v>
      </c>
      <c r="P77" s="122">
        <v>0.19184055664583285</v>
      </c>
      <c r="Q77" s="122">
        <v>0.21773424623478974</v>
      </c>
      <c r="R77" s="122">
        <v>0.26497355469641343</v>
      </c>
      <c r="S77" s="122">
        <v>0.17016724142147976</v>
      </c>
      <c r="T77" s="122">
        <v>0.24411265605851212</v>
      </c>
      <c r="U77" s="122">
        <v>0.22029297216964744</v>
      </c>
      <c r="V77" s="122">
        <v>0.24703962227222656</v>
      </c>
      <c r="W77" s="122">
        <v>0.40223464399352632</v>
      </c>
      <c r="X77" s="122">
        <v>0.21316308288750002</v>
      </c>
      <c r="Y77" s="122">
        <v>6.4291077341174785E-2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8.018977515641125E-2</v>
      </c>
      <c r="D78" s="98">
        <v>0.10649861107204346</v>
      </c>
      <c r="E78" s="98">
        <v>0.12745146593667825</v>
      </c>
      <c r="F78" s="98">
        <v>0.14686054836044515</v>
      </c>
      <c r="G78" s="98">
        <v>0.14512758587186403</v>
      </c>
      <c r="H78" s="98">
        <v>0.17100264968745091</v>
      </c>
      <c r="I78" s="98">
        <v>0.15417216880623394</v>
      </c>
      <c r="J78" s="98">
        <v>0.18854512753708821</v>
      </c>
      <c r="K78" s="98">
        <v>0.11398016110554454</v>
      </c>
      <c r="L78" s="98">
        <v>0.13434637052985401</v>
      </c>
      <c r="M78" s="98">
        <v>7.3113793682298603E-2</v>
      </c>
      <c r="N78" s="98">
        <v>6.0629148914624606E-2</v>
      </c>
      <c r="O78" s="98">
        <v>8.7003441030232997E-2</v>
      </c>
      <c r="P78" s="98">
        <v>0.17990448332890685</v>
      </c>
      <c r="Q78" s="98">
        <v>0.20858305121757006</v>
      </c>
      <c r="R78" s="98">
        <v>0.25626294021118501</v>
      </c>
      <c r="S78" s="98">
        <v>0.1662357220596164</v>
      </c>
      <c r="T78" s="98">
        <v>0.23401471283255174</v>
      </c>
      <c r="U78" s="98">
        <v>0.21207294958840511</v>
      </c>
      <c r="V78" s="98">
        <v>0.23833037025399043</v>
      </c>
      <c r="W78" s="98">
        <v>0.38382429002510376</v>
      </c>
      <c r="X78" s="98">
        <v>0.20211886467701223</v>
      </c>
      <c r="Y78" s="98">
        <v>5.8760751377549568E-2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7.1546129815668715E-3</v>
      </c>
      <c r="D79" s="33">
        <v>4.334659807843015E-3</v>
      </c>
      <c r="E79" s="33">
        <v>6.5531290354034471E-3</v>
      </c>
      <c r="F79" s="33">
        <v>1.0097379660973616E-2</v>
      </c>
      <c r="G79" s="33">
        <v>7.9344026862329144E-3</v>
      </c>
      <c r="H79" s="33">
        <v>1.3818025829821416E-2</v>
      </c>
      <c r="I79" s="33">
        <v>8.4910852773196419E-3</v>
      </c>
      <c r="J79" s="33">
        <v>8.7493952910036796E-3</v>
      </c>
      <c r="K79" s="33">
        <v>6.6009572729343637E-3</v>
      </c>
      <c r="L79" s="33">
        <v>6.115922517625467E-3</v>
      </c>
      <c r="M79" s="33">
        <v>4.2529750907257437E-3</v>
      </c>
      <c r="N79" s="33">
        <v>3.608837938000496E-3</v>
      </c>
      <c r="O79" s="33">
        <v>5.0969173944554729E-3</v>
      </c>
      <c r="P79" s="33">
        <v>1.1936073316925994E-2</v>
      </c>
      <c r="Q79" s="33">
        <v>9.1511950172196727E-3</v>
      </c>
      <c r="R79" s="33">
        <v>8.7106144852283924E-3</v>
      </c>
      <c r="S79" s="33">
        <v>3.93151936186338E-3</v>
      </c>
      <c r="T79" s="33">
        <v>1.0097943225960393E-2</v>
      </c>
      <c r="U79" s="33">
        <v>8.2200225812423221E-3</v>
      </c>
      <c r="V79" s="33">
        <v>8.7092520182361251E-3</v>
      </c>
      <c r="W79" s="33">
        <v>1.8410353968422541E-2</v>
      </c>
      <c r="X79" s="33">
        <v>1.1044218210487792E-2</v>
      </c>
      <c r="Y79" s="33">
        <v>5.530325963625223E-3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4.5180215898114247</v>
      </c>
      <c r="D81" s="117">
        <f t="shared" si="28"/>
        <v>4.5981809032477301</v>
      </c>
      <c r="E81" s="117">
        <f t="shared" si="28"/>
        <v>6.2157453287583788</v>
      </c>
      <c r="F81" s="117">
        <f t="shared" si="28"/>
        <v>8.0304073030954299</v>
      </c>
      <c r="G81" s="117">
        <f t="shared" si="28"/>
        <v>9.6210723279867132</v>
      </c>
      <c r="H81" s="117">
        <f t="shared" si="28"/>
        <v>12.905136726393522</v>
      </c>
      <c r="I81" s="117">
        <f t="shared" si="28"/>
        <v>8.5391214927908194</v>
      </c>
      <c r="J81" s="117">
        <f t="shared" si="28"/>
        <v>17.721741108006832</v>
      </c>
      <c r="K81" s="117">
        <f t="shared" si="28"/>
        <v>8.511837269928261</v>
      </c>
      <c r="L81" s="117">
        <f t="shared" si="28"/>
        <v>11.515947847473159</v>
      </c>
      <c r="M81" s="117">
        <f t="shared" si="28"/>
        <v>7.0446476854949598</v>
      </c>
      <c r="N81" s="117">
        <f t="shared" si="28"/>
        <v>9.294514241774392</v>
      </c>
      <c r="O81" s="117">
        <f t="shared" si="28"/>
        <v>11.750075016417894</v>
      </c>
      <c r="P81" s="117">
        <f t="shared" si="28"/>
        <v>7.2579583933160121</v>
      </c>
      <c r="Q81" s="117">
        <f t="shared" si="28"/>
        <v>5.0208155972428781</v>
      </c>
      <c r="R81" s="117">
        <f t="shared" ref="R81:V81" si="29">R82+R85+R87+R100</f>
        <v>2.8019540498989501</v>
      </c>
      <c r="S81" s="117">
        <f t="shared" si="29"/>
        <v>3.4678991580738749</v>
      </c>
      <c r="T81" s="117">
        <f t="shared" si="29"/>
        <v>6.1614475398082273</v>
      </c>
      <c r="U81" s="117">
        <f t="shared" si="29"/>
        <v>5.9313728309320313</v>
      </c>
      <c r="V81" s="117">
        <f t="shared" si="29"/>
        <v>4.2423311335553295</v>
      </c>
      <c r="W81" s="117">
        <f t="shared" ref="W81:Y81" si="30">W82+W85+W87+W100</f>
        <v>10.257640476003354</v>
      </c>
      <c r="X81" s="117">
        <f t="shared" si="30"/>
        <v>5.8661818126024539</v>
      </c>
      <c r="Y81" s="117">
        <f t="shared" si="30"/>
        <v>8.0442323653606742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3.9553402805565048</v>
      </c>
      <c r="D82" s="122">
        <f t="shared" si="31"/>
        <v>4.081030381596455</v>
      </c>
      <c r="E82" s="122">
        <f t="shared" si="31"/>
        <v>5.5364283970174153</v>
      </c>
      <c r="F82" s="122">
        <f t="shared" si="31"/>
        <v>7.0460946428807567</v>
      </c>
      <c r="G82" s="122">
        <f t="shared" si="31"/>
        <v>8.6353219396285414</v>
      </c>
      <c r="H82" s="122">
        <f t="shared" si="31"/>
        <v>11.392480190412611</v>
      </c>
      <c r="I82" s="122">
        <f t="shared" si="31"/>
        <v>7.4400591577738355</v>
      </c>
      <c r="J82" s="122">
        <f t="shared" si="31"/>
        <v>15.376178737501586</v>
      </c>
      <c r="K82" s="122">
        <f t="shared" si="31"/>
        <v>7.4348213247661441</v>
      </c>
      <c r="L82" s="122">
        <f t="shared" si="31"/>
        <v>9.9887625568195926</v>
      </c>
      <c r="M82" s="122">
        <f t="shared" si="31"/>
        <v>6.0547903869585902</v>
      </c>
      <c r="N82" s="122">
        <f t="shared" si="31"/>
        <v>8.1635422030616596</v>
      </c>
      <c r="O82" s="122">
        <f t="shared" si="31"/>
        <v>10.522354841011751</v>
      </c>
      <c r="P82" s="122">
        <f t="shared" si="31"/>
        <v>6.4085191653415237</v>
      </c>
      <c r="Q82" s="122">
        <f t="shared" si="31"/>
        <v>4.4611519168263838</v>
      </c>
      <c r="R82" s="122">
        <f t="shared" ref="R82:V82" si="32">SUM(R83:R84)</f>
        <v>2.4806733206388918</v>
      </c>
      <c r="S82" s="122">
        <f t="shared" si="32"/>
        <v>3.0715944536497659</v>
      </c>
      <c r="T82" s="122">
        <f t="shared" si="32"/>
        <v>5.3831054104435658</v>
      </c>
      <c r="U82" s="122">
        <f t="shared" si="32"/>
        <v>5.1242515063307481</v>
      </c>
      <c r="V82" s="122">
        <f t="shared" si="32"/>
        <v>3.6364132903529409</v>
      </c>
      <c r="W82" s="122">
        <f t="shared" ref="W82:Y82" si="33">SUM(W83:W84)</f>
        <v>8.3764774557646735</v>
      </c>
      <c r="X82" s="122">
        <f t="shared" si="33"/>
        <v>4.744458435162521</v>
      </c>
      <c r="Y82" s="122">
        <f t="shared" si="33"/>
        <v>6.5322777904602294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3.9198442380342473</v>
      </c>
      <c r="D83" s="98">
        <v>4.0451621657762633</v>
      </c>
      <c r="E83" s="98">
        <v>5.4887349909992942</v>
      </c>
      <c r="F83" s="98">
        <v>6.9863472527842516</v>
      </c>
      <c r="G83" s="98">
        <v>8.5631956194557315</v>
      </c>
      <c r="H83" s="98">
        <v>11.298262563900861</v>
      </c>
      <c r="I83" s="98">
        <v>7.3797255692877783</v>
      </c>
      <c r="J83" s="98">
        <v>15.252813459634973</v>
      </c>
      <c r="K83" s="98">
        <v>7.3759859906363747</v>
      </c>
      <c r="L83" s="98">
        <v>9.9112916499299057</v>
      </c>
      <c r="M83" s="98">
        <v>6.0083069030627305</v>
      </c>
      <c r="N83" s="98">
        <v>8.1014084087499381</v>
      </c>
      <c r="O83" s="98">
        <v>10.442927916383946</v>
      </c>
      <c r="P83" s="98">
        <v>6.3608701643644006</v>
      </c>
      <c r="Q83" s="98">
        <v>4.4285219235581854</v>
      </c>
      <c r="R83" s="98">
        <v>2.4628375895903267</v>
      </c>
      <c r="S83" s="98">
        <v>3.0498016491600839</v>
      </c>
      <c r="T83" s="98">
        <v>5.3449902320297333</v>
      </c>
      <c r="U83" s="98">
        <v>5.0880182078122411</v>
      </c>
      <c r="V83" s="98">
        <v>3.6110621835367183</v>
      </c>
      <c r="W83" s="98">
        <v>8.318588790818346</v>
      </c>
      <c r="X83" s="98">
        <v>4.7117912462359692</v>
      </c>
      <c r="Y83" s="98">
        <v>6.4879983961937349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3.5496042522257513E-2</v>
      </c>
      <c r="D84" s="98">
        <v>3.5868215820191632E-2</v>
      </c>
      <c r="E84" s="98">
        <v>4.7693406018121491E-2</v>
      </c>
      <c r="F84" s="98">
        <v>5.9747390096505017E-2</v>
      </c>
      <c r="G84" s="98">
        <v>7.2126320172810676E-2</v>
      </c>
      <c r="H84" s="98">
        <v>9.4217626511749267E-2</v>
      </c>
      <c r="I84" s="98">
        <v>6.0333588486057181E-2</v>
      </c>
      <c r="J84" s="98">
        <v>0.12336527786661246</v>
      </c>
      <c r="K84" s="98">
        <v>5.8835334129769171E-2</v>
      </c>
      <c r="L84" s="98">
        <v>7.7470906889687066E-2</v>
      </c>
      <c r="M84" s="98">
        <v>4.6483483895859858E-2</v>
      </c>
      <c r="N84" s="98">
        <v>6.2133794311722133E-2</v>
      </c>
      <c r="O84" s="98">
        <v>7.9426924627805054E-2</v>
      </c>
      <c r="P84" s="98">
        <v>4.7649000977122678E-2</v>
      </c>
      <c r="Q84" s="98">
        <v>3.2629993268198793E-2</v>
      </c>
      <c r="R84" s="98">
        <v>1.783573104856492E-2</v>
      </c>
      <c r="S84" s="98">
        <v>2.1792804489682037E-2</v>
      </c>
      <c r="T84" s="98">
        <v>3.8115178413832468E-2</v>
      </c>
      <c r="U84" s="98">
        <v>3.6233298518507075E-2</v>
      </c>
      <c r="V84" s="98">
        <v>2.5351106816222626E-2</v>
      </c>
      <c r="W84" s="98">
        <v>5.7888664946327599E-2</v>
      </c>
      <c r="X84" s="98">
        <v>3.2667188926551474E-2</v>
      </c>
      <c r="Y84" s="98">
        <v>4.427939426649425E-2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2.0027588226919678E-5</v>
      </c>
      <c r="E85" s="122">
        <f t="shared" si="34"/>
        <v>4.0735569983330169E-4</v>
      </c>
      <c r="F85" s="122">
        <f t="shared" si="34"/>
        <v>9.3929921877577332E-4</v>
      </c>
      <c r="G85" s="122">
        <f t="shared" si="34"/>
        <v>2.0166701126955312E-3</v>
      </c>
      <c r="H85" s="122">
        <f t="shared" si="34"/>
        <v>8.3019353196243355E-3</v>
      </c>
      <c r="I85" s="122">
        <f t="shared" si="34"/>
        <v>3.1483477327161986E-3</v>
      </c>
      <c r="J85" s="122">
        <f t="shared" si="34"/>
        <v>4.8745308060206168E-3</v>
      </c>
      <c r="K85" s="122">
        <f t="shared" si="34"/>
        <v>3.9037538184015785E-3</v>
      </c>
      <c r="L85" s="122">
        <f t="shared" si="34"/>
        <v>3.0505614434902534E-2</v>
      </c>
      <c r="M85" s="122">
        <f t="shared" si="34"/>
        <v>1.8517579178940313E-3</v>
      </c>
      <c r="N85" s="122">
        <f t="shared" si="34"/>
        <v>1.0096290679746033E-2</v>
      </c>
      <c r="O85" s="122">
        <f t="shared" si="34"/>
        <v>2.7627951010021027E-3</v>
      </c>
      <c r="P85" s="122">
        <f t="shared" si="34"/>
        <v>6.092156322726203E-3</v>
      </c>
      <c r="Q85" s="122">
        <f t="shared" si="34"/>
        <v>1.7140658608247891E-3</v>
      </c>
      <c r="R85" s="122">
        <f t="shared" si="34"/>
        <v>7.1402033026168844E-4</v>
      </c>
      <c r="S85" s="122">
        <f t="shared" si="34"/>
        <v>6.9412768773469049E-4</v>
      </c>
      <c r="T85" s="122">
        <f t="shared" si="34"/>
        <v>1.4728198749874883E-3</v>
      </c>
      <c r="U85" s="122">
        <f t="shared" si="34"/>
        <v>9.4565074305777539E-4</v>
      </c>
      <c r="V85" s="122">
        <f t="shared" si="34"/>
        <v>4.4619601416241342E-4</v>
      </c>
      <c r="W85" s="122">
        <f t="shared" si="34"/>
        <v>1.9263852339237635E-3</v>
      </c>
      <c r="X85" s="122">
        <f t="shared" si="34"/>
        <v>7.5182701305085201E-4</v>
      </c>
      <c r="Y85" s="122">
        <f t="shared" si="34"/>
        <v>1.0623569987006161E-4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2.0027588226919678E-5</v>
      </c>
      <c r="E86" s="98">
        <v>4.0735569983330169E-4</v>
      </c>
      <c r="F86" s="98">
        <v>9.3929921877577332E-4</v>
      </c>
      <c r="G86" s="98">
        <v>2.0166701126955312E-3</v>
      </c>
      <c r="H86" s="98">
        <v>8.3019353196243355E-3</v>
      </c>
      <c r="I86" s="98">
        <v>3.1483477327161986E-3</v>
      </c>
      <c r="J86" s="98">
        <v>4.8745308060206168E-3</v>
      </c>
      <c r="K86" s="98">
        <v>3.9037538184015785E-3</v>
      </c>
      <c r="L86" s="98">
        <v>3.0505614434902534E-2</v>
      </c>
      <c r="M86" s="98">
        <v>1.8517579178940313E-3</v>
      </c>
      <c r="N86" s="98">
        <v>1.0096290679746033E-2</v>
      </c>
      <c r="O86" s="98">
        <v>2.7627951010021027E-3</v>
      </c>
      <c r="P86" s="98">
        <v>6.092156322726203E-3</v>
      </c>
      <c r="Q86" s="98">
        <v>1.7140658608247891E-3</v>
      </c>
      <c r="R86" s="98">
        <v>7.1402033026168844E-4</v>
      </c>
      <c r="S86" s="98">
        <v>6.9412768773469049E-4</v>
      </c>
      <c r="T86" s="98">
        <v>1.4728198749874883E-3</v>
      </c>
      <c r="U86" s="98">
        <v>9.4565074305777539E-4</v>
      </c>
      <c r="V86" s="98">
        <v>4.4619601416241342E-4</v>
      </c>
      <c r="W86" s="98">
        <v>1.9263852339237635E-3</v>
      </c>
      <c r="X86" s="98">
        <v>7.5182701305085201E-4</v>
      </c>
      <c r="Y86" s="98">
        <v>1.0623569987006161E-4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0.22818950851931347</v>
      </c>
      <c r="D87" s="122">
        <v>0.20049114053027531</v>
      </c>
      <c r="E87" s="122">
        <v>0.26471101429133498</v>
      </c>
      <c r="F87" s="122">
        <v>0.43840421671272856</v>
      </c>
      <c r="G87" s="122">
        <v>0.45839382397987749</v>
      </c>
      <c r="H87" s="122">
        <v>0.71228578044338664</v>
      </c>
      <c r="I87" s="122">
        <v>0.46293960455574473</v>
      </c>
      <c r="J87" s="122">
        <v>1.0372536176482685</v>
      </c>
      <c r="K87" s="122">
        <v>0.51488246436861684</v>
      </c>
      <c r="L87" s="122">
        <v>0.71365033148964852</v>
      </c>
      <c r="M87" s="122">
        <v>0.47327588082404976</v>
      </c>
      <c r="N87" s="122">
        <v>0.54870796883425643</v>
      </c>
      <c r="O87" s="122">
        <v>0.62122445731586162</v>
      </c>
      <c r="P87" s="122">
        <v>0.45075408019282692</v>
      </c>
      <c r="Q87" s="122">
        <v>0.32489540978729298</v>
      </c>
      <c r="R87" s="122">
        <v>0.1891363631649958</v>
      </c>
      <c r="S87" s="122">
        <v>0.23568042912401638</v>
      </c>
      <c r="T87" s="122">
        <v>0.43784051960315729</v>
      </c>
      <c r="U87" s="122">
        <v>0.43494101637445037</v>
      </c>
      <c r="V87" s="122">
        <v>0.33734047800613298</v>
      </c>
      <c r="W87" s="122">
        <v>1.1805538205827886</v>
      </c>
      <c r="X87" s="122">
        <v>0.6870601950807087</v>
      </c>
      <c r="Y87" s="122">
        <v>0.74435133376626961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9.4723424488034905E-2</v>
      </c>
      <c r="D88" s="98">
        <v>8.4319425938689407E-2</v>
      </c>
      <c r="E88" s="98">
        <v>2.4412292176092115E-2</v>
      </c>
      <c r="F88" s="98">
        <v>6.8326727002392942E-3</v>
      </c>
      <c r="G88" s="98">
        <v>2.9293725432691372E-2</v>
      </c>
      <c r="H88" s="98">
        <v>5.7769204105247926E-2</v>
      </c>
      <c r="I88" s="98">
        <v>0.33552958350078027</v>
      </c>
      <c r="J88" s="98">
        <v>0.56019877434421272</v>
      </c>
      <c r="K88" s="98">
        <v>0.39294538886898317</v>
      </c>
      <c r="L88" s="98">
        <v>0.45467149356961989</v>
      </c>
      <c r="M88" s="98">
        <v>0.31519903132708316</v>
      </c>
      <c r="N88" s="98">
        <v>0.29228668080446352</v>
      </c>
      <c r="O88" s="98">
        <v>0.37052882643068508</v>
      </c>
      <c r="P88" s="98">
        <v>9.1990502114784101E-2</v>
      </c>
      <c r="Q88" s="98">
        <v>0.10180019114119503</v>
      </c>
      <c r="R88" s="98">
        <v>5.9065857566954476E-2</v>
      </c>
      <c r="S88" s="98">
        <v>0.12139974241491018</v>
      </c>
      <c r="T88" s="98">
        <v>0.18434795446917787</v>
      </c>
      <c r="U88" s="98">
        <v>0.25408378043156454</v>
      </c>
      <c r="V88" s="98">
        <v>0.3074782325805297</v>
      </c>
      <c r="W88" s="98">
        <v>0.93379322989433189</v>
      </c>
      <c r="X88" s="98">
        <v>0.68700277073344562</v>
      </c>
      <c r="Y88" s="98">
        <v>0.74431059784370834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4.4099862128664903E-3</v>
      </c>
      <c r="D92" s="101">
        <v>3.9337496042554645E-3</v>
      </c>
      <c r="E92" s="101">
        <v>2.7671520004979842E-3</v>
      </c>
      <c r="F92" s="101">
        <v>1.2669704185596538E-3</v>
      </c>
      <c r="G92" s="101">
        <v>2.6851517130594364E-3</v>
      </c>
      <c r="H92" s="101">
        <v>3.9276497351350389E-3</v>
      </c>
      <c r="I92" s="101">
        <v>7.8736054717426398E-4</v>
      </c>
      <c r="J92" s="101">
        <v>1.0288221235535569E-3</v>
      </c>
      <c r="K92" s="101">
        <v>3.1756449127906816E-3</v>
      </c>
      <c r="L92" s="101">
        <v>4.4207075564125474E-3</v>
      </c>
      <c r="M92" s="101">
        <v>2.140034912109809E-3</v>
      </c>
      <c r="N92" s="101">
        <v>1.4707896670999045E-3</v>
      </c>
      <c r="O92" s="101">
        <v>1.1359106921205249E-3</v>
      </c>
      <c r="P92" s="101">
        <v>1.0985826121682847E-3</v>
      </c>
      <c r="Q92" s="101">
        <v>1.2419492818417923E-3</v>
      </c>
      <c r="R92" s="101">
        <v>1.5644060551008637E-3</v>
      </c>
      <c r="S92" s="101">
        <v>2.0481538139712607E-3</v>
      </c>
      <c r="T92" s="101">
        <v>3.298367933260115E-3</v>
      </c>
      <c r="U92" s="101">
        <v>2.3072633176442511E-3</v>
      </c>
      <c r="V92" s="101">
        <v>5.2667224856608758E-4</v>
      </c>
      <c r="W92" s="101">
        <v>5.6993271841541439E-3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0.12905609781841207</v>
      </c>
      <c r="D96" s="101">
        <v>0.11223796498733044</v>
      </c>
      <c r="E96" s="101">
        <v>0.23753157011474488</v>
      </c>
      <c r="F96" s="101">
        <v>0.4303045735939296</v>
      </c>
      <c r="G96" s="101">
        <v>0.42641494683412667</v>
      </c>
      <c r="H96" s="101">
        <v>0.65058892660300371</v>
      </c>
      <c r="I96" s="101">
        <v>0.1266226605077902</v>
      </c>
      <c r="J96" s="101">
        <v>0.47602602118050219</v>
      </c>
      <c r="K96" s="101">
        <v>0.11876143058684296</v>
      </c>
      <c r="L96" s="101">
        <v>0.25455813036361613</v>
      </c>
      <c r="M96" s="101">
        <v>0.15593681458485681</v>
      </c>
      <c r="N96" s="101">
        <v>0.25495049836269307</v>
      </c>
      <c r="O96" s="101">
        <v>0.24955972019305606</v>
      </c>
      <c r="P96" s="101">
        <v>0.35766499546587455</v>
      </c>
      <c r="Q96" s="101">
        <v>0.22185326936425614</v>
      </c>
      <c r="R96" s="101">
        <v>0.12850609954294046</v>
      </c>
      <c r="S96" s="101">
        <v>0.11223253289513493</v>
      </c>
      <c r="T96" s="101">
        <v>0.25019419720071934</v>
      </c>
      <c r="U96" s="101">
        <v>0.17854997262524155</v>
      </c>
      <c r="V96" s="101">
        <v>2.9335573177037208E-2</v>
      </c>
      <c r="W96" s="101">
        <v>0.24106126350430265</v>
      </c>
      <c r="X96" s="101">
        <v>5.7424347263110152E-5</v>
      </c>
      <c r="Y96" s="101">
        <v>4.0735922561267772E-5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0.33449180073560653</v>
      </c>
      <c r="D100" s="122">
        <v>0.31663935353277278</v>
      </c>
      <c r="E100" s="122">
        <v>0.41419856174979486</v>
      </c>
      <c r="F100" s="122">
        <v>0.54496914428316789</v>
      </c>
      <c r="G100" s="122">
        <v>0.52533989426559902</v>
      </c>
      <c r="H100" s="122">
        <v>0.79206882021790026</v>
      </c>
      <c r="I100" s="122">
        <v>0.63297438272852347</v>
      </c>
      <c r="J100" s="122">
        <v>1.3034342220509552</v>
      </c>
      <c r="K100" s="122">
        <v>0.55822972697509876</v>
      </c>
      <c r="L100" s="122">
        <v>0.78302934472901486</v>
      </c>
      <c r="M100" s="122">
        <v>0.51472965979442631</v>
      </c>
      <c r="N100" s="122">
        <v>0.57216777919873063</v>
      </c>
      <c r="O100" s="122">
        <v>0.60373292298927828</v>
      </c>
      <c r="P100" s="122">
        <v>0.39259299145893622</v>
      </c>
      <c r="Q100" s="122">
        <v>0.23305420476837646</v>
      </c>
      <c r="R100" s="122">
        <v>0.1314303457648005</v>
      </c>
      <c r="S100" s="122">
        <v>0.15993014761235794</v>
      </c>
      <c r="T100" s="122">
        <v>0.33902878988651708</v>
      </c>
      <c r="U100" s="122">
        <v>0.37123465748377538</v>
      </c>
      <c r="V100" s="122">
        <v>0.26813116918209312</v>
      </c>
      <c r="W100" s="122">
        <v>0.69868281442196822</v>
      </c>
      <c r="X100" s="122">
        <v>0.43391135534617276</v>
      </c>
      <c r="Y100" s="122">
        <v>0.76749700543430455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1.4894296704310545E-2</v>
      </c>
      <c r="D101" s="98">
        <v>2.2167128418918651E-2</v>
      </c>
      <c r="E101" s="98">
        <v>3.369800755152591E-2</v>
      </c>
      <c r="F101" s="98">
        <v>4.373942555895733E-2</v>
      </c>
      <c r="G101" s="98">
        <v>4.9025456957008474E-2</v>
      </c>
      <c r="H101" s="98">
        <v>6.8477635666736425E-2</v>
      </c>
      <c r="I101" s="98">
        <v>3.5214457126256704E-2</v>
      </c>
      <c r="J101" s="98">
        <v>0.20295019802908798</v>
      </c>
      <c r="K101" s="98">
        <v>0.13218559012557266</v>
      </c>
      <c r="L101" s="98">
        <v>0.15691122768475751</v>
      </c>
      <c r="M101" s="98">
        <v>9.2859001640529543E-2</v>
      </c>
      <c r="N101" s="98">
        <v>9.3809736119557174E-2</v>
      </c>
      <c r="O101" s="98">
        <v>0.13145112125160549</v>
      </c>
      <c r="P101" s="98">
        <v>0.10711591673118982</v>
      </c>
      <c r="Q101" s="98">
        <v>9.3273841764366067E-2</v>
      </c>
      <c r="R101" s="98">
        <v>3.4495595648759758E-2</v>
      </c>
      <c r="S101" s="98">
        <v>3.6117895882685082E-2</v>
      </c>
      <c r="T101" s="98">
        <v>2.4904367282966636E-2</v>
      </c>
      <c r="U101" s="98">
        <v>5.0227834886812282E-2</v>
      </c>
      <c r="V101" s="98">
        <v>7.8145088493360021E-2</v>
      </c>
      <c r="W101" s="98">
        <v>0.23853065705062496</v>
      </c>
      <c r="X101" s="98">
        <v>0.27504760078269708</v>
      </c>
      <c r="Y101" s="98">
        <v>0.10355611628413944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0.29948606144286716</v>
      </c>
      <c r="D102" s="98">
        <v>0.25931087296698541</v>
      </c>
      <c r="E102" s="98">
        <v>0.27235824777192214</v>
      </c>
      <c r="F102" s="98">
        <v>0.22767853321322551</v>
      </c>
      <c r="G102" s="98">
        <v>0.25641813429013549</v>
      </c>
      <c r="H102" s="98">
        <v>0.19381489795226989</v>
      </c>
      <c r="I102" s="98">
        <v>4.4440283297840839E-2</v>
      </c>
      <c r="J102" s="98">
        <v>0.20113828700448882</v>
      </c>
      <c r="K102" s="98">
        <v>0.33791894814735851</v>
      </c>
      <c r="L102" s="98">
        <v>0.52936564512298467</v>
      </c>
      <c r="M102" s="98">
        <v>0.30765969600877624</v>
      </c>
      <c r="N102" s="98">
        <v>0.22756503484659776</v>
      </c>
      <c r="O102" s="98">
        <v>0.18650425775083723</v>
      </c>
      <c r="P102" s="98">
        <v>0.11538802996155094</v>
      </c>
      <c r="Q102" s="98">
        <v>0.1059531021895594</v>
      </c>
      <c r="R102" s="98">
        <v>6.8056566424566992E-2</v>
      </c>
      <c r="S102" s="98">
        <v>0.10207220630859271</v>
      </c>
      <c r="T102" s="98">
        <v>0.21557457066898963</v>
      </c>
      <c r="U102" s="98">
        <v>0.12711703996190979</v>
      </c>
      <c r="V102" s="98">
        <v>2.3001107876992773E-2</v>
      </c>
      <c r="W102" s="98">
        <v>0.17417525275917253</v>
      </c>
      <c r="X102" s="98">
        <v>0.10890001396054975</v>
      </c>
      <c r="Y102" s="98">
        <v>0.66202154072749519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2.0111442588428834E-2</v>
      </c>
      <c r="D103" s="33">
        <v>3.5161352146868718E-2</v>
      </c>
      <c r="E103" s="33">
        <v>0.10814230642634681</v>
      </c>
      <c r="F103" s="33">
        <v>0.27355118551098512</v>
      </c>
      <c r="G103" s="33">
        <v>0.21989630301845503</v>
      </c>
      <c r="H103" s="33">
        <v>0.52977628659889398</v>
      </c>
      <c r="I103" s="33">
        <v>0.55331964230442598</v>
      </c>
      <c r="J103" s="33">
        <v>0.8993457370173783</v>
      </c>
      <c r="K103" s="33">
        <v>8.812518870216754E-2</v>
      </c>
      <c r="L103" s="33">
        <v>9.6752471921272634E-2</v>
      </c>
      <c r="M103" s="33">
        <v>0.11421096214512047</v>
      </c>
      <c r="N103" s="33">
        <v>0.25079300823257566</v>
      </c>
      <c r="O103" s="33">
        <v>0.28577754398683547</v>
      </c>
      <c r="P103" s="33">
        <v>0.17008904476619544</v>
      </c>
      <c r="Q103" s="33">
        <v>3.3827260814450984E-2</v>
      </c>
      <c r="R103" s="33">
        <v>2.8878183691473748E-2</v>
      </c>
      <c r="S103" s="33">
        <v>2.1740045421080153E-2</v>
      </c>
      <c r="T103" s="33">
        <v>9.8549851934560811E-2</v>
      </c>
      <c r="U103" s="33">
        <v>0.19388978263505327</v>
      </c>
      <c r="V103" s="33">
        <v>0.1669849728117403</v>
      </c>
      <c r="W103" s="33">
        <v>0.28597690461217073</v>
      </c>
      <c r="X103" s="33">
        <v>4.9963740602925931E-2</v>
      </c>
      <c r="Y103" s="33">
        <v>1.9193484226699305E-3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10.594349374961048</v>
      </c>
      <c r="D124" s="117">
        <f t="shared" si="42"/>
        <v>9.6482164434319593</v>
      </c>
      <c r="E124" s="117">
        <f t="shared" si="42"/>
        <v>8.7971009068261612</v>
      </c>
      <c r="F124" s="117">
        <f t="shared" si="42"/>
        <v>7.9026640403920343</v>
      </c>
      <c r="G124" s="117">
        <f t="shared" si="42"/>
        <v>7.802830046701839</v>
      </c>
      <c r="H124" s="117">
        <f t="shared" si="42"/>
        <v>3.4404808441862409</v>
      </c>
      <c r="I124" s="117">
        <f t="shared" si="42"/>
        <v>6.8955734999331346</v>
      </c>
      <c r="J124" s="117">
        <f t="shared" si="42"/>
        <v>20.298294656995854</v>
      </c>
      <c r="K124" s="117">
        <f t="shared" si="42"/>
        <v>8.6264303923566956</v>
      </c>
      <c r="L124" s="117">
        <f t="shared" si="42"/>
        <v>13.503090843992576</v>
      </c>
      <c r="M124" s="117">
        <f t="shared" si="42"/>
        <v>8.6801011898155629</v>
      </c>
      <c r="N124" s="117">
        <f t="shared" si="42"/>
        <v>10.026023398412459</v>
      </c>
      <c r="O124" s="117">
        <f t="shared" si="42"/>
        <v>16.513511758852236</v>
      </c>
      <c r="P124" s="117">
        <f t="shared" si="42"/>
        <v>6.9250450292478218</v>
      </c>
      <c r="Q124" s="117">
        <f t="shared" si="42"/>
        <v>11.872807832334622</v>
      </c>
      <c r="R124" s="117">
        <f t="shared" ref="R124:V124" si="43">R125+R128+R130+R139</f>
        <v>13.715951417377681</v>
      </c>
      <c r="S124" s="117">
        <f t="shared" si="43"/>
        <v>8.7143535629093076</v>
      </c>
      <c r="T124" s="117">
        <f t="shared" si="43"/>
        <v>4.7061752157816024</v>
      </c>
      <c r="U124" s="117">
        <f t="shared" si="43"/>
        <v>5.4095488330566326</v>
      </c>
      <c r="V124" s="117">
        <f t="shared" si="43"/>
        <v>3.568112459091731</v>
      </c>
      <c r="W124" s="117">
        <f t="shared" ref="W124:Y124" si="44">W125+W128+W130+W139</f>
        <v>14.019637145946879</v>
      </c>
      <c r="X124" s="117">
        <f t="shared" si="44"/>
        <v>10.143140432081617</v>
      </c>
      <c r="Y124" s="117">
        <f t="shared" si="44"/>
        <v>11.302573076012971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9.2804167730193292</v>
      </c>
      <c r="D125" s="122">
        <f t="shared" si="45"/>
        <v>8.5682369797048352</v>
      </c>
      <c r="E125" s="122">
        <f t="shared" si="45"/>
        <v>7.8142716746692953</v>
      </c>
      <c r="F125" s="122">
        <f t="shared" si="45"/>
        <v>6.9479990709955235</v>
      </c>
      <c r="G125" s="122">
        <f t="shared" si="45"/>
        <v>7.0012108950665128</v>
      </c>
      <c r="H125" s="122">
        <f t="shared" si="45"/>
        <v>3.0535759641019897</v>
      </c>
      <c r="I125" s="122">
        <f t="shared" si="45"/>
        <v>6.015380899998668</v>
      </c>
      <c r="J125" s="122">
        <f t="shared" si="45"/>
        <v>17.594206678171446</v>
      </c>
      <c r="K125" s="122">
        <f t="shared" si="45"/>
        <v>7.5446138243165093</v>
      </c>
      <c r="L125" s="122">
        <f t="shared" si="45"/>
        <v>11.775585007141903</v>
      </c>
      <c r="M125" s="122">
        <f t="shared" si="45"/>
        <v>7.4570789080374507</v>
      </c>
      <c r="N125" s="122">
        <f t="shared" si="45"/>
        <v>8.8059651315606189</v>
      </c>
      <c r="O125" s="122">
        <f t="shared" si="45"/>
        <v>14.752364727534314</v>
      </c>
      <c r="P125" s="122">
        <f t="shared" si="45"/>
        <v>6.108824223742956</v>
      </c>
      <c r="Q125" s="122">
        <f t="shared" si="45"/>
        <v>10.555646802621705</v>
      </c>
      <c r="R125" s="122">
        <f t="shared" ref="R125:V125" si="46">SUM(R126:R127)</f>
        <v>12.171497943167338</v>
      </c>
      <c r="S125" s="122">
        <f t="shared" si="46"/>
        <v>7.749249231456278</v>
      </c>
      <c r="T125" s="122">
        <f t="shared" si="46"/>
        <v>4.1209246929897754</v>
      </c>
      <c r="U125" s="122">
        <f t="shared" si="46"/>
        <v>4.6656934648347681</v>
      </c>
      <c r="V125" s="122">
        <f t="shared" si="46"/>
        <v>3.0281281644729559</v>
      </c>
      <c r="W125" s="122">
        <f t="shared" ref="W125:Y125" si="47">SUM(W126:W127)</f>
        <v>11.474136103154748</v>
      </c>
      <c r="X125" s="122">
        <f t="shared" si="47"/>
        <v>8.2231629670670934</v>
      </c>
      <c r="Y125" s="122">
        <f t="shared" si="47"/>
        <v>9.1777406401061317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9.2385868873040522</v>
      </c>
      <c r="D126" s="98">
        <v>8.5304176231740865</v>
      </c>
      <c r="E126" s="98">
        <v>7.7804681636826931</v>
      </c>
      <c r="F126" s="98">
        <v>6.9184158513412761</v>
      </c>
      <c r="G126" s="98">
        <v>6.971849551748396</v>
      </c>
      <c r="H126" s="98">
        <v>3.0408967546628749</v>
      </c>
      <c r="I126" s="98">
        <v>5.9908913731606237</v>
      </c>
      <c r="J126" s="98">
        <v>17.523341982992278</v>
      </c>
      <c r="K126" s="98">
        <v>7.514643150484833</v>
      </c>
      <c r="L126" s="98">
        <v>11.729742657157225</v>
      </c>
      <c r="M126" s="98">
        <v>7.4283440815664203</v>
      </c>
      <c r="N126" s="98">
        <v>8.7723254335831005</v>
      </c>
      <c r="O126" s="98">
        <v>14.696475428312608</v>
      </c>
      <c r="P126" s="98">
        <v>6.0860291343388724</v>
      </c>
      <c r="Q126" s="98">
        <v>10.516901772118299</v>
      </c>
      <c r="R126" s="98">
        <v>12.127584302090247</v>
      </c>
      <c r="S126" s="98">
        <v>7.7216611011332903</v>
      </c>
      <c r="T126" s="98">
        <v>4.1062837180080249</v>
      </c>
      <c r="U126" s="98">
        <v>4.6491395087760985</v>
      </c>
      <c r="V126" s="98">
        <v>3.0175360071310884</v>
      </c>
      <c r="W126" s="98">
        <v>11.434350551506515</v>
      </c>
      <c r="X126" s="98">
        <v>8.1947555510967405</v>
      </c>
      <c r="Y126" s="98">
        <v>9.1465289522392155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4.1829885715276502E-2</v>
      </c>
      <c r="D127" s="98">
        <v>3.7819356530748464E-2</v>
      </c>
      <c r="E127" s="98">
        <v>3.3803510986602357E-2</v>
      </c>
      <c r="F127" s="98">
        <v>2.958321965424756E-2</v>
      </c>
      <c r="G127" s="98">
        <v>2.9361343318117041E-2</v>
      </c>
      <c r="H127" s="98">
        <v>1.2679209439114748E-2</v>
      </c>
      <c r="I127" s="98">
        <v>2.4489526838043861E-2</v>
      </c>
      <c r="J127" s="98">
        <v>7.0864695179169032E-2</v>
      </c>
      <c r="K127" s="98">
        <v>2.9970673831676526E-2</v>
      </c>
      <c r="L127" s="98">
        <v>4.5842349984678565E-2</v>
      </c>
      <c r="M127" s="98">
        <v>2.8734826471030012E-2</v>
      </c>
      <c r="N127" s="98">
        <v>3.3639697977517743E-2</v>
      </c>
      <c r="O127" s="98">
        <v>5.5889299221705824E-2</v>
      </c>
      <c r="P127" s="98">
        <v>2.2795089404083691E-2</v>
      </c>
      <c r="Q127" s="98">
        <v>3.8745030503405983E-2</v>
      </c>
      <c r="R127" s="98">
        <v>4.3913641077091899E-2</v>
      </c>
      <c r="S127" s="98">
        <v>2.7588130322987424E-2</v>
      </c>
      <c r="T127" s="98">
        <v>1.4640974981750028E-2</v>
      </c>
      <c r="U127" s="98">
        <v>1.655395605866963E-2</v>
      </c>
      <c r="V127" s="98">
        <v>1.059215734186765E-2</v>
      </c>
      <c r="W127" s="98">
        <v>3.9785551648232172E-2</v>
      </c>
      <c r="X127" s="98">
        <v>2.8407415970352717E-2</v>
      </c>
      <c r="Y127" s="98">
        <v>3.1211687866916298E-2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4.0055176453839355E-5</v>
      </c>
      <c r="E128" s="122">
        <f t="shared" si="48"/>
        <v>5.7029797976662232E-4</v>
      </c>
      <c r="F128" s="122">
        <f t="shared" si="48"/>
        <v>9.2527982745076144E-4</v>
      </c>
      <c r="G128" s="122">
        <f t="shared" si="48"/>
        <v>1.6700549370759867E-3</v>
      </c>
      <c r="H128" s="122">
        <f t="shared" si="48"/>
        <v>2.1465079913857597E-3</v>
      </c>
      <c r="I128" s="122">
        <f t="shared" si="48"/>
        <v>2.5145219515423107E-3</v>
      </c>
      <c r="J128" s="122">
        <f t="shared" si="48"/>
        <v>5.6421734526380376E-3</v>
      </c>
      <c r="K128" s="122">
        <f t="shared" si="48"/>
        <v>3.9418021012320023E-3</v>
      </c>
      <c r="L128" s="122">
        <f t="shared" si="48"/>
        <v>3.4142045294692239E-2</v>
      </c>
      <c r="M128" s="122">
        <f t="shared" si="48"/>
        <v>2.2852798384712294E-3</v>
      </c>
      <c r="N128" s="122">
        <f t="shared" si="48"/>
        <v>1.0798282260750872E-2</v>
      </c>
      <c r="O128" s="122">
        <f t="shared" si="48"/>
        <v>3.9503122935380932E-3</v>
      </c>
      <c r="P128" s="122">
        <f t="shared" si="48"/>
        <v>5.8627445783557604E-3</v>
      </c>
      <c r="Q128" s="122">
        <f t="shared" si="48"/>
        <v>4.1507281139580672E-3</v>
      </c>
      <c r="R128" s="122">
        <f t="shared" si="48"/>
        <v>3.425066271724037E-3</v>
      </c>
      <c r="S128" s="122">
        <f t="shared" si="48"/>
        <v>1.6717723183469304E-3</v>
      </c>
      <c r="T128" s="122">
        <f t="shared" si="48"/>
        <v>1.0973952009710698E-3</v>
      </c>
      <c r="U128" s="122">
        <f t="shared" si="48"/>
        <v>8.596824936888865E-4</v>
      </c>
      <c r="V128" s="122">
        <f t="shared" si="48"/>
        <v>3.9860177265175594E-4</v>
      </c>
      <c r="W128" s="122">
        <f t="shared" si="48"/>
        <v>2.4712214617001816E-3</v>
      </c>
      <c r="X128" s="122">
        <f t="shared" si="48"/>
        <v>1.3559737199667151E-3</v>
      </c>
      <c r="Y128" s="122">
        <f t="shared" si="48"/>
        <v>1.5345156647897785E-4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4.0055176453839355E-5</v>
      </c>
      <c r="E129" s="98">
        <v>5.7029797976662232E-4</v>
      </c>
      <c r="F129" s="98">
        <v>9.2527982745076144E-4</v>
      </c>
      <c r="G129" s="98">
        <v>1.6700549370759867E-3</v>
      </c>
      <c r="H129" s="98">
        <v>2.1465079913857597E-3</v>
      </c>
      <c r="I129" s="98">
        <v>2.5145219515423107E-3</v>
      </c>
      <c r="J129" s="98">
        <v>5.6421734526380376E-3</v>
      </c>
      <c r="K129" s="98">
        <v>3.9418021012320023E-3</v>
      </c>
      <c r="L129" s="98">
        <v>3.4142045294692239E-2</v>
      </c>
      <c r="M129" s="98">
        <v>2.2852798384712294E-3</v>
      </c>
      <c r="N129" s="98">
        <v>1.0798282260750872E-2</v>
      </c>
      <c r="O129" s="98">
        <v>3.9503122935380932E-3</v>
      </c>
      <c r="P129" s="98">
        <v>5.8627445783557604E-3</v>
      </c>
      <c r="Q129" s="98">
        <v>4.1507281139580672E-3</v>
      </c>
      <c r="R129" s="98">
        <v>3.425066271724037E-3</v>
      </c>
      <c r="S129" s="98">
        <v>1.6717723183469304E-3</v>
      </c>
      <c r="T129" s="98">
        <v>1.0973952009710698E-3</v>
      </c>
      <c r="U129" s="98">
        <v>8.596824936888865E-4</v>
      </c>
      <c r="V129" s="98">
        <v>3.9860177265175594E-4</v>
      </c>
      <c r="W129" s="98">
        <v>2.4712214617001816E-3</v>
      </c>
      <c r="X129" s="98">
        <v>1.3559737199667151E-3</v>
      </c>
      <c r="Y129" s="98">
        <v>1.5345156647897785E-4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0.52324523280645041</v>
      </c>
      <c r="D130" s="122">
        <v>0.44191430778087648</v>
      </c>
      <c r="E130" s="122">
        <v>0.41109316196597101</v>
      </c>
      <c r="F130" s="122">
        <v>0.41024278291905053</v>
      </c>
      <c r="G130" s="122">
        <v>0.36984321935715703</v>
      </c>
      <c r="H130" s="122">
        <v>0.17968768749832831</v>
      </c>
      <c r="I130" s="122">
        <v>0.3693993956731278</v>
      </c>
      <c r="J130" s="122">
        <v>1.1724142955526904</v>
      </c>
      <c r="K130" s="122">
        <v>0.51841091048393473</v>
      </c>
      <c r="L130" s="122">
        <v>0.81956738869161039</v>
      </c>
      <c r="M130" s="122">
        <v>0.58130288888813086</v>
      </c>
      <c r="N130" s="122">
        <v>0.59310330979411363</v>
      </c>
      <c r="O130" s="122">
        <v>0.8896276129184062</v>
      </c>
      <c r="P130" s="122">
        <v>0.42712474358589492</v>
      </c>
      <c r="Q130" s="122">
        <v>0.76885580923640751</v>
      </c>
      <c r="R130" s="122">
        <v>0.91488032686239429</v>
      </c>
      <c r="S130" s="122">
        <v>0.57987583993190916</v>
      </c>
      <c r="T130" s="122">
        <v>0.32943156800203077</v>
      </c>
      <c r="U130" s="122">
        <v>0.40177170644374455</v>
      </c>
      <c r="V130" s="122">
        <v>0.30084462380102095</v>
      </c>
      <c r="W130" s="122">
        <v>1.6342215882914521</v>
      </c>
      <c r="X130" s="122">
        <v>1.1933495062210762</v>
      </c>
      <c r="Y130" s="122">
        <v>1.0173183794087204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0.50083051513688348</v>
      </c>
      <c r="D131" s="98">
        <v>0.43675227355814922</v>
      </c>
      <c r="E131" s="98">
        <v>0.40733161082162989</v>
      </c>
      <c r="F131" s="98">
        <v>0.39962406664807193</v>
      </c>
      <c r="G131" s="98">
        <v>0.35226756476884746</v>
      </c>
      <c r="H131" s="98">
        <v>0.12568561143457327</v>
      </c>
      <c r="I131" s="98">
        <v>0.29726760145197179</v>
      </c>
      <c r="J131" s="98">
        <v>1.1724142955526904</v>
      </c>
      <c r="K131" s="98">
        <v>0.51841091048393473</v>
      </c>
      <c r="L131" s="98">
        <v>0.81956738869161039</v>
      </c>
      <c r="M131" s="98">
        <v>0.50110902445034899</v>
      </c>
      <c r="N131" s="98">
        <v>0.58402310827493498</v>
      </c>
      <c r="O131" s="98">
        <v>0.8896276129184062</v>
      </c>
      <c r="P131" s="98">
        <v>0.41339584893660031</v>
      </c>
      <c r="Q131" s="98">
        <v>0.7516032999818375</v>
      </c>
      <c r="R131" s="98">
        <v>0.89422060004002069</v>
      </c>
      <c r="S131" s="98">
        <v>0.5617244365213554</v>
      </c>
      <c r="T131" s="98">
        <v>0.30059877947704078</v>
      </c>
      <c r="U131" s="98">
        <v>0.36995496830759295</v>
      </c>
      <c r="V131" s="98">
        <v>0.23545074192720886</v>
      </c>
      <c r="W131" s="98">
        <v>1.6342215882914521</v>
      </c>
      <c r="X131" s="98">
        <v>1.180716149823192</v>
      </c>
      <c r="Y131" s="98">
        <v>1.0153223192032184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2.2414717669566899E-2</v>
      </c>
      <c r="D135" s="101">
        <v>5.1620342227272405E-3</v>
      </c>
      <c r="E135" s="101">
        <v>3.7615511443411451E-3</v>
      </c>
      <c r="F135" s="101">
        <v>1.0618716270978623E-2</v>
      </c>
      <c r="G135" s="101">
        <v>1.7575654588309536E-2</v>
      </c>
      <c r="H135" s="101">
        <v>5.4002076063755039E-2</v>
      </c>
      <c r="I135" s="101">
        <v>7.2131794221156023E-2</v>
      </c>
      <c r="J135" s="101">
        <v>0</v>
      </c>
      <c r="K135" s="101">
        <v>0</v>
      </c>
      <c r="L135" s="101">
        <v>0</v>
      </c>
      <c r="M135" s="101">
        <v>8.0193864437781912E-2</v>
      </c>
      <c r="N135" s="101">
        <v>9.0802015191786944E-3</v>
      </c>
      <c r="O135" s="101">
        <v>0</v>
      </c>
      <c r="P135" s="101">
        <v>1.372889464929463E-2</v>
      </c>
      <c r="Q135" s="101">
        <v>1.7252509254570031E-2</v>
      </c>
      <c r="R135" s="101">
        <v>2.0659726822373645E-2</v>
      </c>
      <c r="S135" s="101">
        <v>1.8151403410553778E-2</v>
      </c>
      <c r="T135" s="101">
        <v>2.883278852498997E-2</v>
      </c>
      <c r="U135" s="101">
        <v>3.1816738136151615E-2</v>
      </c>
      <c r="V135" s="101">
        <v>6.5393881873812107E-2</v>
      </c>
      <c r="W135" s="101">
        <v>0</v>
      </c>
      <c r="X135" s="101">
        <v>1.2633356397884231E-2</v>
      </c>
      <c r="Y135" s="101">
        <v>1.996060205502121E-3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0.79068736913526849</v>
      </c>
      <c r="D139" s="122">
        <v>0.63802510076979391</v>
      </c>
      <c r="E139" s="122">
        <v>0.57116577221112685</v>
      </c>
      <c r="F139" s="122">
        <v>0.54349690665000905</v>
      </c>
      <c r="G139" s="122">
        <v>0.43010587734109318</v>
      </c>
      <c r="H139" s="122">
        <v>0.20507068459453698</v>
      </c>
      <c r="I139" s="122">
        <v>0.50827868230979678</v>
      </c>
      <c r="J139" s="122">
        <v>1.5260315098190771</v>
      </c>
      <c r="K139" s="122">
        <v>0.55946385545501964</v>
      </c>
      <c r="L139" s="122">
        <v>0.87379640286437177</v>
      </c>
      <c r="M139" s="122">
        <v>0.6394341130515111</v>
      </c>
      <c r="N139" s="122">
        <v>0.61615667479697511</v>
      </c>
      <c r="O139" s="122">
        <v>0.86756910610597671</v>
      </c>
      <c r="P139" s="122">
        <v>0.3832333173406145</v>
      </c>
      <c r="Q139" s="122">
        <v>0.5441544923625522</v>
      </c>
      <c r="R139" s="122">
        <v>0.62614808107622277</v>
      </c>
      <c r="S139" s="122">
        <v>0.38355671920277501</v>
      </c>
      <c r="T139" s="122">
        <v>0.25472155958882503</v>
      </c>
      <c r="U139" s="122">
        <v>0.34122397928443099</v>
      </c>
      <c r="V139" s="122">
        <v>0.23874106904510214</v>
      </c>
      <c r="W139" s="122">
        <v>0.90880823303897718</v>
      </c>
      <c r="X139" s="122">
        <v>0.72527198507348167</v>
      </c>
      <c r="Y139" s="122">
        <v>1.1073606049316389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0.74091045808668432</v>
      </c>
      <c r="D140" s="98">
        <v>0.56182750221872613</v>
      </c>
      <c r="E140" s="98">
        <v>0.408811216491897</v>
      </c>
      <c r="F140" s="98">
        <v>0.2468534528708842</v>
      </c>
      <c r="G140" s="98">
        <v>0.23154578322679389</v>
      </c>
      <c r="H140" s="98">
        <v>5.4948922492773375E-2</v>
      </c>
      <c r="I140" s="98">
        <v>3.7795366261949341E-2</v>
      </c>
      <c r="J140" s="98">
        <v>0.27891010149788592</v>
      </c>
      <c r="K140" s="98">
        <v>0.44373028341422877</v>
      </c>
      <c r="L140" s="98">
        <v>0.73874829982982804</v>
      </c>
      <c r="M140" s="98">
        <v>0.46630086494070483</v>
      </c>
      <c r="N140" s="98">
        <v>0.29314445088747187</v>
      </c>
      <c r="O140" s="98">
        <v>0.3426255222434329</v>
      </c>
      <c r="P140" s="98">
        <v>0.15489778492721204</v>
      </c>
      <c r="Q140" s="98">
        <v>0.41250007970267938</v>
      </c>
      <c r="R140" s="98">
        <v>0.43967435314722519</v>
      </c>
      <c r="S140" s="98">
        <v>0.31623618218456645</v>
      </c>
      <c r="T140" s="98">
        <v>0.17481114421045427</v>
      </c>
      <c r="U140" s="98">
        <v>0.13514116315386826</v>
      </c>
      <c r="V140" s="98">
        <v>2.8901545688755897E-2</v>
      </c>
      <c r="W140" s="98">
        <v>0.34400487379344269</v>
      </c>
      <c r="X140" s="98">
        <v>0.49712566916367912</v>
      </c>
      <c r="Y140" s="98">
        <v>1.1041725346702549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4.9776911048584158E-2</v>
      </c>
      <c r="D141" s="33">
        <v>7.6197598551067808E-2</v>
      </c>
      <c r="E141" s="33">
        <v>0.16235455571922988</v>
      </c>
      <c r="F141" s="33">
        <v>0.29664345377912482</v>
      </c>
      <c r="G141" s="33">
        <v>0.19856009411429931</v>
      </c>
      <c r="H141" s="33">
        <v>0.15012176210176359</v>
      </c>
      <c r="I141" s="33">
        <v>0.47048331604784743</v>
      </c>
      <c r="J141" s="33">
        <v>1.2471214083211912</v>
      </c>
      <c r="K141" s="33">
        <v>0.11573357204079084</v>
      </c>
      <c r="L141" s="33">
        <v>0.13504810303454373</v>
      </c>
      <c r="M141" s="33">
        <v>0.17313324811080624</v>
      </c>
      <c r="N141" s="33">
        <v>0.32301222390950318</v>
      </c>
      <c r="O141" s="33">
        <v>0.52494358386254381</v>
      </c>
      <c r="P141" s="33">
        <v>0.22833553241340249</v>
      </c>
      <c r="Q141" s="33">
        <v>0.13165441265987279</v>
      </c>
      <c r="R141" s="33">
        <v>0.18647372792899763</v>
      </c>
      <c r="S141" s="33">
        <v>6.7320537018208559E-2</v>
      </c>
      <c r="T141" s="33">
        <v>7.9910415378370764E-2</v>
      </c>
      <c r="U141" s="33">
        <v>0.20608281613056273</v>
      </c>
      <c r="V141" s="33">
        <v>0.20983952335634626</v>
      </c>
      <c r="W141" s="33">
        <v>0.56480335924553449</v>
      </c>
      <c r="X141" s="33">
        <v>0.22814631590980261</v>
      </c>
      <c r="Y141" s="33">
        <v>3.1880702613839526E-3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0.80066225764905874</v>
      </c>
      <c r="P143" s="117">
        <f t="shared" si="49"/>
        <v>1.2370614017415773</v>
      </c>
      <c r="Q143" s="117">
        <f t="shared" si="49"/>
        <v>1.6305070180952339</v>
      </c>
      <c r="R143" s="117">
        <f t="shared" ref="R143:V143" si="50">R144+R146+R148+R157</f>
        <v>2.2688985168846094</v>
      </c>
      <c r="S143" s="117">
        <f t="shared" si="50"/>
        <v>2.5862660932275707</v>
      </c>
      <c r="T143" s="117">
        <f t="shared" si="50"/>
        <v>2.893992939641242</v>
      </c>
      <c r="U143" s="117">
        <f t="shared" si="50"/>
        <v>2.1187106811218004</v>
      </c>
      <c r="V143" s="117">
        <f t="shared" si="50"/>
        <v>2.7728283477378057</v>
      </c>
      <c r="W143" s="117">
        <f t="shared" ref="W143:Y143" si="51">W144+W146+W148+W157</f>
        <v>10.93839652120446</v>
      </c>
      <c r="X143" s="117">
        <f t="shared" si="51"/>
        <v>10.214157646392529</v>
      </c>
      <c r="Y143" s="117">
        <f t="shared" si="51"/>
        <v>7.0027239560478582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0.7102675598922491</v>
      </c>
      <c r="P144" s="122">
        <f t="shared" si="52"/>
        <v>1.0584027921272385</v>
      </c>
      <c r="Q144" s="122">
        <f t="shared" si="52"/>
        <v>1.4060194764644851</v>
      </c>
      <c r="R144" s="122">
        <f t="shared" si="52"/>
        <v>1.9635009194979482</v>
      </c>
      <c r="S144" s="122">
        <f t="shared" si="52"/>
        <v>2.3031663050150226</v>
      </c>
      <c r="T144" s="122">
        <f t="shared" si="52"/>
        <v>2.5527846367646561</v>
      </c>
      <c r="U144" s="122">
        <f t="shared" si="52"/>
        <v>1.8029210453662721</v>
      </c>
      <c r="V144" s="122">
        <f t="shared" si="52"/>
        <v>2.2712897210560681</v>
      </c>
      <c r="W144" s="122">
        <f t="shared" si="52"/>
        <v>9.005189219072177</v>
      </c>
      <c r="X144" s="122">
        <f t="shared" si="52"/>
        <v>8.3883545597341787</v>
      </c>
      <c r="Y144" s="122">
        <f t="shared" si="52"/>
        <v>5.8271031105285669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0.7102675598922491</v>
      </c>
      <c r="P145" s="98">
        <v>1.0584027921272385</v>
      </c>
      <c r="Q145" s="98">
        <v>1.4060194764644851</v>
      </c>
      <c r="R145" s="98">
        <v>1.9635009194979482</v>
      </c>
      <c r="S145" s="98">
        <v>2.3031663050150226</v>
      </c>
      <c r="T145" s="98">
        <v>2.5527846367646561</v>
      </c>
      <c r="U145" s="98">
        <v>1.8029210453662721</v>
      </c>
      <c r="V145" s="98">
        <v>2.2712897210560681</v>
      </c>
      <c r="W145" s="98">
        <v>9.005189219072177</v>
      </c>
      <c r="X145" s="98">
        <v>8.3883545597341787</v>
      </c>
      <c r="Y145" s="98">
        <v>5.8271031105285669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8.966966555884017E-4</v>
      </c>
      <c r="P146" s="122">
        <f t="shared" si="53"/>
        <v>4.0529408172111569E-3</v>
      </c>
      <c r="Q146" s="122">
        <f t="shared" si="53"/>
        <v>4.1339235466950792E-3</v>
      </c>
      <c r="R146" s="122">
        <f t="shared" si="53"/>
        <v>3.9047986811186078E-3</v>
      </c>
      <c r="S146" s="122">
        <f t="shared" si="53"/>
        <v>3.3239917440816163E-3</v>
      </c>
      <c r="T146" s="122">
        <f t="shared" si="53"/>
        <v>5.7757642156372087E-3</v>
      </c>
      <c r="U146" s="122">
        <f t="shared" si="53"/>
        <v>3.6321585358355456E-3</v>
      </c>
      <c r="V146" s="122">
        <f t="shared" si="53"/>
        <v>3.646908755754125E-3</v>
      </c>
      <c r="W146" s="122">
        <f t="shared" si="53"/>
        <v>1.8699557674754917E-2</v>
      </c>
      <c r="X146" s="122">
        <f t="shared" si="53"/>
        <v>1.2512549574346322E-2</v>
      </c>
      <c r="Y146" s="122">
        <f t="shared" si="53"/>
        <v>8.0266973235157651E-4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8.966966555884017E-4</v>
      </c>
      <c r="P147" s="98">
        <v>4.0529408172111569E-3</v>
      </c>
      <c r="Q147" s="98">
        <v>4.1339235466950792E-3</v>
      </c>
      <c r="R147" s="98">
        <v>3.9047986811186078E-3</v>
      </c>
      <c r="S147" s="98">
        <v>3.3239917440816163E-3</v>
      </c>
      <c r="T147" s="98">
        <v>5.7757642156372087E-3</v>
      </c>
      <c r="U147" s="98">
        <v>3.6321585358355456E-3</v>
      </c>
      <c r="V147" s="98">
        <v>3.646908755754125E-3</v>
      </c>
      <c r="W147" s="98">
        <v>1.8699557674754917E-2</v>
      </c>
      <c r="X147" s="98">
        <v>1.2512549574346322E-2</v>
      </c>
      <c r="Y147" s="98">
        <v>8.0266973235157651E-4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4.3961866453617021E-2</v>
      </c>
      <c r="P148" s="122">
        <v>9.269245417633766E-2</v>
      </c>
      <c r="Q148" s="122">
        <v>0.12978123555750762</v>
      </c>
      <c r="R148" s="122">
        <v>0.17856528970258762</v>
      </c>
      <c r="S148" s="122">
        <v>0.16805239254893459</v>
      </c>
      <c r="T148" s="122">
        <v>0.19003092179467215</v>
      </c>
      <c r="U148" s="122">
        <v>0.16731958647094039</v>
      </c>
      <c r="V148" s="122">
        <v>0.27903460908364525</v>
      </c>
      <c r="W148" s="122">
        <v>1.2207393460795934</v>
      </c>
      <c r="X148" s="122">
        <v>1.1371558150348628</v>
      </c>
      <c r="Y148" s="122">
        <v>0.57618360106116717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2.0284119502152231E-4</v>
      </c>
      <c r="P149" s="98">
        <v>2.8481771426585158E-4</v>
      </c>
      <c r="Q149" s="98">
        <v>7.3740738609356438E-4</v>
      </c>
      <c r="R149" s="98">
        <v>2.1563434813552441E-3</v>
      </c>
      <c r="S149" s="98">
        <v>3.0277056380444718E-3</v>
      </c>
      <c r="T149" s="98">
        <v>2.4627813901675526E-3</v>
      </c>
      <c r="U149" s="98">
        <v>2.1424587949553757E-3</v>
      </c>
      <c r="V149" s="98">
        <v>4.9507191365212233E-3</v>
      </c>
      <c r="W149" s="98">
        <v>2.8140427971761084E-2</v>
      </c>
      <c r="X149" s="98">
        <v>4.4657608354192441E-2</v>
      </c>
      <c r="Y149" s="98">
        <v>7.7127813763075551E-2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4.3759025258595499E-2</v>
      </c>
      <c r="P153" s="101">
        <v>9.2407636462071813E-2</v>
      </c>
      <c r="Q153" s="101">
        <v>0.12904382817141405</v>
      </c>
      <c r="R153" s="101">
        <v>0.17640894622123238</v>
      </c>
      <c r="S153" s="101">
        <v>0.16502468691089012</v>
      </c>
      <c r="T153" s="101">
        <v>0.18756814040450459</v>
      </c>
      <c r="U153" s="101">
        <v>0.16517712767598502</v>
      </c>
      <c r="V153" s="101">
        <v>0.27408388994712402</v>
      </c>
      <c r="W153" s="101">
        <v>1.1925989181078325</v>
      </c>
      <c r="X153" s="101">
        <v>1.0924982066806703</v>
      </c>
      <c r="Y153" s="101">
        <v>0.49905578729809158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4.5536134647604212E-2</v>
      </c>
      <c r="P157" s="122">
        <v>8.1913214620789959E-2</v>
      </c>
      <c r="Q157" s="122">
        <v>9.0572382526546091E-2</v>
      </c>
      <c r="R157" s="122">
        <v>0.12292750900295471</v>
      </c>
      <c r="S157" s="122">
        <v>0.11172340391953206</v>
      </c>
      <c r="T157" s="122">
        <v>0.14540161686627659</v>
      </c>
      <c r="U157" s="122">
        <v>0.14483789074875228</v>
      </c>
      <c r="V157" s="122">
        <v>0.21885710884233875</v>
      </c>
      <c r="W157" s="122">
        <v>0.69376839837793514</v>
      </c>
      <c r="X157" s="122">
        <v>0.67613472204914093</v>
      </c>
      <c r="Y157" s="122">
        <v>0.59863457472577208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1.7989436057722723E-2</v>
      </c>
      <c r="P158" s="98">
        <v>3.3122577263615199E-2</v>
      </c>
      <c r="Q158" s="98">
        <v>6.8673835983742465E-2</v>
      </c>
      <c r="R158" s="98">
        <v>8.6309639192440446E-2</v>
      </c>
      <c r="S158" s="98">
        <v>9.2119663539829727E-2</v>
      </c>
      <c r="T158" s="98">
        <v>9.9809023579139636E-2</v>
      </c>
      <c r="U158" s="98">
        <v>5.7363150446698569E-2</v>
      </c>
      <c r="V158" s="98">
        <v>2.6498972208517015E-2</v>
      </c>
      <c r="W158" s="98">
        <v>0.26260448356389643</v>
      </c>
      <c r="X158" s="98">
        <v>0.46342005350193771</v>
      </c>
      <c r="Y158" s="98">
        <v>0.59691041427828895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2.7546698589881489E-2</v>
      </c>
      <c r="P159" s="33">
        <v>4.879063735717476E-2</v>
      </c>
      <c r="Q159" s="33">
        <v>2.1898546542803626E-2</v>
      </c>
      <c r="R159" s="33">
        <v>3.6617869810514257E-2</v>
      </c>
      <c r="S159" s="33">
        <v>1.9603740379702334E-2</v>
      </c>
      <c r="T159" s="33">
        <v>4.5592593287136961E-2</v>
      </c>
      <c r="U159" s="33">
        <v>8.7474740302053711E-2</v>
      </c>
      <c r="V159" s="33">
        <v>0.19235813663382173</v>
      </c>
      <c r="W159" s="33">
        <v>0.43116391481403871</v>
      </c>
      <c r="X159" s="33">
        <v>0.21271466854720322</v>
      </c>
      <c r="Y159" s="33">
        <v>1.7241604474831577E-3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2.5335356638135024E-2</v>
      </c>
      <c r="D161" s="117">
        <f t="shared" si="54"/>
        <v>3.5793872671332563E-2</v>
      </c>
      <c r="E161" s="117">
        <f t="shared" si="54"/>
        <v>6.0603920309696371E-2</v>
      </c>
      <c r="F161" s="117">
        <f t="shared" si="54"/>
        <v>0.12268909643705825</v>
      </c>
      <c r="G161" s="117">
        <f t="shared" si="54"/>
        <v>0.30503821295992711</v>
      </c>
      <c r="H161" s="117">
        <f t="shared" si="54"/>
        <v>0.73690422259693789</v>
      </c>
      <c r="I161" s="117">
        <f t="shared" si="54"/>
        <v>0.53887852740245124</v>
      </c>
      <c r="J161" s="117">
        <f t="shared" si="54"/>
        <v>0.72213391466839949</v>
      </c>
      <c r="K161" s="117">
        <f t="shared" si="54"/>
        <v>0.28741581725260862</v>
      </c>
      <c r="L161" s="117">
        <f t="shared" si="54"/>
        <v>0.22395658455600742</v>
      </c>
      <c r="M161" s="117">
        <f t="shared" si="54"/>
        <v>0.17067353701604926</v>
      </c>
      <c r="N161" s="117">
        <f t="shared" si="54"/>
        <v>0.26968432996592467</v>
      </c>
      <c r="O161" s="117">
        <f t="shared" si="54"/>
        <v>0.43734111530675723</v>
      </c>
      <c r="P161" s="117">
        <f t="shared" si="54"/>
        <v>1.1289965245134472</v>
      </c>
      <c r="Q161" s="117">
        <f t="shared" si="54"/>
        <v>0.64382188943067398</v>
      </c>
      <c r="R161" s="117">
        <f t="shared" ref="R161:V161" si="55">R162+R164+R166+R175</f>
        <v>0.20885178266254739</v>
      </c>
      <c r="S161" s="117">
        <f t="shared" si="55"/>
        <v>0.25644790574555987</v>
      </c>
      <c r="T161" s="117">
        <f t="shared" si="55"/>
        <v>0.10568396322729857</v>
      </c>
      <c r="U161" s="117">
        <f t="shared" si="55"/>
        <v>0.24953939546646914</v>
      </c>
      <c r="V161" s="117">
        <f t="shared" si="55"/>
        <v>0.11185916006934182</v>
      </c>
      <c r="W161" s="117">
        <f t="shared" ref="W161:Y161" si="56">W162+W164+W166+W175</f>
        <v>5.2557970207787783E-2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2.2105583278880278E-2</v>
      </c>
      <c r="D162" s="122">
        <f t="shared" si="57"/>
        <v>3.1871804048164587E-2</v>
      </c>
      <c r="E162" s="122">
        <f t="shared" si="57"/>
        <v>5.3562872439970058E-2</v>
      </c>
      <c r="F162" s="122">
        <f t="shared" si="57"/>
        <v>0.10334808825722464</v>
      </c>
      <c r="G162" s="122">
        <f t="shared" si="57"/>
        <v>0.26782983217430784</v>
      </c>
      <c r="H162" s="122">
        <f t="shared" si="57"/>
        <v>0.64748133378979522</v>
      </c>
      <c r="I162" s="122">
        <f t="shared" si="57"/>
        <v>0.46995294177020436</v>
      </c>
      <c r="J162" s="122">
        <f t="shared" si="57"/>
        <v>0.63005495730787375</v>
      </c>
      <c r="K162" s="122">
        <f t="shared" si="57"/>
        <v>0.2506610837238924</v>
      </c>
      <c r="L162" s="122">
        <f t="shared" si="57"/>
        <v>0.19386690338559032</v>
      </c>
      <c r="M162" s="122">
        <f t="shared" si="57"/>
        <v>0.14669646871051892</v>
      </c>
      <c r="N162" s="122">
        <f t="shared" si="57"/>
        <v>0.23901641788105196</v>
      </c>
      <c r="O162" s="122">
        <f t="shared" si="57"/>
        <v>0.37801245373182324</v>
      </c>
      <c r="P162" s="122">
        <f t="shared" si="57"/>
        <v>0.98525955538996901</v>
      </c>
      <c r="Q162" s="122">
        <f t="shared" si="57"/>
        <v>0.58370326645224768</v>
      </c>
      <c r="R162" s="122">
        <f t="shared" si="57"/>
        <v>0.1902177875920755</v>
      </c>
      <c r="S162" s="122">
        <f t="shared" si="57"/>
        <v>0.23513189952645194</v>
      </c>
      <c r="T162" s="122">
        <f t="shared" si="57"/>
        <v>9.1249804198652959E-2</v>
      </c>
      <c r="U162" s="122">
        <f t="shared" si="57"/>
        <v>0.2114009025906961</v>
      </c>
      <c r="V162" s="122">
        <f t="shared" si="57"/>
        <v>9.8031256017370144E-2</v>
      </c>
      <c r="W162" s="122">
        <f t="shared" si="57"/>
        <v>4.1334122606418368E-2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2.2105583278880278E-2</v>
      </c>
      <c r="D163" s="33">
        <v>3.1871804048164587E-2</v>
      </c>
      <c r="E163" s="33">
        <v>5.3562872439970058E-2</v>
      </c>
      <c r="F163" s="33">
        <v>0.10334808825722464</v>
      </c>
      <c r="G163" s="33">
        <v>0.26782983217430784</v>
      </c>
      <c r="H163" s="33">
        <v>0.64748133378979522</v>
      </c>
      <c r="I163" s="33">
        <v>0.46995294177020436</v>
      </c>
      <c r="J163" s="33">
        <v>0.63005495730787375</v>
      </c>
      <c r="K163" s="33">
        <v>0.2506610837238924</v>
      </c>
      <c r="L163" s="33">
        <v>0.19386690338559032</v>
      </c>
      <c r="M163" s="33">
        <v>0.14669646871051892</v>
      </c>
      <c r="N163" s="33">
        <v>0.23901641788105196</v>
      </c>
      <c r="O163" s="33">
        <v>0.37801245373182324</v>
      </c>
      <c r="P163" s="33">
        <v>0.98525955538996901</v>
      </c>
      <c r="Q163" s="33">
        <v>0.58370326645224768</v>
      </c>
      <c r="R163" s="33">
        <v>0.1902177875920755</v>
      </c>
      <c r="S163" s="33">
        <v>0.23513189952645194</v>
      </c>
      <c r="T163" s="33">
        <v>9.1249804198652959E-2</v>
      </c>
      <c r="U163" s="33">
        <v>0.2114009025906961</v>
      </c>
      <c r="V163" s="33">
        <v>9.8031256017370144E-2</v>
      </c>
      <c r="W163" s="33">
        <v>4.1334122606418368E-2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1.4019391325011541E-5</v>
      </c>
      <c r="G164" s="122">
        <f t="shared" si="58"/>
        <v>7.8776176277169178E-5</v>
      </c>
      <c r="H164" s="122">
        <f t="shared" si="58"/>
        <v>4.7349440986450586E-4</v>
      </c>
      <c r="I164" s="122">
        <f t="shared" si="58"/>
        <v>1.9742114495580122E-4</v>
      </c>
      <c r="J164" s="122">
        <f t="shared" si="58"/>
        <v>2.4564564691757442E-4</v>
      </c>
      <c r="K164" s="122">
        <f t="shared" si="58"/>
        <v>1.2936416162344412E-4</v>
      </c>
      <c r="L164" s="122">
        <f t="shared" si="58"/>
        <v>9.5961369911117249E-4</v>
      </c>
      <c r="M164" s="122">
        <f t="shared" si="58"/>
        <v>9.2897554409399562E-5</v>
      </c>
      <c r="N164" s="122">
        <f t="shared" si="58"/>
        <v>4.3358303532651686E-4</v>
      </c>
      <c r="O164" s="122">
        <f t="shared" si="58"/>
        <v>5.937585962679957E-4</v>
      </c>
      <c r="P164" s="122">
        <f t="shared" si="58"/>
        <v>3.2117644211861994E-3</v>
      </c>
      <c r="Q164" s="122">
        <f t="shared" si="58"/>
        <v>9.2425119946434701E-4</v>
      </c>
      <c r="R164" s="122">
        <f t="shared" si="58"/>
        <v>2.1197478554643877E-4</v>
      </c>
      <c r="S164" s="122">
        <f t="shared" si="58"/>
        <v>1.8575247981632558E-4</v>
      </c>
      <c r="T164" s="122">
        <f t="shared" si="58"/>
        <v>1.2995469485183722E-4</v>
      </c>
      <c r="U164" s="122">
        <f t="shared" si="58"/>
        <v>2.1492062342222162E-4</v>
      </c>
      <c r="V164" s="122">
        <f t="shared" si="58"/>
        <v>5.3543521699489604E-5</v>
      </c>
      <c r="W164" s="122">
        <f t="shared" si="58"/>
        <v>3.8916873412601281E-5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1.4019391325011541E-5</v>
      </c>
      <c r="G165" s="98">
        <v>7.8776176277169178E-5</v>
      </c>
      <c r="H165" s="98">
        <v>4.7349440986450586E-4</v>
      </c>
      <c r="I165" s="98">
        <v>1.9742114495580122E-4</v>
      </c>
      <c r="J165" s="98">
        <v>2.4564564691757442E-4</v>
      </c>
      <c r="K165" s="98">
        <v>1.2936416162344412E-4</v>
      </c>
      <c r="L165" s="98">
        <v>9.5961369911117249E-4</v>
      </c>
      <c r="M165" s="98">
        <v>9.2897554409399562E-5</v>
      </c>
      <c r="N165" s="98">
        <v>4.3358303532651686E-4</v>
      </c>
      <c r="O165" s="98">
        <v>5.937585962679957E-4</v>
      </c>
      <c r="P165" s="98">
        <v>3.2117644211861994E-3</v>
      </c>
      <c r="Q165" s="98">
        <v>9.2425119946434701E-4</v>
      </c>
      <c r="R165" s="98">
        <v>2.1197478554643877E-4</v>
      </c>
      <c r="S165" s="98">
        <v>1.8575247981632558E-4</v>
      </c>
      <c r="T165" s="98">
        <v>1.2995469485183722E-4</v>
      </c>
      <c r="U165" s="98">
        <v>2.1492062342222162E-4</v>
      </c>
      <c r="V165" s="98">
        <v>5.3543521699489604E-5</v>
      </c>
      <c r="W165" s="98">
        <v>3.8916873412601281E-5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1.3390139692724858E-3</v>
      </c>
      <c r="D166" s="122">
        <v>1.4604702166204002E-3</v>
      </c>
      <c r="E166" s="122">
        <v>2.7276806236118142E-3</v>
      </c>
      <c r="F166" s="122">
        <v>8.6092435337118845E-3</v>
      </c>
      <c r="G166" s="122">
        <v>1.7380682560175834E-2</v>
      </c>
      <c r="H166" s="122">
        <v>4.2380954062401749E-2</v>
      </c>
      <c r="I166" s="122">
        <v>2.8062834291923643E-2</v>
      </c>
      <c r="J166" s="122">
        <v>4.1256254491688987E-2</v>
      </c>
      <c r="K166" s="122">
        <v>1.8239976639671515E-2</v>
      </c>
      <c r="L166" s="122">
        <v>1.3350754289399453E-2</v>
      </c>
      <c r="M166" s="122">
        <v>1.1275779800963165E-2</v>
      </c>
      <c r="N166" s="122">
        <v>1.4764103056543717E-2</v>
      </c>
      <c r="O166" s="122">
        <v>2.8850134159204208E-2</v>
      </c>
      <c r="P166" s="122">
        <v>7.459847938955666E-2</v>
      </c>
      <c r="Q166" s="122">
        <v>3.4863774843421354E-2</v>
      </c>
      <c r="R166" s="122">
        <v>1.091148100625405E-2</v>
      </c>
      <c r="S166" s="122">
        <v>1.2688047033858065E-2</v>
      </c>
      <c r="T166" s="122">
        <v>8.1044460681176343E-3</v>
      </c>
      <c r="U166" s="122">
        <v>2.032692198306987E-2</v>
      </c>
      <c r="V166" s="122">
        <v>7.7188023370189018E-3</v>
      </c>
      <c r="W166" s="122">
        <v>7.1324021610962912E-3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4.9550406886140339E-5</v>
      </c>
      <c r="D167" s="98">
        <v>5.0758059409747932E-5</v>
      </c>
      <c r="E167" s="98">
        <v>2.7671520004979845E-5</v>
      </c>
      <c r="F167" s="98">
        <v>2.879478223999213E-5</v>
      </c>
      <c r="G167" s="98">
        <v>1.0069318923972886E-4</v>
      </c>
      <c r="H167" s="98">
        <v>2.5223438666004832E-4</v>
      </c>
      <c r="I167" s="98">
        <v>1.6403344732797165E-4</v>
      </c>
      <c r="J167" s="98">
        <v>1.0288221235535568E-4</v>
      </c>
      <c r="K167" s="98">
        <v>4.7452165363538919E-4</v>
      </c>
      <c r="L167" s="98">
        <v>2.326688187585551E-4</v>
      </c>
      <c r="M167" s="98">
        <v>1.6784587545959286E-4</v>
      </c>
      <c r="N167" s="98">
        <v>8.6517039241170872E-5</v>
      </c>
      <c r="O167" s="98">
        <v>1.2170471701291336E-4</v>
      </c>
      <c r="P167" s="98">
        <v>2.4412946937072991E-4</v>
      </c>
      <c r="Q167" s="98">
        <v>1.9405457528778007E-4</v>
      </c>
      <c r="R167" s="98">
        <v>1.2684373419736731E-4</v>
      </c>
      <c r="S167" s="98">
        <v>2.2262541456209353E-4</v>
      </c>
      <c r="T167" s="98">
        <v>8.7956478220269722E-5</v>
      </c>
      <c r="U167" s="98">
        <v>2.4720678403331259E-4</v>
      </c>
      <c r="V167" s="98">
        <v>1.404459329509567E-4</v>
      </c>
      <c r="W167" s="98">
        <v>1.78103974504817E-4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1.2894635623863454E-3</v>
      </c>
      <c r="D171" s="101">
        <v>1.4097121572106523E-3</v>
      </c>
      <c r="E171" s="101">
        <v>2.7000091036068342E-3</v>
      </c>
      <c r="F171" s="101">
        <v>8.5804487514718926E-3</v>
      </c>
      <c r="G171" s="101">
        <v>1.7279989370936104E-2</v>
      </c>
      <c r="H171" s="101">
        <v>4.2128719675741701E-2</v>
      </c>
      <c r="I171" s="101">
        <v>2.7898800844595673E-2</v>
      </c>
      <c r="J171" s="101">
        <v>4.1153372279333633E-2</v>
      </c>
      <c r="K171" s="101">
        <v>1.7765454986036128E-2</v>
      </c>
      <c r="L171" s="101">
        <v>1.3118085470640898E-2</v>
      </c>
      <c r="M171" s="101">
        <v>1.1107933925503572E-2</v>
      </c>
      <c r="N171" s="101">
        <v>1.4677586017302546E-2</v>
      </c>
      <c r="O171" s="101">
        <v>2.8728429442191294E-2</v>
      </c>
      <c r="P171" s="101">
        <v>7.4354349920185928E-2</v>
      </c>
      <c r="Q171" s="101">
        <v>3.4669720268133572E-2</v>
      </c>
      <c r="R171" s="101">
        <v>1.0784637272056682E-2</v>
      </c>
      <c r="S171" s="101">
        <v>1.2465421619295971E-2</v>
      </c>
      <c r="T171" s="101">
        <v>8.0164895898973652E-3</v>
      </c>
      <c r="U171" s="101">
        <v>2.0079715199036556E-2</v>
      </c>
      <c r="V171" s="101">
        <v>7.5783564040679454E-3</v>
      </c>
      <c r="W171" s="101">
        <v>6.9542981865914743E-3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1.8907593899822601E-3</v>
      </c>
      <c r="D175" s="122">
        <v>2.4615984065475736E-3</v>
      </c>
      <c r="E175" s="122">
        <v>4.3133672461145058E-3</v>
      </c>
      <c r="F175" s="122">
        <v>1.0717745254796716E-2</v>
      </c>
      <c r="G175" s="122">
        <v>1.9748922049166309E-2</v>
      </c>
      <c r="H175" s="122">
        <v>4.6568440334876351E-2</v>
      </c>
      <c r="I175" s="122">
        <v>4.0665330195367451E-2</v>
      </c>
      <c r="J175" s="122">
        <v>5.0577057221919186E-2</v>
      </c>
      <c r="K175" s="122">
        <v>1.8385392727421214E-2</v>
      </c>
      <c r="L175" s="122">
        <v>1.5779313181906486E-2</v>
      </c>
      <c r="M175" s="122">
        <v>1.2608390950157779E-2</v>
      </c>
      <c r="N175" s="122">
        <v>1.5470225993002469E-2</v>
      </c>
      <c r="O175" s="122">
        <v>2.9884768819461761E-2</v>
      </c>
      <c r="P175" s="122">
        <v>6.5926725312735468E-2</v>
      </c>
      <c r="Q175" s="122">
        <v>2.4330596935540572E-2</v>
      </c>
      <c r="R175" s="122">
        <v>7.5105392786714038E-3</v>
      </c>
      <c r="S175" s="122">
        <v>8.4422067054335127E-3</v>
      </c>
      <c r="T175" s="122">
        <v>6.1997582656761431E-3</v>
      </c>
      <c r="U175" s="122">
        <v>1.7596650269280961E-2</v>
      </c>
      <c r="V175" s="122">
        <v>6.055558193253297E-3</v>
      </c>
      <c r="W175" s="122">
        <v>4.05252856686052E-3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1.7598823232462808E-3</v>
      </c>
      <c r="D176" s="98">
        <v>2.1755548659284914E-3</v>
      </c>
      <c r="E176" s="98">
        <v>3.0905345552975942E-3</v>
      </c>
      <c r="F176" s="98">
        <v>4.8788257117119748E-3</v>
      </c>
      <c r="G176" s="98">
        <v>1.0647695438487379E-2</v>
      </c>
      <c r="H176" s="98">
        <v>1.2492506266890819E-2</v>
      </c>
      <c r="I176" s="98">
        <v>3.0343840799735757E-3</v>
      </c>
      <c r="J176" s="98">
        <v>9.2348853205684606E-3</v>
      </c>
      <c r="K176" s="98">
        <v>1.4579001307261984E-2</v>
      </c>
      <c r="L176" s="98">
        <v>1.3325832637045109E-2</v>
      </c>
      <c r="M176" s="98">
        <v>9.1812362653982005E-3</v>
      </c>
      <c r="N176" s="98">
        <v>7.360954861730766E-3</v>
      </c>
      <c r="O176" s="98">
        <v>1.1792657457463329E-2</v>
      </c>
      <c r="P176" s="98">
        <v>2.6630691730388192E-2</v>
      </c>
      <c r="Q176" s="98">
        <v>1.8453950934067237E-2</v>
      </c>
      <c r="R176" s="98">
        <v>5.2635336312080293E-3</v>
      </c>
      <c r="S176" s="98">
        <v>6.9701309626353514E-3</v>
      </c>
      <c r="T176" s="98">
        <v>4.263686444157421E-3</v>
      </c>
      <c r="U176" s="98">
        <v>6.9791211018429616E-3</v>
      </c>
      <c r="V176" s="98">
        <v>7.4197122183847664E-4</v>
      </c>
      <c r="W176" s="98">
        <v>1.5457616202672715E-3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1.3087706673597937E-4</v>
      </c>
      <c r="D177" s="33">
        <v>2.8604354061908209E-4</v>
      </c>
      <c r="E177" s="33">
        <v>1.2228326908169111E-3</v>
      </c>
      <c r="F177" s="33">
        <v>5.8389195430847409E-3</v>
      </c>
      <c r="G177" s="33">
        <v>9.1012266106789298E-3</v>
      </c>
      <c r="H177" s="33">
        <v>3.4075934067985536E-2</v>
      </c>
      <c r="I177" s="33">
        <v>3.7630946115393873E-2</v>
      </c>
      <c r="J177" s="33">
        <v>4.1342171901350727E-2</v>
      </c>
      <c r="K177" s="33">
        <v>3.8063914201592313E-3</v>
      </c>
      <c r="L177" s="33">
        <v>2.4534805448613787E-3</v>
      </c>
      <c r="M177" s="33">
        <v>3.4271546847595797E-3</v>
      </c>
      <c r="N177" s="33">
        <v>8.1092711312717031E-3</v>
      </c>
      <c r="O177" s="33">
        <v>1.8092111361998432E-2</v>
      </c>
      <c r="P177" s="33">
        <v>3.9296033582347276E-2</v>
      </c>
      <c r="Q177" s="33">
        <v>5.8766460014733363E-3</v>
      </c>
      <c r="R177" s="33">
        <v>2.2470056474633749E-3</v>
      </c>
      <c r="S177" s="33">
        <v>1.4720757427981606E-3</v>
      </c>
      <c r="T177" s="33">
        <v>1.9360718215187219E-3</v>
      </c>
      <c r="U177" s="33">
        <v>1.0617529167437998E-2</v>
      </c>
      <c r="V177" s="33">
        <v>5.3135869714148205E-3</v>
      </c>
      <c r="W177" s="33">
        <v>2.5067669465932483E-3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0.59469077882288401</v>
      </c>
      <c r="D3" s="119">
        <f>IF(RES_hhdet_in_tes!D3=0,"",RES_hhdet_in_tes!D3/RES_hhdet_in_fec!D3)</f>
        <v>0.59957165826598358</v>
      </c>
      <c r="E3" s="119">
        <f>IF(RES_hhdet_in_tes!E3=0,"",RES_hhdet_in_tes!E3/RES_hhdet_in_fec!E3)</f>
        <v>0.60548400205939668</v>
      </c>
      <c r="F3" s="119">
        <f>IF(RES_hhdet_in_tes!F3=0,"",RES_hhdet_in_tes!F3/RES_hhdet_in_fec!F3)</f>
        <v>0.61298323623694384</v>
      </c>
      <c r="G3" s="119">
        <f>IF(RES_hhdet_in_tes!G3=0,"",RES_hhdet_in_tes!G3/RES_hhdet_in_fec!G3)</f>
        <v>0.6163701172545315</v>
      </c>
      <c r="H3" s="119">
        <f>IF(RES_hhdet_in_tes!H3=0,"",RES_hhdet_in_tes!H3/RES_hhdet_in_fec!H3)</f>
        <v>0.62392411947600468</v>
      </c>
      <c r="I3" s="119">
        <f>IF(RES_hhdet_in_tes!I3=0,"",RES_hhdet_in_tes!I3/RES_hhdet_in_fec!I3)</f>
        <v>0.63182295147008205</v>
      </c>
      <c r="J3" s="119">
        <f>IF(RES_hhdet_in_tes!J3=0,"",RES_hhdet_in_tes!J3/RES_hhdet_in_fec!J3)</f>
        <v>0.63557898495499121</v>
      </c>
      <c r="K3" s="119">
        <f>IF(RES_hhdet_in_tes!K3=0,"",RES_hhdet_in_tes!K3/RES_hhdet_in_fec!K3)</f>
        <v>0.63415100377177958</v>
      </c>
      <c r="L3" s="119">
        <f>IF(RES_hhdet_in_tes!L3=0,"",RES_hhdet_in_tes!L3/RES_hhdet_in_fec!L3)</f>
        <v>0.64020912306935973</v>
      </c>
      <c r="M3" s="119">
        <f>IF(RES_hhdet_in_tes!M3=0,"",RES_hhdet_in_tes!M3/RES_hhdet_in_fec!M3)</f>
        <v>0.64515967538383212</v>
      </c>
      <c r="N3" s="119">
        <f>IF(RES_hhdet_in_tes!N3=0,"",RES_hhdet_in_tes!N3/RES_hhdet_in_fec!N3)</f>
        <v>0.6539557710211259</v>
      </c>
      <c r="O3" s="119">
        <f>IF(RES_hhdet_in_tes!O3=0,"",RES_hhdet_in_tes!O3/RES_hhdet_in_fec!O3)</f>
        <v>0.65900065949103881</v>
      </c>
      <c r="P3" s="119">
        <f>IF(RES_hhdet_in_tes!P3=0,"",RES_hhdet_in_tes!P3/RES_hhdet_in_fec!P3)</f>
        <v>0.66369117444354553</v>
      </c>
      <c r="Q3" s="119" t="str">
        <f>IF(RES_hhdet_in_tes!Q3=0,"",RES_hhdet_in_tes!Q3/RES_hhdet_in_fec!Q3)</f>
        <v/>
      </c>
      <c r="R3" s="119">
        <f>IF(RES_hhdet_in_tes!R3=0,"",RES_hhdet_in_tes!R3/RES_hhdet_in_fec!R3)</f>
        <v>0.68387954028897635</v>
      </c>
      <c r="S3" s="119">
        <f>IF(RES_hhdet_in_tes!S3=0,"",RES_hhdet_in_tes!S3/RES_hhdet_in_fec!S3)</f>
        <v>0.70188607630769784</v>
      </c>
      <c r="T3" s="119">
        <f>IF(RES_hhdet_in_tes!T3=0,"",RES_hhdet_in_tes!T3/RES_hhdet_in_fec!T3)</f>
        <v>0.72336617166477635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0.76874340100988381</v>
      </c>
      <c r="X3" s="119">
        <f>IF(RES_hhdet_in_tes!X3=0,"",RES_hhdet_in_tes!X3/RES_hhdet_in_fec!X3)</f>
        <v>0.76937640558959641</v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0.59583373545297758</v>
      </c>
      <c r="D4" s="124">
        <f>IF(RES_hhdet_in_tes!D4=0,"",RES_hhdet_in_tes!D4/RES_hhdet_in_fec!D4)</f>
        <v>0.60029413545324273</v>
      </c>
      <c r="E4" s="124">
        <f>IF(RES_hhdet_in_tes!E4=0,"",RES_hhdet_in_tes!E4/RES_hhdet_in_fec!E4)</f>
        <v>0.60496502366990557</v>
      </c>
      <c r="F4" s="124">
        <f>IF(RES_hhdet_in_tes!F4=0,"",RES_hhdet_in_tes!F4/RES_hhdet_in_fec!F4)</f>
        <v>0.60980165694041799</v>
      </c>
      <c r="G4" s="124">
        <f>IF(RES_hhdet_in_tes!G4=0,"",RES_hhdet_in_tes!G4/RES_hhdet_in_fec!G4)</f>
        <v>0.61482412709217937</v>
      </c>
      <c r="H4" s="124">
        <f>IF(RES_hhdet_in_tes!H4=0,"",RES_hhdet_in_tes!H4/RES_hhdet_in_fec!H4)</f>
        <v>0.62002454525119188</v>
      </c>
      <c r="I4" s="124">
        <f>IF(RES_hhdet_in_tes!I4=0,"",RES_hhdet_in_tes!I4/RES_hhdet_in_fec!I4)</f>
        <v>0.62536714264205873</v>
      </c>
      <c r="J4" s="124">
        <f>IF(RES_hhdet_in_tes!J4=0,"",RES_hhdet_in_tes!J4/RES_hhdet_in_fec!J4)</f>
        <v>0.63089226039787905</v>
      </c>
      <c r="K4" s="124">
        <f>IF(RES_hhdet_in_tes!K4=0,"",RES_hhdet_in_tes!K4/RES_hhdet_in_fec!K4)</f>
        <v>0.63656365710158314</v>
      </c>
      <c r="L4" s="124">
        <f>IF(RES_hhdet_in_tes!L4=0,"",RES_hhdet_in_tes!L4/RES_hhdet_in_fec!L4)</f>
        <v>0.64234360863616502</v>
      </c>
      <c r="M4" s="124">
        <f>IF(RES_hhdet_in_tes!M4=0,"",RES_hhdet_in_tes!M4/RES_hhdet_in_fec!M4)</f>
        <v>0.64812872645737996</v>
      </c>
      <c r="N4" s="124">
        <f>IF(RES_hhdet_in_tes!N4=0,"",RES_hhdet_in_tes!N4/RES_hhdet_in_fec!N4)</f>
        <v>0.6535341706860357</v>
      </c>
      <c r="O4" s="124">
        <f>IF(RES_hhdet_in_tes!O4=0,"",RES_hhdet_in_tes!O4/RES_hhdet_in_fec!O4)</f>
        <v>0.65836244664038268</v>
      </c>
      <c r="P4" s="124">
        <f>IF(RES_hhdet_in_tes!P4=0,"",RES_hhdet_in_tes!P4/RES_hhdet_in_fec!P4)</f>
        <v>0.66315846305234283</v>
      </c>
      <c r="Q4" s="124" t="str">
        <f>IF(RES_hhdet_in_tes!Q4=0,"",RES_hhdet_in_tes!Q4/RES_hhdet_in_fec!Q4)</f>
        <v/>
      </c>
      <c r="R4" s="124">
        <f>IF(RES_hhdet_in_tes!R4=0,"",RES_hhdet_in_tes!R4/RES_hhdet_in_fec!R4)</f>
        <v>0.68627353995368334</v>
      </c>
      <c r="S4" s="124">
        <f>IF(RES_hhdet_in_tes!S4=0,"",RES_hhdet_in_tes!S4/RES_hhdet_in_fec!S4)</f>
        <v>0.70616034610263068</v>
      </c>
      <c r="T4" s="124">
        <f>IF(RES_hhdet_in_tes!T4=0,"",RES_hhdet_in_tes!T4/RES_hhdet_in_fec!T4)</f>
        <v>0.72725152618098465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0.77267338737104452</v>
      </c>
      <c r="X4" s="124">
        <f>IF(RES_hhdet_in_tes!X4=0,"",RES_hhdet_in_tes!X4/RES_hhdet_in_fec!X4)</f>
        <v>0.78002976679654157</v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0.59366098576907633</v>
      </c>
      <c r="D5" s="111">
        <f>IF(RES_hhdet_in_tes!D5=0,"",RES_hhdet_in_tes!D5/RES_hhdet_in_fec!D5)</f>
        <v>0.5981741056469333</v>
      </c>
      <c r="E5" s="111">
        <f>IF(RES_hhdet_in_tes!E5=0,"",RES_hhdet_in_tes!E5/RES_hhdet_in_fec!E5)</f>
        <v>0.60289553195953705</v>
      </c>
      <c r="F5" s="111">
        <f>IF(RES_hhdet_in_tes!F5=0,"",RES_hhdet_in_tes!F5/RES_hhdet_in_fec!F5)</f>
        <v>0.60777352609357804</v>
      </c>
      <c r="G5" s="111">
        <f>IF(RES_hhdet_in_tes!G5=0,"",RES_hhdet_in_tes!G5/RES_hhdet_in_fec!G5)</f>
        <v>0.61283592191868741</v>
      </c>
      <c r="H5" s="111">
        <f>IF(RES_hhdet_in_tes!H5=0,"",RES_hhdet_in_tes!H5/RES_hhdet_in_fec!H5)</f>
        <v>0.61806610212045698</v>
      </c>
      <c r="I5" s="111">
        <f>IF(RES_hhdet_in_tes!I5=0,"",RES_hhdet_in_tes!I5/RES_hhdet_in_fec!I5)</f>
        <v>0.62345758960291076</v>
      </c>
      <c r="J5" s="111">
        <f>IF(RES_hhdet_in_tes!J5=0,"",RES_hhdet_in_tes!J5/RES_hhdet_in_fec!J5)</f>
        <v>0.62901442837200394</v>
      </c>
      <c r="K5" s="111">
        <f>IF(RES_hhdet_in_tes!K5=0,"",RES_hhdet_in_tes!K5/RES_hhdet_in_fec!K5)</f>
        <v>0.63472360067340372</v>
      </c>
      <c r="L5" s="111">
        <f>IF(RES_hhdet_in_tes!L5=0,"",RES_hhdet_in_tes!L5/RES_hhdet_in_fec!L5)</f>
        <v>0.64055288171075198</v>
      </c>
      <c r="M5" s="111">
        <f>IF(RES_hhdet_in_tes!M5=0,"",RES_hhdet_in_tes!M5/RES_hhdet_in_fec!M5)</f>
        <v>0.64636913847299793</v>
      </c>
      <c r="N5" s="111">
        <f>IF(RES_hhdet_in_tes!N5=0,"",RES_hhdet_in_tes!N5/RES_hhdet_in_fec!N5)</f>
        <v>0.65180218790096178</v>
      </c>
      <c r="O5" s="111">
        <f>IF(RES_hhdet_in_tes!O5=0,"",RES_hhdet_in_tes!O5/RES_hhdet_in_fec!O5)</f>
        <v>0.65665617135546572</v>
      </c>
      <c r="P5" s="111">
        <f>IF(RES_hhdet_in_tes!P5=0,"",RES_hhdet_in_tes!P5/RES_hhdet_in_fec!P5)</f>
        <v>0.66148934995428277</v>
      </c>
      <c r="Q5" s="111" t="str">
        <f>IF(RES_hhdet_in_tes!Q5=0,"",RES_hhdet_in_tes!Q5/RES_hhdet_in_fec!Q5)</f>
        <v/>
      </c>
      <c r="R5" s="111">
        <f>IF(RES_hhdet_in_tes!R5=0,"",RES_hhdet_in_tes!R5/RES_hhdet_in_fec!R5)</f>
        <v>0.68471786825207481</v>
      </c>
      <c r="S5" s="111">
        <f>IF(RES_hhdet_in_tes!S5=0,"",RES_hhdet_in_tes!S5/RES_hhdet_in_fec!S5)</f>
        <v>0.70468074605370357</v>
      </c>
      <c r="T5" s="111">
        <f>IF(RES_hhdet_in_tes!T5=0,"",RES_hhdet_in_tes!T5/RES_hhdet_in_fec!T5)</f>
        <v>0.72583978806237903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0.77145298337572576</v>
      </c>
      <c r="X5" s="111">
        <f>IF(RES_hhdet_in_tes!X5=0,"",RES_hhdet_in_tes!X5/RES_hhdet_in_fec!X5)</f>
        <v>0.77884197864194626</v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2.8949870262191255</v>
      </c>
      <c r="F7" s="124">
        <f>IF(RES_hhdet_in_tes!F7=0,"",RES_hhdet_in_tes!F7/RES_hhdet_in_fec!F7)</f>
        <v>3.0207109920695032</v>
      </c>
      <c r="G7" s="124">
        <f>IF(RES_hhdet_in_tes!G7=0,"",RES_hhdet_in_tes!G7/RES_hhdet_in_fec!G7)</f>
        <v>3.1481650317797532</v>
      </c>
      <c r="H7" s="124">
        <f>IF(RES_hhdet_in_tes!H7=0,"",RES_hhdet_in_tes!H7/RES_hhdet_in_fec!H7)</f>
        <v>3.2772346751557686</v>
      </c>
      <c r="I7" s="124">
        <f>IF(RES_hhdet_in_tes!I7=0,"",RES_hhdet_in_tes!I7/RES_hhdet_in_fec!I7)</f>
        <v>3.4080726002452435</v>
      </c>
      <c r="J7" s="124">
        <f>IF(RES_hhdet_in_tes!J7=0,"",RES_hhdet_in_tes!J7/RES_hhdet_in_fec!J7)</f>
        <v>3.5413630985791618</v>
      </c>
      <c r="K7" s="124">
        <f>IF(RES_hhdet_in_tes!K7=0,"",RES_hhdet_in_tes!K7/RES_hhdet_in_fec!K7)</f>
        <v>3.6776481861061647</v>
      </c>
      <c r="L7" s="124">
        <f>IF(RES_hhdet_in_tes!L7=0,"",RES_hhdet_in_tes!L7/RES_hhdet_in_fec!L7)</f>
        <v>3.8169997399745537</v>
      </c>
      <c r="M7" s="124">
        <f>IF(RES_hhdet_in_tes!M7=0,"",RES_hhdet_in_tes!M7/RES_hhdet_in_fec!M7)</f>
        <v>3.9766863491261981</v>
      </c>
      <c r="N7" s="124">
        <f>IF(RES_hhdet_in_tes!N7=0,"",RES_hhdet_in_tes!N7/RES_hhdet_in_fec!N7)</f>
        <v>4.1618342648150497</v>
      </c>
      <c r="O7" s="124">
        <f>IF(RES_hhdet_in_tes!O7=0,"",RES_hhdet_in_tes!O7/RES_hhdet_in_fec!O7)</f>
        <v>4.3721132014718442</v>
      </c>
      <c r="P7" s="124">
        <f>IF(RES_hhdet_in_tes!P7=0,"",RES_hhdet_in_tes!P7/RES_hhdet_in_fec!P7)</f>
        <v>4.5870588123142886</v>
      </c>
      <c r="Q7" s="124" t="str">
        <f>IF(RES_hhdet_in_tes!Q7=0,"",RES_hhdet_in_tes!Q7/RES_hhdet_in_fec!Q7)</f>
        <v/>
      </c>
      <c r="R7" s="124">
        <f>IF(RES_hhdet_in_tes!R7=0,"",RES_hhdet_in_tes!R7/RES_hhdet_in_fec!R7)</f>
        <v>4.7877711121239566</v>
      </c>
      <c r="S7" s="124">
        <f>IF(RES_hhdet_in_tes!S7=0,"",RES_hhdet_in_tes!S7/RES_hhdet_in_fec!S7)</f>
        <v>4.791742760910255</v>
      </c>
      <c r="T7" s="124">
        <f>IF(RES_hhdet_in_tes!T7=0,"",RES_hhdet_in_tes!T7/RES_hhdet_in_fec!T7)</f>
        <v>4.796155704006142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4.8610579629971289</v>
      </c>
      <c r="X7" s="124">
        <f>IF(RES_hhdet_in_tes!X7=0,"",RES_hhdet_in_tes!X7/RES_hhdet_in_fec!X7)</f>
        <v>4.9138898910501316</v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2.8949870262191255</v>
      </c>
      <c r="F8" s="111">
        <f>IF(RES_hhdet_in_tes!F8=0,"",RES_hhdet_in_tes!F8/RES_hhdet_in_fec!F8)</f>
        <v>3.0207109920695032</v>
      </c>
      <c r="G8" s="111">
        <f>IF(RES_hhdet_in_tes!G8=0,"",RES_hhdet_in_tes!G8/RES_hhdet_in_fec!G8)</f>
        <v>3.1481650317797532</v>
      </c>
      <c r="H8" s="111">
        <f>IF(RES_hhdet_in_tes!H8=0,"",RES_hhdet_in_tes!H8/RES_hhdet_in_fec!H8)</f>
        <v>3.2772346751557686</v>
      </c>
      <c r="I8" s="111">
        <f>IF(RES_hhdet_in_tes!I8=0,"",RES_hhdet_in_tes!I8/RES_hhdet_in_fec!I8)</f>
        <v>3.4080726002452435</v>
      </c>
      <c r="J8" s="111">
        <f>IF(RES_hhdet_in_tes!J8=0,"",RES_hhdet_in_tes!J8/RES_hhdet_in_fec!J8)</f>
        <v>3.5413630985791618</v>
      </c>
      <c r="K8" s="111">
        <f>IF(RES_hhdet_in_tes!K8=0,"",RES_hhdet_in_tes!K8/RES_hhdet_in_fec!K8)</f>
        <v>3.6776481861061647</v>
      </c>
      <c r="L8" s="111">
        <f>IF(RES_hhdet_in_tes!L8=0,"",RES_hhdet_in_tes!L8/RES_hhdet_in_fec!L8)</f>
        <v>3.8169997399745537</v>
      </c>
      <c r="M8" s="111">
        <f>IF(RES_hhdet_in_tes!M8=0,"",RES_hhdet_in_tes!M8/RES_hhdet_in_fec!M8)</f>
        <v>3.9766863491261981</v>
      </c>
      <c r="N8" s="111">
        <f>IF(RES_hhdet_in_tes!N8=0,"",RES_hhdet_in_tes!N8/RES_hhdet_in_fec!N8)</f>
        <v>4.1618342648150497</v>
      </c>
      <c r="O8" s="111">
        <f>IF(RES_hhdet_in_tes!O8=0,"",RES_hhdet_in_tes!O8/RES_hhdet_in_fec!O8)</f>
        <v>4.3721132014718442</v>
      </c>
      <c r="P8" s="111">
        <f>IF(RES_hhdet_in_tes!P8=0,"",RES_hhdet_in_tes!P8/RES_hhdet_in_fec!P8)</f>
        <v>4.5870588123142886</v>
      </c>
      <c r="Q8" s="111" t="str">
        <f>IF(RES_hhdet_in_tes!Q8=0,"",RES_hhdet_in_tes!Q8/RES_hhdet_in_fec!Q8)</f>
        <v/>
      </c>
      <c r="R8" s="111">
        <f>IF(RES_hhdet_in_tes!R8=0,"",RES_hhdet_in_tes!R8/RES_hhdet_in_fec!R8)</f>
        <v>4.7877711121239566</v>
      </c>
      <c r="S8" s="111">
        <f>IF(RES_hhdet_in_tes!S8=0,"",RES_hhdet_in_tes!S8/RES_hhdet_in_fec!S8)</f>
        <v>4.791742760910255</v>
      </c>
      <c r="T8" s="111">
        <f>IF(RES_hhdet_in_tes!T8=0,"",RES_hhdet_in_tes!T8/RES_hhdet_in_fec!T8)</f>
        <v>4.796155704006142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4.8610579629971289</v>
      </c>
      <c r="X8" s="111">
        <f>IF(RES_hhdet_in_tes!X8=0,"",RES_hhdet_in_tes!X8/RES_hhdet_in_fec!X8)</f>
        <v>4.9138898910501316</v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0.5990837476856663</v>
      </c>
      <c r="D9" s="124">
        <f>IF(RES_hhdet_in_tes!D9=0,"",RES_hhdet_in_tes!D9/RES_hhdet_in_fec!D9)</f>
        <v>0.60277735711624814</v>
      </c>
      <c r="E9" s="124">
        <f>IF(RES_hhdet_in_tes!E9=0,"",RES_hhdet_in_tes!E9/RES_hhdet_in_fec!E9)</f>
        <v>0.60795311284713971</v>
      </c>
      <c r="F9" s="124">
        <f>IF(RES_hhdet_in_tes!F9=0,"",RES_hhdet_in_tes!F9/RES_hhdet_in_fec!F9)</f>
        <v>0.61321936558779133</v>
      </c>
      <c r="G9" s="124">
        <f>IF(RES_hhdet_in_tes!G9=0,"",RES_hhdet_in_tes!G9/RES_hhdet_in_fec!G9)</f>
        <v>0.61577743428863385</v>
      </c>
      <c r="H9" s="124">
        <f>IF(RES_hhdet_in_tes!H9=0,"",RES_hhdet_in_tes!H9/RES_hhdet_in_fec!H9)</f>
        <v>0.61933883183681859</v>
      </c>
      <c r="I9" s="124">
        <f>IF(RES_hhdet_in_tes!I9=0,"",RES_hhdet_in_tes!I9/RES_hhdet_in_fec!I9)</f>
        <v>0.62460419430778957</v>
      </c>
      <c r="J9" s="124">
        <f>IF(RES_hhdet_in_tes!J9=0,"",RES_hhdet_in_tes!J9/RES_hhdet_in_fec!J9)</f>
        <v>0.62834690949089533</v>
      </c>
      <c r="K9" s="124">
        <f>IF(RES_hhdet_in_tes!K9=0,"",RES_hhdet_in_tes!K9/RES_hhdet_in_fec!K9)</f>
        <v>0.63389026061381692</v>
      </c>
      <c r="L9" s="124">
        <f>IF(RES_hhdet_in_tes!L9=0,"",RES_hhdet_in_tes!L9/RES_hhdet_in_fec!L9)</f>
        <v>0.63659384239015326</v>
      </c>
      <c r="M9" s="124">
        <f>IF(RES_hhdet_in_tes!M9=0,"",RES_hhdet_in_tes!M9/RES_hhdet_in_fec!M9)</f>
        <v>0.6396348141481677</v>
      </c>
      <c r="N9" s="124">
        <f>IF(RES_hhdet_in_tes!N9=0,"",RES_hhdet_in_tes!N9/RES_hhdet_in_fec!N9)</f>
        <v>0.64987465898965102</v>
      </c>
      <c r="O9" s="124">
        <f>IF(RES_hhdet_in_tes!O9=0,"",RES_hhdet_in_tes!O9/RES_hhdet_in_fec!O9)</f>
        <v>0.65914789759966708</v>
      </c>
      <c r="P9" s="124">
        <f>IF(RES_hhdet_in_tes!P9=0,"",RES_hhdet_in_tes!P9/RES_hhdet_in_fec!P9)</f>
        <v>0.66100845506319827</v>
      </c>
      <c r="Q9" s="124" t="str">
        <f>IF(RES_hhdet_in_tes!Q9=0,"",RES_hhdet_in_tes!Q9/RES_hhdet_in_fec!Q9)</f>
        <v/>
      </c>
      <c r="R9" s="124">
        <f>IF(RES_hhdet_in_tes!R9=0,"",RES_hhdet_in_tes!R9/RES_hhdet_in_fec!R9)</f>
        <v>0.69249192610808574</v>
      </c>
      <c r="S9" s="124">
        <f>IF(RES_hhdet_in_tes!S9=0,"",RES_hhdet_in_tes!S9/RES_hhdet_in_fec!S9)</f>
        <v>0.70756044786337802</v>
      </c>
      <c r="T9" s="124">
        <f>IF(RES_hhdet_in_tes!T9=0,"",RES_hhdet_in_tes!T9/RES_hhdet_in_fec!T9)</f>
        <v>0.73667917983516906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0.77236925329229311</v>
      </c>
      <c r="X9" s="124">
        <f>IF(RES_hhdet_in_tes!X9=0,"",RES_hhdet_in_tes!X9/RES_hhdet_in_fec!X9)</f>
        <v>0.77560780784874139</v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0.59803599721045286</v>
      </c>
      <c r="D10" s="111">
        <f>IF(RES_hhdet_in_tes!D10=0,"",RES_hhdet_in_tes!D10/RES_hhdet_in_fec!D10)</f>
        <v>0.60222601792976027</v>
      </c>
      <c r="E10" s="111">
        <f>IF(RES_hhdet_in_tes!E10=0,"",RES_hhdet_in_tes!E10/RES_hhdet_in_fec!E10)</f>
        <v>0.60660943219968777</v>
      </c>
      <c r="F10" s="111">
        <f>IF(RES_hhdet_in_tes!F10=0,"",RES_hhdet_in_tes!F10/RES_hhdet_in_fec!F10)</f>
        <v>0.61113820543050146</v>
      </c>
      <c r="G10" s="111">
        <f>IF(RES_hhdet_in_tes!G10=0,"",RES_hhdet_in_tes!G10/RES_hhdet_in_fec!G10)</f>
        <v>0.61583817883484526</v>
      </c>
      <c r="H10" s="111">
        <f>IF(RES_hhdet_in_tes!H10=0,"",RES_hhdet_in_tes!H10/RES_hhdet_in_fec!H10)</f>
        <v>0.62069392474991525</v>
      </c>
      <c r="I10" s="111">
        <f>IF(RES_hhdet_in_tes!I10=0,"",RES_hhdet_in_tes!I10/RES_hhdet_in_fec!I10)</f>
        <v>0.62569942978207804</v>
      </c>
      <c r="J10" s="111">
        <f>IF(RES_hhdet_in_tes!J10=0,"",RES_hhdet_in_tes!J10/RES_hhdet_in_fec!J10)</f>
        <v>0.63085844842250605</v>
      </c>
      <c r="K10" s="111">
        <f>IF(RES_hhdet_in_tes!K10=0,"",RES_hhdet_in_tes!K10/RES_hhdet_in_fec!K10)</f>
        <v>0.63615889487205157</v>
      </c>
      <c r="L10" s="111">
        <f>IF(RES_hhdet_in_tes!L10=0,"",RES_hhdet_in_tes!L10/RES_hhdet_in_fec!L10)</f>
        <v>0.64157085134256131</v>
      </c>
      <c r="M10" s="111">
        <f>IF(RES_hhdet_in_tes!M10=0,"",RES_hhdet_in_tes!M10/RES_hhdet_in_fec!M10)</f>
        <v>0.64697071595998301</v>
      </c>
      <c r="N10" s="111">
        <f>IF(RES_hhdet_in_tes!N10=0,"",RES_hhdet_in_tes!N10/RES_hhdet_in_fec!N10)</f>
        <v>0.65201480747279217</v>
      </c>
      <c r="O10" s="111">
        <f>IF(RES_hhdet_in_tes!O10=0,"",RES_hhdet_in_tes!O10/RES_hhdet_in_fec!O10)</f>
        <v>0.65652128897472029</v>
      </c>
      <c r="P10" s="111">
        <f>IF(RES_hhdet_in_tes!P10=0,"",RES_hhdet_in_tes!P10/RES_hhdet_in_fec!P10)</f>
        <v>0.66100845506319827</v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0.68257401848288146</v>
      </c>
      <c r="S10" s="111">
        <f>IF(RES_hhdet_in_tes!S10=0,"",RES_hhdet_in_tes!S10/RES_hhdet_in_fec!S10)</f>
        <v>0.70110773215980304</v>
      </c>
      <c r="T10" s="111">
        <f>IF(RES_hhdet_in_tes!T10=0,"",RES_hhdet_in_tes!T10/RES_hhdet_in_fec!T10)</f>
        <v>0.72075197534776414</v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0.76309967241968091</v>
      </c>
      <c r="X10" s="111">
        <f>IF(RES_hhdet_in_tes!X10=0,"",RES_hhdet_in_tes!X10/RES_hhdet_in_fec!X10)</f>
        <v>0.77040865947225579</v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0.54479335995157041</v>
      </c>
      <c r="D11" s="111">
        <f>IF(RES_hhdet_in_tes!D11=0,"",RES_hhdet_in_tes!D11/RES_hhdet_in_fec!D11)</f>
        <v>0.54816769586193193</v>
      </c>
      <c r="E11" s="111">
        <f>IF(RES_hhdet_in_tes!E11=0,"",RES_hhdet_in_tes!E11/RES_hhdet_in_fec!E11)</f>
        <v>0.55201107939887151</v>
      </c>
      <c r="F11" s="111">
        <f>IF(RES_hhdet_in_tes!F11=0,"",RES_hhdet_in_tes!F11/RES_hhdet_in_fec!F11)</f>
        <v>0.55591842397579927</v>
      </c>
      <c r="G11" s="111">
        <f>IF(RES_hhdet_in_tes!G11=0,"",RES_hhdet_in_tes!G11/RES_hhdet_in_fec!G11)</f>
        <v>0.56025773382787225</v>
      </c>
      <c r="H11" s="111">
        <f>IF(RES_hhdet_in_tes!H11=0,"",RES_hhdet_in_tes!H11/RES_hhdet_in_fec!H11)</f>
        <v>0.56498396992166366</v>
      </c>
      <c r="I11" s="111">
        <f>IF(RES_hhdet_in_tes!I11=0,"",RES_hhdet_in_tes!I11/RES_hhdet_in_fec!I11)</f>
        <v>0.57018780851146933</v>
      </c>
      <c r="J11" s="111">
        <f>IF(RES_hhdet_in_tes!J11=0,"",RES_hhdet_in_tes!J11/RES_hhdet_in_fec!J11)</f>
        <v>0.57624071820530209</v>
      </c>
      <c r="K11" s="111">
        <f>IF(RES_hhdet_in_tes!K11=0,"",RES_hhdet_in_tes!K11/RES_hhdet_in_fec!K11)</f>
        <v>0.58345854502783734</v>
      </c>
      <c r="L11" s="111">
        <f>IF(RES_hhdet_in_tes!L11=0,"",RES_hhdet_in_tes!L11/RES_hhdet_in_fec!L11)</f>
        <v>0.59192579073970586</v>
      </c>
      <c r="M11" s="111">
        <f>IF(RES_hhdet_in_tes!M11=0,"",RES_hhdet_in_tes!M11/RES_hhdet_in_fec!M11)</f>
        <v>0.60918680801746672</v>
      </c>
      <c r="N11" s="111">
        <f>IF(RES_hhdet_in_tes!N11=0,"",RES_hhdet_in_tes!N11/RES_hhdet_in_fec!N11)</f>
        <v>0.63763965608185014</v>
      </c>
      <c r="O11" s="111">
        <f>IF(RES_hhdet_in_tes!O11=0,"",RES_hhdet_in_tes!O11/RES_hhdet_in_fec!O11)</f>
        <v>0.67923604002764448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0.80455428927857842</v>
      </c>
      <c r="S11" s="111">
        <f>IF(RES_hhdet_in_tes!S11=0,"",RES_hhdet_in_tes!S11/RES_hhdet_in_fec!S11)</f>
        <v>0.83198790969594527</v>
      </c>
      <c r="T11" s="111">
        <f>IF(RES_hhdet_in_tes!T11=0,"",RES_hhdet_in_tes!T11/RES_hhdet_in_fec!T11)</f>
        <v>0.85658243344934692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0.90415398334772301</v>
      </c>
      <c r="X11" s="111">
        <f>IF(RES_hhdet_in_tes!X11=0,"",RES_hhdet_in_tes!X11/RES_hhdet_in_fec!X11)</f>
        <v>0.90598524614525866</v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0.60878476673865101</v>
      </c>
      <c r="D15" s="112">
        <f>IF(RES_hhdet_in_tes!D15=0,"",RES_hhdet_in_tes!D15/RES_hhdet_in_fec!D15)</f>
        <v>0.61045031618852097</v>
      </c>
      <c r="E15" s="112">
        <f>IF(RES_hhdet_in_tes!E15=0,"",RES_hhdet_in_tes!E15/RES_hhdet_in_fec!E15)</f>
        <v>0.61227368033155805</v>
      </c>
      <c r="F15" s="112">
        <f>IF(RES_hhdet_in_tes!F15=0,"",RES_hhdet_in_tes!F15/RES_hhdet_in_fec!F15)</f>
        <v>0.61411904423471997</v>
      </c>
      <c r="G15" s="112">
        <f>IF(RES_hhdet_in_tes!G15=0,"",RES_hhdet_in_tes!G15/RES_hhdet_in_fec!G15)</f>
        <v>0.61611097761545908</v>
      </c>
      <c r="H15" s="112">
        <f>IF(RES_hhdet_in_tes!H15=0,"",RES_hhdet_in_tes!H15/RES_hhdet_in_fec!H15)</f>
        <v>0.61823541922603908</v>
      </c>
      <c r="I15" s="112">
        <f>IF(RES_hhdet_in_tes!I15=0,"",RES_hhdet_in_tes!I15/RES_hhdet_in_fec!I15)</f>
        <v>0.62052467595775807</v>
      </c>
      <c r="J15" s="112">
        <f>IF(RES_hhdet_in_tes!J15=0,"",RES_hhdet_in_tes!J15/RES_hhdet_in_fec!J15)</f>
        <v>0.62310828865644763</v>
      </c>
      <c r="K15" s="112">
        <f>IF(RES_hhdet_in_tes!K15=0,"",RES_hhdet_in_tes!K15/RES_hhdet_in_fec!K15)</f>
        <v>0.62610069559334514</v>
      </c>
      <c r="L15" s="112">
        <f>IF(RES_hhdet_in_tes!L15=0,"",RES_hhdet_in_tes!L15/RES_hhdet_in_fec!L15)</f>
        <v>0.62954124273690737</v>
      </c>
      <c r="M15" s="112">
        <f>IF(RES_hhdet_in_tes!M15=0,"",RES_hhdet_in_tes!M15/RES_hhdet_in_fec!M15)</f>
        <v>0.6360821372517047</v>
      </c>
      <c r="N15" s="112">
        <f>IF(RES_hhdet_in_tes!N15=0,"",RES_hhdet_in_tes!N15/RES_hhdet_in_fec!N15)</f>
        <v>0.64686748322044851</v>
      </c>
      <c r="O15" s="112">
        <f>IF(RES_hhdet_in_tes!O15=0,"",RES_hhdet_in_tes!O15/RES_hhdet_in_fec!O15)</f>
        <v>0.66331373382271219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0.71914248767705713</v>
      </c>
      <c r="S15" s="112">
        <f>IF(RES_hhdet_in_tes!S15=0,"",RES_hhdet_in_tes!S15/RES_hhdet_in_fec!S15)</f>
        <v>0.73263330009309346</v>
      </c>
      <c r="T15" s="112">
        <f>IF(RES_hhdet_in_tes!T15=0,"",RES_hhdet_in_tes!T15/RES_hhdet_in_fec!T15)</f>
        <v>0.74601941658851689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0.78465245171334885</v>
      </c>
      <c r="X15" s="112">
        <f>IF(RES_hhdet_in_tes!X15=0,"",RES_hhdet_in_tes!X15/RES_hhdet_in_fec!X15)</f>
        <v>0.79661826778611167</v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0.57995494345183773</v>
      </c>
      <c r="D19" s="124">
        <f>IF(RES_hhdet_in_tes!D19=0,"",RES_hhdet_in_tes!D19/RES_hhdet_in_fec!D19)</f>
        <v>0.58786194960607252</v>
      </c>
      <c r="E19" s="124">
        <f>IF(RES_hhdet_in_tes!E19=0,"",RES_hhdet_in_tes!E19/RES_hhdet_in_fec!E19)</f>
        <v>0.61082652390130998</v>
      </c>
      <c r="F19" s="124">
        <f>IF(RES_hhdet_in_tes!F19=0,"",RES_hhdet_in_tes!F19/RES_hhdet_in_fec!F19)</f>
        <v>0.65289503145946115</v>
      </c>
      <c r="G19" s="124">
        <f>IF(RES_hhdet_in_tes!G19=0,"",RES_hhdet_in_tes!G19/RES_hhdet_in_fec!G19)</f>
        <v>0.63985103448915015</v>
      </c>
      <c r="H19" s="124">
        <f>IF(RES_hhdet_in_tes!H19=0,"",RES_hhdet_in_tes!H19/RES_hhdet_in_fec!H19)</f>
        <v>0.68674069235788193</v>
      </c>
      <c r="I19" s="124">
        <f>IF(RES_hhdet_in_tes!I19=0,"",RES_hhdet_in_tes!I19/RES_hhdet_in_fec!I19)</f>
        <v>0.72735180785185605</v>
      </c>
      <c r="J19" s="124">
        <f>IF(RES_hhdet_in_tes!J19=0,"",RES_hhdet_in_tes!J19/RES_hhdet_in_fec!J19)</f>
        <v>0.7014490388634731</v>
      </c>
      <c r="K19" s="124">
        <f>IF(RES_hhdet_in_tes!K19=0,"",RES_hhdet_in_tes!K19/RES_hhdet_in_fec!K19)</f>
        <v>0.60376690867298277</v>
      </c>
      <c r="L19" s="124">
        <f>IF(RES_hhdet_in_tes!L19=0,"",RES_hhdet_in_tes!L19/RES_hhdet_in_fec!L19)</f>
        <v>0.59689591208377946</v>
      </c>
      <c r="M19" s="124">
        <f>IF(RES_hhdet_in_tes!M19=0,"",RES_hhdet_in_tes!M19/RES_hhdet_in_fec!M19)</f>
        <v>0.61400534288212427</v>
      </c>
      <c r="N19" s="124">
        <f>IF(RES_hhdet_in_tes!N19=0,"",RES_hhdet_in_tes!N19/RES_hhdet_in_fec!N19)</f>
        <v>0.65436344491993137</v>
      </c>
      <c r="O19" s="124">
        <f>IF(RES_hhdet_in_tes!O19=0,"",RES_hhdet_in_tes!O19/RES_hhdet_in_fec!O19)</f>
        <v>0.66809116970865634</v>
      </c>
      <c r="P19" s="124">
        <f>IF(RES_hhdet_in_tes!P19=0,"",RES_hhdet_in_tes!P19/RES_hhdet_in_fec!P19)</f>
        <v>0.66049965232278685</v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0.62953495601566434</v>
      </c>
      <c r="S19" s="124">
        <f>IF(RES_hhdet_in_tes!S19=0,"",RES_hhdet_in_tes!S19/RES_hhdet_in_fec!S19)</f>
        <v>0.61493483826127981</v>
      </c>
      <c r="T19" s="124">
        <f>IF(RES_hhdet_in_tes!T19=0,"",RES_hhdet_in_tes!T19/RES_hhdet_in_fec!T19)</f>
        <v>0.64528946288538436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0.71537810188822315</v>
      </c>
      <c r="X19" s="124">
        <f>IF(RES_hhdet_in_tes!X19=0,"",RES_hhdet_in_tes!X19/RES_hhdet_in_fec!X19)</f>
        <v>0.65122574355506735</v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0.57918060108662905</v>
      </c>
      <c r="D20" s="111">
        <f>IF(RES_hhdet_in_tes!D20=0,"",RES_hhdet_in_tes!D20/RES_hhdet_in_fec!D20)</f>
        <v>0.5794699368645716</v>
      </c>
      <c r="E20" s="111">
        <f>IF(RES_hhdet_in_tes!E20=0,"",RES_hhdet_in_tes!E20/RES_hhdet_in_fec!E20)</f>
        <v>0.57975929870547638</v>
      </c>
      <c r="F20" s="111">
        <f>IF(RES_hhdet_in_tes!F20=0,"",RES_hhdet_in_tes!F20/RES_hhdet_in_fec!F20)</f>
        <v>0.58004866410042133</v>
      </c>
      <c r="G20" s="111">
        <f>IF(RES_hhdet_in_tes!G20=0,"",RES_hhdet_in_tes!G20/RES_hhdet_in_fec!G20)</f>
        <v>0.58033805349782142</v>
      </c>
      <c r="H20" s="111">
        <f>IF(RES_hhdet_in_tes!H20=0,"",RES_hhdet_in_tes!H20/RES_hhdet_in_fec!H20)</f>
        <v>0.58062746439505108</v>
      </c>
      <c r="I20" s="111">
        <f>IF(RES_hhdet_in_tes!I20=0,"",RES_hhdet_in_tes!I20/RES_hhdet_in_fec!I20)</f>
        <v>0.58091690183059996</v>
      </c>
      <c r="J20" s="111">
        <f>IF(RES_hhdet_in_tes!J20=0,"",RES_hhdet_in_tes!J20/RES_hhdet_in_fec!J20)</f>
        <v>0.58120638644538369</v>
      </c>
      <c r="K20" s="111">
        <f>IF(RES_hhdet_in_tes!K20=0,"",RES_hhdet_in_tes!K20/RES_hhdet_in_fec!K20)</f>
        <v>0.5814959357896089</v>
      </c>
      <c r="L20" s="111">
        <f>IF(RES_hhdet_in_tes!L20=0,"",RES_hhdet_in_tes!L20/RES_hhdet_in_fec!L20)</f>
        <v>0.58178555455867564</v>
      </c>
      <c r="M20" s="111">
        <f>IF(RES_hhdet_in_tes!M20=0,"",RES_hhdet_in_tes!M20/RES_hhdet_in_fec!M20)</f>
        <v>0.58200550348415137</v>
      </c>
      <c r="N20" s="111">
        <f>IF(RES_hhdet_in_tes!N20=0,"",RES_hhdet_in_tes!N20/RES_hhdet_in_fec!N20)</f>
        <v>0.58212844458745339</v>
      </c>
      <c r="O20" s="111">
        <f>IF(RES_hhdet_in_tes!O20=0,"",RES_hhdet_in_tes!O20/RES_hhdet_in_fec!O20)</f>
        <v>0.58220192325538889</v>
      </c>
      <c r="P20" s="111">
        <f>IF(RES_hhdet_in_tes!P20=0,"",RES_hhdet_in_tes!P20/RES_hhdet_in_fec!P20)</f>
        <v>0.58240695333133286</v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0.58543355067595493</v>
      </c>
      <c r="S20" s="111">
        <f>IF(RES_hhdet_in_tes!S20=0,"",RES_hhdet_in_tes!S20/RES_hhdet_in_fec!S20)</f>
        <v>0.58852572582784446</v>
      </c>
      <c r="T20" s="111">
        <f>IF(RES_hhdet_in_tes!T20=0,"",RES_hhdet_in_tes!T20/RES_hhdet_in_fec!T20)</f>
        <v>0.59191844825738438</v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>
        <f>IF(RES_hhdet_in_tes!W20=0,"",RES_hhdet_in_tes!W20/RES_hhdet_in_fec!W20)</f>
        <v>0.5982623443269508</v>
      </c>
      <c r="X20" s="111">
        <f>IF(RES_hhdet_in_tes!X20=0,"",RES_hhdet_in_tes!X20/RES_hhdet_in_fec!X20)</f>
        <v>0.59865075119327793</v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0.57161744790684599</v>
      </c>
      <c r="D21" s="111">
        <f>IF(RES_hhdet_in_tes!D21=0,"",RES_hhdet_in_tes!D21/RES_hhdet_in_fec!D21)</f>
        <v>0.57214600809599936</v>
      </c>
      <c r="E21" s="111">
        <f>IF(RES_hhdet_in_tes!E21=0,"",RES_hhdet_in_tes!E21/RES_hhdet_in_fec!E21)</f>
        <v>0.57267461589711555</v>
      </c>
      <c r="F21" s="111">
        <f>IF(RES_hhdet_in_tes!F21=0,"",RES_hhdet_in_tes!F21/RES_hhdet_in_fec!F21)</f>
        <v>0.5732032301907718</v>
      </c>
      <c r="G21" s="111">
        <f>IF(RES_hhdet_in_tes!G21=0,"",RES_hhdet_in_tes!G21/RES_hhdet_in_fec!G21)</f>
        <v>0.57373188833224487</v>
      </c>
      <c r="H21" s="111">
        <f>IF(RES_hhdet_in_tes!H21=0,"",RES_hhdet_in_tes!H21/RES_hhdet_in_fec!H21)</f>
        <v>0.57426058574972472</v>
      </c>
      <c r="I21" s="111">
        <f>IF(RES_hhdet_in_tes!I21=0,"",RES_hhdet_in_tes!I21/RES_hhdet_in_fec!I21)</f>
        <v>0.57478933164755219</v>
      </c>
      <c r="J21" s="111">
        <f>IF(RES_hhdet_in_tes!J21=0,"",RES_hhdet_in_tes!J21/RES_hhdet_in_fec!J21)</f>
        <v>0.57531816373266498</v>
      </c>
      <c r="K21" s="111">
        <f>IF(RES_hhdet_in_tes!K21=0,"",RES_hhdet_in_tes!K21/RES_hhdet_in_fec!K21)</f>
        <v>0.5758471140658773</v>
      </c>
      <c r="L21" s="111">
        <f>IF(RES_hhdet_in_tes!L21=0,"",RES_hhdet_in_tes!L21/RES_hhdet_in_fec!L21)</f>
        <v>0.57637619122477146</v>
      </c>
      <c r="M21" s="111">
        <f>IF(RES_hhdet_in_tes!M21=0,"",RES_hhdet_in_tes!M21/RES_hhdet_in_fec!M21)</f>
        <v>0.57677799513053207</v>
      </c>
      <c r="N21" s="111">
        <f>IF(RES_hhdet_in_tes!N21=0,"",RES_hhdet_in_tes!N21/RES_hhdet_in_fec!N21)</f>
        <v>0.57700258461365139</v>
      </c>
      <c r="O21" s="111">
        <f>IF(RES_hhdet_in_tes!O21=0,"",RES_hhdet_in_tes!O21/RES_hhdet_in_fec!O21)</f>
        <v>0.57713681584802889</v>
      </c>
      <c r="P21" s="111">
        <f>IF(RES_hhdet_in_tes!P21=0,"",RES_hhdet_in_tes!P21/RES_hhdet_in_fec!P21)</f>
        <v>0.57751136591747998</v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0.58304037057891678</v>
      </c>
      <c r="S21" s="111">
        <f>IF(RES_hhdet_in_tes!S21=0,"",RES_hhdet_in_tes!S21/RES_hhdet_in_fec!S21)</f>
        <v>0.58868917313904434</v>
      </c>
      <c r="T21" s="111">
        <f>IF(RES_hhdet_in_tes!T21=0,"",RES_hhdet_in_tes!T21/RES_hhdet_in_fec!T21)</f>
        <v>0.59488701711760272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0.60647608131956188</v>
      </c>
      <c r="X21" s="111">
        <f>IF(RES_hhdet_in_tes!X21=0,"",RES_hhdet_in_tes!X21/RES_hhdet_in_fec!X21)</f>
        <v>0.60687706138573416</v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0.74157921640909141</v>
      </c>
      <c r="D22" s="45">
        <f>IF(RES_hhdet_in_tes!D22=0,"",RES_hhdet_in_tes!D22/RES_hhdet_in_fec!D22)</f>
        <v>0.74292076667191642</v>
      </c>
      <c r="E22" s="45">
        <f>IF(RES_hhdet_in_tes!E22=0,"",RES_hhdet_in_tes!E22/RES_hhdet_in_fec!E22)</f>
        <v>0.74432557133997501</v>
      </c>
      <c r="F22" s="45">
        <f>IF(RES_hhdet_in_tes!F22=0,"",RES_hhdet_in_tes!F22/RES_hhdet_in_fec!F22)</f>
        <v>0.7457390016087474</v>
      </c>
      <c r="G22" s="45">
        <f>IF(RES_hhdet_in_tes!G22=0,"",RES_hhdet_in_tes!G22/RES_hhdet_in_fec!G22)</f>
        <v>0.74721068546417646</v>
      </c>
      <c r="H22" s="45">
        <f>IF(RES_hhdet_in_tes!H22=0,"",RES_hhdet_in_tes!H22/RES_hhdet_in_fec!H22)</f>
        <v>0.74873454907258252</v>
      </c>
      <c r="I22" s="45">
        <f>IF(RES_hhdet_in_tes!I22=0,"",RES_hhdet_in_tes!I22/RES_hhdet_in_fec!I22)</f>
        <v>0.75032282077115209</v>
      </c>
      <c r="J22" s="45">
        <f>IF(RES_hhdet_in_tes!J22=0,"",RES_hhdet_in_tes!J22/RES_hhdet_in_fec!J22)</f>
        <v>0.75202559574112338</v>
      </c>
      <c r="K22" s="45">
        <f>IF(RES_hhdet_in_tes!K22=0,"",RES_hhdet_in_tes!K22/RES_hhdet_in_fec!K22)</f>
        <v>0.75388546806314882</v>
      </c>
      <c r="L22" s="45">
        <f>IF(RES_hhdet_in_tes!L22=0,"",RES_hhdet_in_tes!L22/RES_hhdet_in_fec!L22)</f>
        <v>0.75591383340007179</v>
      </c>
      <c r="M22" s="45">
        <f>IF(RES_hhdet_in_tes!M22=0,"",RES_hhdet_in_tes!M22/RES_hhdet_in_fec!M22)</f>
        <v>0.75881394760844068</v>
      </c>
      <c r="N22" s="45">
        <f>IF(RES_hhdet_in_tes!N22=0,"",RES_hhdet_in_tes!N22/RES_hhdet_in_fec!N22)</f>
        <v>0.762786020946571</v>
      </c>
      <c r="O22" s="45">
        <f>IF(RES_hhdet_in_tes!O22=0,"",RES_hhdet_in_tes!O22/RES_hhdet_in_fec!O22)</f>
        <v>0.76830481934433392</v>
      </c>
      <c r="P22" s="45">
        <f>IF(RES_hhdet_in_tes!P22=0,"",RES_hhdet_in_tes!P22/RES_hhdet_in_fec!P22)</f>
        <v>0.77560320089158796</v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0.79789864462308946</v>
      </c>
      <c r="S22" s="45">
        <f>IF(RES_hhdet_in_tes!S22=0,"",RES_hhdet_in_tes!S22/RES_hhdet_in_fec!S22)</f>
        <v>0.81397977459421034</v>
      </c>
      <c r="T22" s="45">
        <f>IF(RES_hhdet_in_tes!T22=0,"",RES_hhdet_in_tes!T22/RES_hhdet_in_fec!T22)</f>
        <v>0.83129199408825483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0.87193176191231647</v>
      </c>
      <c r="X22" s="45">
        <f>IF(RES_hhdet_in_tes!X22=0,"",RES_hhdet_in_tes!X22/RES_hhdet_in_fec!X22)</f>
        <v>0.87958194501488507</v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0.54923603823887979</v>
      </c>
      <c r="D24" s="119">
        <f>IF(RES_hhdet_in_tes!D24=0,"",RES_hhdet_in_tes!D24/RES_hhdet_in_fec!D24)</f>
        <v>0.55301470342399239</v>
      </c>
      <c r="E24" s="119">
        <f>IF(RES_hhdet_in_tes!E24=0,"",RES_hhdet_in_tes!E24/RES_hhdet_in_fec!E24)</f>
        <v>0.55904394581573313</v>
      </c>
      <c r="F24" s="119">
        <f>IF(RES_hhdet_in_tes!F24=0,"",RES_hhdet_in_tes!F24/RES_hhdet_in_fec!F24)</f>
        <v>0.56800927988993011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0.59365267131649624</v>
      </c>
      <c r="K24" s="119">
        <f>IF(RES_hhdet_in_tes!K24=0,"",RES_hhdet_in_tes!K24/RES_hhdet_in_fec!K24)</f>
        <v>0.59192713744657544</v>
      </c>
      <c r="L24" s="119">
        <f>IF(RES_hhdet_in_tes!L24=0,"",RES_hhdet_in_tes!L24/RES_hhdet_in_fec!L24)</f>
        <v>0.5987508847031543</v>
      </c>
      <c r="M24" s="119">
        <f>IF(RES_hhdet_in_tes!M24=0,"",RES_hhdet_in_tes!M24/RES_hhdet_in_fec!M24)</f>
        <v>0.61130651425282745</v>
      </c>
      <c r="N24" s="119">
        <f>IF(RES_hhdet_in_tes!N24=0,"",RES_hhdet_in_tes!N24/RES_hhdet_in_fec!N24)</f>
        <v>0.63383804790556642</v>
      </c>
      <c r="O24" s="119">
        <f>IF(RES_hhdet_in_tes!O24=0,"",RES_hhdet_in_tes!O24/RES_hhdet_in_fec!O24)</f>
        <v>0.66209665763897352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0.75065248826340714</v>
      </c>
      <c r="X24" s="119">
        <f>IF(RES_hhdet_in_tes!X24=0,"",RES_hhdet_in_tes!X24/RES_hhdet_in_fec!X24)</f>
        <v>0.74737146601306792</v>
      </c>
      <c r="Y24" s="119">
        <f>IF(RES_hhdet_in_tes!Y24=0,"",RES_hhdet_in_tes!Y24/RES_hhdet_in_fec!Y24)</f>
        <v>0.74024213203414735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0.54365306778219435</v>
      </c>
      <c r="D25" s="124">
        <f>IF(RES_hhdet_in_tes!D25=0,"",RES_hhdet_in_tes!D25/RES_hhdet_in_fec!D25)</f>
        <v>0.54836656022148966</v>
      </c>
      <c r="E25" s="124">
        <f>IF(RES_hhdet_in_tes!E25=0,"",RES_hhdet_in_tes!E25/RES_hhdet_in_fec!E25)</f>
        <v>0.55334294666305961</v>
      </c>
      <c r="F25" s="124">
        <f>IF(RES_hhdet_in_tes!F25=0,"",RES_hhdet_in_tes!F25/RES_hhdet_in_fec!F25)</f>
        <v>0.55831520504588106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0.58072793194920869</v>
      </c>
      <c r="K25" s="124">
        <f>IF(RES_hhdet_in_tes!K25=0,"",RES_hhdet_in_tes!K25/RES_hhdet_in_fec!K25)</f>
        <v>0.58758735362284187</v>
      </c>
      <c r="L25" s="124">
        <f>IF(RES_hhdet_in_tes!L25=0,"",RES_hhdet_in_tes!L25/RES_hhdet_in_fec!L25)</f>
        <v>0.59517104858312708</v>
      </c>
      <c r="M25" s="124">
        <f>IF(RES_hhdet_in_tes!M25=0,"",RES_hhdet_in_tes!M25/RES_hhdet_in_fec!M25)</f>
        <v>0.60901258073703157</v>
      </c>
      <c r="N25" s="124">
        <f>IF(RES_hhdet_in_tes!N25=0,"",RES_hhdet_in_tes!N25/RES_hhdet_in_fec!N25)</f>
        <v>0.63069458500418085</v>
      </c>
      <c r="O25" s="124">
        <f>IF(RES_hhdet_in_tes!O25=0,"",RES_hhdet_in_tes!O25/RES_hhdet_in_fec!O25)</f>
        <v>0.66102291887184361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0.7453265732178751</v>
      </c>
      <c r="X25" s="124">
        <f>IF(RES_hhdet_in_tes!X25=0,"",RES_hhdet_in_tes!X25/RES_hhdet_in_fec!X25)</f>
        <v>0.7474507088025435</v>
      </c>
      <c r="Y25" s="124">
        <f>IF(RES_hhdet_in_tes!Y25=0,"",RES_hhdet_in_tes!Y25/RES_hhdet_in_fec!Y25)</f>
        <v>0.74924465076644708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3.5413630985791618</v>
      </c>
      <c r="K28" s="124">
        <f>IF(RES_hhdet_in_tes!K28=0,"",RES_hhdet_in_tes!K28/RES_hhdet_in_fec!K28)</f>
        <v>3.6776481861061647</v>
      </c>
      <c r="L28" s="124">
        <f>IF(RES_hhdet_in_tes!L28=0,"",RES_hhdet_in_tes!L28/RES_hhdet_in_fec!L28)</f>
        <v>3.8169997399745528</v>
      </c>
      <c r="M28" s="124">
        <f>IF(RES_hhdet_in_tes!M28=0,"",RES_hhdet_in_tes!M28/RES_hhdet_in_fec!M28)</f>
        <v>3.9766863491261981</v>
      </c>
      <c r="N28" s="124">
        <f>IF(RES_hhdet_in_tes!N28=0,"",RES_hhdet_in_tes!N28/RES_hhdet_in_fec!N28)</f>
        <v>4.1618342648150497</v>
      </c>
      <c r="O28" s="124">
        <f>IF(RES_hhdet_in_tes!O28=0,"",RES_hhdet_in_tes!O28/RES_hhdet_in_fec!O28)</f>
        <v>4.3721132014718442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3.5413630985791618</v>
      </c>
      <c r="K29" s="111">
        <f>IF(RES_hhdet_in_tes!K29=0,"",RES_hhdet_in_tes!K29/RES_hhdet_in_fec!K29)</f>
        <v>3.6776481861061647</v>
      </c>
      <c r="L29" s="111">
        <f>IF(RES_hhdet_in_tes!L29=0,"",RES_hhdet_in_tes!L29/RES_hhdet_in_fec!L29)</f>
        <v>3.8169997399745528</v>
      </c>
      <c r="M29" s="111">
        <f>IF(RES_hhdet_in_tes!M29=0,"",RES_hhdet_in_tes!M29/RES_hhdet_in_fec!M29)</f>
        <v>3.9766863491261981</v>
      </c>
      <c r="N29" s="111">
        <f>IF(RES_hhdet_in_tes!N29=0,"",RES_hhdet_in_tes!N29/RES_hhdet_in_fec!N29)</f>
        <v>4.1618342648150497</v>
      </c>
      <c r="O29" s="111">
        <f>IF(RES_hhdet_in_tes!O29=0,"",RES_hhdet_in_tes!O29/RES_hhdet_in_fec!O29)</f>
        <v>4.3721132014718442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0.60666820899885032</v>
      </c>
      <c r="D30" s="124">
        <f>IF(RES_hhdet_in_tes!D30=0,"",RES_hhdet_in_tes!D30/RES_hhdet_in_fec!D30)</f>
        <v>0.60817777347921631</v>
      </c>
      <c r="E30" s="124">
        <f>IF(RES_hhdet_in_tes!E30=0,"",RES_hhdet_in_tes!E30/RES_hhdet_in_fec!E30)</f>
        <v>0.61227368033155805</v>
      </c>
      <c r="F30" s="124">
        <f>IF(RES_hhdet_in_tes!F30=0,"",RES_hhdet_in_tes!F30/RES_hhdet_in_fec!F30)</f>
        <v>0.61411904423471997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0.62310828865644763</v>
      </c>
      <c r="K30" s="124">
        <f>IF(RES_hhdet_in_tes!K30=0,"",RES_hhdet_in_tes!K30/RES_hhdet_in_fec!K30)</f>
        <v>0.62489503846184635</v>
      </c>
      <c r="L30" s="124">
        <f>IF(RES_hhdet_in_tes!L30=0,"",RES_hhdet_in_tes!L30/RES_hhdet_in_fec!L30)</f>
        <v>0.62896274243776307</v>
      </c>
      <c r="M30" s="124">
        <f>IF(RES_hhdet_in_tes!M30=0,"",RES_hhdet_in_tes!M30/RES_hhdet_in_fec!M30)</f>
        <v>0.63561106123078681</v>
      </c>
      <c r="N30" s="124">
        <f>IF(RES_hhdet_in_tes!N30=0,"",RES_hhdet_in_tes!N30/RES_hhdet_in_fec!N30)</f>
        <v>0.646799210644036</v>
      </c>
      <c r="O30" s="124">
        <f>IF(RES_hhdet_in_tes!O30=0,"",RES_hhdet_in_tes!O30/RES_hhdet_in_fec!O30)</f>
        <v>0.66331373382271219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0.78725070759764548</v>
      </c>
      <c r="X30" s="124">
        <f>IF(RES_hhdet_in_tes!X30=0,"",RES_hhdet_in_tes!X30/RES_hhdet_in_fec!X30)</f>
        <v>0.80024118808407718</v>
      </c>
      <c r="Y30" s="124">
        <f>IF(RES_hhdet_in_tes!Y30=0,"",RES_hhdet_in_tes!Y30/RES_hhdet_in_fec!Y30)</f>
        <v>0.81987888516314189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0.54479335995157041</v>
      </c>
      <c r="D31" s="111">
        <f>IF(RES_hhdet_in_tes!D31=0,"",RES_hhdet_in_tes!D31/RES_hhdet_in_fec!D31)</f>
        <v>0.54816769586193193</v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>
        <f>IF(RES_hhdet_in_tes!K31=0,"",RES_hhdet_in_tes!K31/RES_hhdet_in_fec!K31)</f>
        <v>0.58345854502783734</v>
      </c>
      <c r="L31" s="111">
        <f>IF(RES_hhdet_in_tes!L31=0,"",RES_hhdet_in_tes!L31/RES_hhdet_in_fec!L31)</f>
        <v>0.59192579073970586</v>
      </c>
      <c r="M31" s="111">
        <f>IF(RES_hhdet_in_tes!M31=0,"",RES_hhdet_in_tes!M31/RES_hhdet_in_fec!M31)</f>
        <v>0.60918680801746672</v>
      </c>
      <c r="N31" s="111">
        <f>IF(RES_hhdet_in_tes!N31=0,"",RES_hhdet_in_tes!N31/RES_hhdet_in_fec!N31)</f>
        <v>0.63763965608185014</v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>
        <f>IF(RES_hhdet_in_tes!W31=0,"",RES_hhdet_in_tes!W31/RES_hhdet_in_fec!W31)</f>
        <v>0.90415398334772301</v>
      </c>
      <c r="X31" s="111">
        <f>IF(RES_hhdet_in_tes!X31=0,"",RES_hhdet_in_tes!X31/RES_hhdet_in_fec!X31)</f>
        <v>0.90598524614525866</v>
      </c>
      <c r="Y31" s="111">
        <f>IF(RES_hhdet_in_tes!Y31=0,"",RES_hhdet_in_tes!Y31/RES_hhdet_in_fec!Y31)</f>
        <v>0.90691255280477068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0.60878476673865101</v>
      </c>
      <c r="D35" s="112">
        <f>IF(RES_hhdet_in_tes!D35=0,"",RES_hhdet_in_tes!D35/RES_hhdet_in_fec!D35)</f>
        <v>0.61045031618852097</v>
      </c>
      <c r="E35" s="112">
        <f>IF(RES_hhdet_in_tes!E35=0,"",RES_hhdet_in_tes!E35/RES_hhdet_in_fec!E35)</f>
        <v>0.61227368033155805</v>
      </c>
      <c r="F35" s="112">
        <f>IF(RES_hhdet_in_tes!F35=0,"",RES_hhdet_in_tes!F35/RES_hhdet_in_fec!F35)</f>
        <v>0.61411904423471997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>
        <f>IF(RES_hhdet_in_tes!J35=0,"",RES_hhdet_in_tes!J35/RES_hhdet_in_fec!J35)</f>
        <v>0.62310828865644763</v>
      </c>
      <c r="K35" s="112">
        <f>IF(RES_hhdet_in_tes!K35=0,"",RES_hhdet_in_tes!K35/RES_hhdet_in_fec!K35)</f>
        <v>0.62610069559334514</v>
      </c>
      <c r="L35" s="112">
        <f>IF(RES_hhdet_in_tes!L35=0,"",RES_hhdet_in_tes!L35/RES_hhdet_in_fec!L35)</f>
        <v>0.62954124273690737</v>
      </c>
      <c r="M35" s="112">
        <f>IF(RES_hhdet_in_tes!M35=0,"",RES_hhdet_in_tes!M35/RES_hhdet_in_fec!M35)</f>
        <v>0.6360821372517047</v>
      </c>
      <c r="N35" s="112">
        <f>IF(RES_hhdet_in_tes!N35=0,"",RES_hhdet_in_tes!N35/RES_hhdet_in_fec!N35)</f>
        <v>0.64686748322044851</v>
      </c>
      <c r="O35" s="112">
        <f>IF(RES_hhdet_in_tes!O35=0,"",RES_hhdet_in_tes!O35/RES_hhdet_in_fec!O35)</f>
        <v>0.66331373382271219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0.78465245171334885</v>
      </c>
      <c r="X35" s="112">
        <f>IF(RES_hhdet_in_tes!X35=0,"",RES_hhdet_in_tes!X35/RES_hhdet_in_fec!X35)</f>
        <v>0.79661826778611167</v>
      </c>
      <c r="Y35" s="112">
        <f>IF(RES_hhdet_in_tes!Y35=0,"",RES_hhdet_in_tes!Y35/RES_hhdet_in_fec!Y35)</f>
        <v>0.80778164689818632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0.58024883865765442</v>
      </c>
      <c r="D39" s="124">
        <f>IF(RES_hhdet_in_tes!D39=0,"",RES_hhdet_in_tes!D39/RES_hhdet_in_fec!D39)</f>
        <v>0.58817658312926746</v>
      </c>
      <c r="E39" s="124">
        <f>IF(RES_hhdet_in_tes!E39=0,"",RES_hhdet_in_tes!E39/RES_hhdet_in_fec!E39)</f>
        <v>0.61312670829488558</v>
      </c>
      <c r="F39" s="124">
        <f>IF(RES_hhdet_in_tes!F39=0,"",RES_hhdet_in_tes!F39/RES_hhdet_in_fec!F39)</f>
        <v>0.67195360023041673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0.71146980259678738</v>
      </c>
      <c r="K39" s="124">
        <f>IF(RES_hhdet_in_tes!K39=0,"",RES_hhdet_in_tes!K39/RES_hhdet_in_fec!K39)</f>
        <v>0.60550494979784519</v>
      </c>
      <c r="L39" s="124">
        <f>IF(RES_hhdet_in_tes!L39=0,"",RES_hhdet_in_tes!L39/RES_hhdet_in_fec!L39)</f>
        <v>0.59872836633939908</v>
      </c>
      <c r="M39" s="124">
        <f>IF(RES_hhdet_in_tes!M39=0,"",RES_hhdet_in_tes!M39/RES_hhdet_in_fec!M39)</f>
        <v>0.61725746552822602</v>
      </c>
      <c r="N39" s="124">
        <f>IF(RES_hhdet_in_tes!N39=0,"",RES_hhdet_in_tes!N39/RES_hhdet_in_fec!N39)</f>
        <v>0.66181047670442505</v>
      </c>
      <c r="O39" s="124">
        <f>IF(RES_hhdet_in_tes!O39=0,"",RES_hhdet_in_tes!O39/RES_hhdet_in_fec!O39)</f>
        <v>0.67848759781227763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0.74951859496176476</v>
      </c>
      <c r="X39" s="124">
        <f>IF(RES_hhdet_in_tes!X39=0,"",RES_hhdet_in_tes!X39/RES_hhdet_in_fec!X39)</f>
        <v>0.67200318278998761</v>
      </c>
      <c r="Y39" s="124">
        <f>IF(RES_hhdet_in_tes!Y39=0,"",RES_hhdet_in_tes!Y39/RES_hhdet_in_fec!Y39)</f>
        <v>0.60734440889503249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0.57161744790684599</v>
      </c>
      <c r="D40" s="111">
        <f>IF(RES_hhdet_in_tes!D40=0,"",RES_hhdet_in_tes!D40/RES_hhdet_in_fec!D40)</f>
        <v>0.57214600809599936</v>
      </c>
      <c r="E40" s="111">
        <f>IF(RES_hhdet_in_tes!E40=0,"",RES_hhdet_in_tes!E40/RES_hhdet_in_fec!E40)</f>
        <v>0.57267461589711555</v>
      </c>
      <c r="F40" s="111">
        <f>IF(RES_hhdet_in_tes!F40=0,"",RES_hhdet_in_tes!F40/RES_hhdet_in_fec!F40)</f>
        <v>0.5732032301907718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0.57531816373266498</v>
      </c>
      <c r="K40" s="111">
        <f>IF(RES_hhdet_in_tes!K40=0,"",RES_hhdet_in_tes!K40/RES_hhdet_in_fec!K40)</f>
        <v>0.5758471140658773</v>
      </c>
      <c r="L40" s="111">
        <f>IF(RES_hhdet_in_tes!L40=0,"",RES_hhdet_in_tes!L40/RES_hhdet_in_fec!L40)</f>
        <v>0.57637619122477146</v>
      </c>
      <c r="M40" s="111">
        <f>IF(RES_hhdet_in_tes!M40=0,"",RES_hhdet_in_tes!M40/RES_hhdet_in_fec!M40)</f>
        <v>0.57677799513053207</v>
      </c>
      <c r="N40" s="111">
        <f>IF(RES_hhdet_in_tes!N40=0,"",RES_hhdet_in_tes!N40/RES_hhdet_in_fec!N40)</f>
        <v>0.57700258461365139</v>
      </c>
      <c r="O40" s="111">
        <f>IF(RES_hhdet_in_tes!O40=0,"",RES_hhdet_in_tes!O40/RES_hhdet_in_fec!O40)</f>
        <v>0.57713681584802889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0.60647608131956188</v>
      </c>
      <c r="X40" s="111">
        <f>IF(RES_hhdet_in_tes!X40=0,"",RES_hhdet_in_tes!X40/RES_hhdet_in_fec!X40)</f>
        <v>0.60687706138573416</v>
      </c>
      <c r="Y40" s="111">
        <f>IF(RES_hhdet_in_tes!Y40=0,"",RES_hhdet_in_tes!Y40/RES_hhdet_in_fec!Y40)</f>
        <v>0.60691715939235147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0.7415792164090913</v>
      </c>
      <c r="D41" s="45">
        <f>IF(RES_hhdet_in_tes!D41=0,"",RES_hhdet_in_tes!D41/RES_hhdet_in_fec!D41)</f>
        <v>0.74292076667191642</v>
      </c>
      <c r="E41" s="45">
        <f>IF(RES_hhdet_in_tes!E41=0,"",RES_hhdet_in_tes!E41/RES_hhdet_in_fec!E41)</f>
        <v>0.74432557133997501</v>
      </c>
      <c r="F41" s="45">
        <f>IF(RES_hhdet_in_tes!F41=0,"",RES_hhdet_in_tes!F41/RES_hhdet_in_fec!F41)</f>
        <v>0.7457390016087474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0.75202559574112338</v>
      </c>
      <c r="K41" s="45">
        <f>IF(RES_hhdet_in_tes!K41=0,"",RES_hhdet_in_tes!K41/RES_hhdet_in_fec!K41)</f>
        <v>0.75388546806314882</v>
      </c>
      <c r="L41" s="45">
        <f>IF(RES_hhdet_in_tes!L41=0,"",RES_hhdet_in_tes!L41/RES_hhdet_in_fec!L41)</f>
        <v>0.75591383340007179</v>
      </c>
      <c r="M41" s="45">
        <f>IF(RES_hhdet_in_tes!M41=0,"",RES_hhdet_in_tes!M41/RES_hhdet_in_fec!M41)</f>
        <v>0.75881394760844068</v>
      </c>
      <c r="N41" s="45">
        <f>IF(RES_hhdet_in_tes!N41=0,"",RES_hhdet_in_tes!N41/RES_hhdet_in_fec!N41)</f>
        <v>0.762786020946571</v>
      </c>
      <c r="O41" s="45">
        <f>IF(RES_hhdet_in_tes!O41=0,"",RES_hhdet_in_tes!O41/RES_hhdet_in_fec!O41)</f>
        <v>0.76830481934433403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0.87193176191231636</v>
      </c>
      <c r="X41" s="45">
        <f>IF(RES_hhdet_in_tes!X41=0,"",RES_hhdet_in_tes!X41/RES_hhdet_in_fec!X41)</f>
        <v>0.87958194501488507</v>
      </c>
      <c r="Y41" s="45">
        <f>IF(RES_hhdet_in_tes!Y41=0,"",RES_hhdet_in_tes!Y41/RES_hhdet_in_fec!Y41)</f>
        <v>0.88636609544644129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0.5370465610983518</v>
      </c>
      <c r="H43" s="119">
        <f>IF(RES_hhdet_in_tes!H43=0,"",RES_hhdet_in_tes!H43/RES_hhdet_in_fec!H43)</f>
        <v>0.54690050252406597</v>
      </c>
      <c r="I43" s="119">
        <f>IF(RES_hhdet_in_tes!I43=0,"",RES_hhdet_in_tes!I43/RES_hhdet_in_fec!I43)</f>
        <v>0.55906586728115326</v>
      </c>
      <c r="J43" s="119">
        <f>IF(RES_hhdet_in_tes!J43=0,"",RES_hhdet_in_tes!J43/RES_hhdet_in_fec!J43)</f>
        <v>0.56126453858948722</v>
      </c>
      <c r="K43" s="119">
        <f>IF(RES_hhdet_in_tes!K43=0,"",RES_hhdet_in_tes!K43/RES_hhdet_in_fec!K43)</f>
        <v>0.56038640468276224</v>
      </c>
      <c r="L43" s="119">
        <f>IF(RES_hhdet_in_tes!L43=0,"",RES_hhdet_in_tes!L43/RES_hhdet_in_fec!L43)</f>
        <v>0.56641560894377174</v>
      </c>
      <c r="M43" s="119">
        <f>IF(RES_hhdet_in_tes!M43=0,"",RES_hhdet_in_tes!M43/RES_hhdet_in_fec!M43)</f>
        <v>0.57942416602089941</v>
      </c>
      <c r="N43" s="119">
        <f>IF(RES_hhdet_in_tes!N43=0,"",RES_hhdet_in_tes!N43/RES_hhdet_in_fec!N43)</f>
        <v>0.59986438144465237</v>
      </c>
      <c r="O43" s="119">
        <f>IF(RES_hhdet_in_tes!O43=0,"",RES_hhdet_in_tes!O43/RES_hhdet_in_fec!O43)</f>
        <v>0.62753921164693627</v>
      </c>
      <c r="P43" s="119">
        <f>IF(RES_hhdet_in_tes!P43=0,"",RES_hhdet_in_tes!P43/RES_hhdet_in_fec!P43)</f>
        <v>0.65956300426840442</v>
      </c>
      <c r="Q43" s="119">
        <f>IF(RES_hhdet_in_tes!Q43=0,"",RES_hhdet_in_tes!Q43/RES_hhdet_in_fec!Q43)</f>
        <v>0.68059920864650192</v>
      </c>
      <c r="R43" s="119">
        <f>IF(RES_hhdet_in_tes!R43=0,"",RES_hhdet_in_tes!R43/RES_hhdet_in_fec!R43)</f>
        <v>0.69204572296191291</v>
      </c>
      <c r="S43" s="119">
        <f>IF(RES_hhdet_in_tes!S43=0,"",RES_hhdet_in_tes!S43/RES_hhdet_in_fec!S43)</f>
        <v>0.69670849251992639</v>
      </c>
      <c r="T43" s="119">
        <f>IF(RES_hhdet_in_tes!T43=0,"",RES_hhdet_in_tes!T43/RES_hhdet_in_fec!T43)</f>
        <v>0.70050002795472666</v>
      </c>
      <c r="U43" s="119">
        <f>IF(RES_hhdet_in_tes!U43=0,"",RES_hhdet_in_tes!U43/RES_hhdet_in_fec!U43)</f>
        <v>0.70634765977687508</v>
      </c>
      <c r="V43" s="119">
        <f>IF(RES_hhdet_in_tes!V43=0,"",RES_hhdet_in_tes!V43/RES_hhdet_in_fec!V43)</f>
        <v>0.7140658228420812</v>
      </c>
      <c r="W43" s="119">
        <f>IF(RES_hhdet_in_tes!W43=0,"",RES_hhdet_in_tes!W43/RES_hhdet_in_fec!W43)</f>
        <v>0.71545270152633933</v>
      </c>
      <c r="X43" s="119">
        <f>IF(RES_hhdet_in_tes!X43=0,"",RES_hhdet_in_tes!X43/RES_hhdet_in_fec!X43)</f>
        <v>0.71158827004658454</v>
      </c>
      <c r="Y43" s="119">
        <f>IF(RES_hhdet_in_tes!Y43=0,"",RES_hhdet_in_tes!Y43/RES_hhdet_in_fec!Y43)</f>
        <v>0.70109774632192889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0.53076316758495501</v>
      </c>
      <c r="H44" s="124">
        <f>IF(RES_hhdet_in_tes!H44=0,"",RES_hhdet_in_tes!H44/RES_hhdet_in_fec!H44)</f>
        <v>0.53586861249975404</v>
      </c>
      <c r="I44" s="124">
        <f>IF(RES_hhdet_in_tes!I44=0,"",RES_hhdet_in_tes!I44/RES_hhdet_in_fec!I44)</f>
        <v>0.5411607160102172</v>
      </c>
      <c r="J44" s="124">
        <f>IF(RES_hhdet_in_tes!J44=0,"",RES_hhdet_in_tes!J44/RES_hhdet_in_fec!J44)</f>
        <v>0.54696949718670584</v>
      </c>
      <c r="K44" s="124">
        <f>IF(RES_hhdet_in_tes!K44=0,"",RES_hhdet_in_tes!K44/RES_hhdet_in_fec!K44)</f>
        <v>0.55342947716954083</v>
      </c>
      <c r="L44" s="124">
        <f>IF(RES_hhdet_in_tes!L44=0,"",RES_hhdet_in_tes!L44/RES_hhdet_in_fec!L44)</f>
        <v>0.56056964596501579</v>
      </c>
      <c r="M44" s="124">
        <f>IF(RES_hhdet_in_tes!M44=0,"",RES_hhdet_in_tes!M44/RES_hhdet_in_fec!M44)</f>
        <v>0.57361147517652133</v>
      </c>
      <c r="N44" s="124">
        <f>IF(RES_hhdet_in_tes!N44=0,"",RES_hhdet_in_tes!N44/RES_hhdet_in_fec!N44)</f>
        <v>0.59404395101611263</v>
      </c>
      <c r="O44" s="124">
        <f>IF(RES_hhdet_in_tes!O44=0,"",RES_hhdet_in_tes!O44/RES_hhdet_in_fec!O44)</f>
        <v>0.62262703960760812</v>
      </c>
      <c r="P44" s="124">
        <f>IF(RES_hhdet_in_tes!P44=0,"",RES_hhdet_in_tes!P44/RES_hhdet_in_fec!P44)</f>
        <v>0.65550921209244339</v>
      </c>
      <c r="Q44" s="124">
        <f>IF(RES_hhdet_in_tes!Q44=0,"",RES_hhdet_in_tes!Q44/RES_hhdet_in_fec!Q44)</f>
        <v>0.68172451553742841</v>
      </c>
      <c r="R44" s="124">
        <f>IF(RES_hhdet_in_tes!R44=0,"",RES_hhdet_in_tes!R44/RES_hhdet_in_fec!R44)</f>
        <v>0.69166513291670906</v>
      </c>
      <c r="S44" s="124">
        <f>IF(RES_hhdet_in_tes!S44=0,"",RES_hhdet_in_tes!S44/RES_hhdet_in_fec!S44)</f>
        <v>0.69632449255529782</v>
      </c>
      <c r="T44" s="124">
        <f>IF(RES_hhdet_in_tes!T44=0,"",RES_hhdet_in_tes!T44/RES_hhdet_in_fec!T44)</f>
        <v>0.69788014473786875</v>
      </c>
      <c r="U44" s="124">
        <f>IF(RES_hhdet_in_tes!U44=0,"",RES_hhdet_in_tes!U44/RES_hhdet_in_fec!U44)</f>
        <v>0.69833327747321583</v>
      </c>
      <c r="V44" s="124">
        <f>IF(RES_hhdet_in_tes!V44=0,"",RES_hhdet_in_tes!V44/RES_hhdet_in_fec!V44)</f>
        <v>0.69959688636898443</v>
      </c>
      <c r="W44" s="124">
        <f>IF(RES_hhdet_in_tes!W44=0,"",RES_hhdet_in_tes!W44/RES_hhdet_in_fec!W44)</f>
        <v>0.70138589517271099</v>
      </c>
      <c r="X44" s="124">
        <f>IF(RES_hhdet_in_tes!X44=0,"",RES_hhdet_in_tes!X44/RES_hhdet_in_fec!X44)</f>
        <v>0.70248765186466988</v>
      </c>
      <c r="Y44" s="124">
        <f>IF(RES_hhdet_in_tes!Y44=0,"",RES_hhdet_in_tes!Y44/RES_hhdet_in_fec!Y44)</f>
        <v>0.70314670780021482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0.52557013920983864</v>
      </c>
      <c r="H45" s="111">
        <f>IF(RES_hhdet_in_tes!H45=0,"",RES_hhdet_in_tes!H45/RES_hhdet_in_fec!H45)</f>
        <v>0.53073317229077377</v>
      </c>
      <c r="I45" s="111">
        <f>IF(RES_hhdet_in_tes!I45=0,"",RES_hhdet_in_tes!I45/RES_hhdet_in_fec!I45)</f>
        <v>0.53613275515058101</v>
      </c>
      <c r="J45" s="111">
        <f>IF(RES_hhdet_in_tes!J45=0,"",RES_hhdet_in_tes!J45/RES_hhdet_in_fec!J45)</f>
        <v>0.54200456433582134</v>
      </c>
      <c r="K45" s="111">
        <f>IF(RES_hhdet_in_tes!K45=0,"",RES_hhdet_in_tes!K45/RES_hhdet_in_fec!K45)</f>
        <v>0.54854452754735561</v>
      </c>
      <c r="L45" s="111">
        <f>IF(RES_hhdet_in_tes!L45=0,"",RES_hhdet_in_tes!L45/RES_hhdet_in_fec!L45)</f>
        <v>0.55579704985593736</v>
      </c>
      <c r="M45" s="111">
        <f>IF(RES_hhdet_in_tes!M45=0,"",RES_hhdet_in_tes!M45/RES_hhdet_in_fec!M45)</f>
        <v>0.56891963722695649</v>
      </c>
      <c r="N45" s="111">
        <f>IF(RES_hhdet_in_tes!N45=0,"",RES_hhdet_in_tes!N45/RES_hhdet_in_fec!N45)</f>
        <v>0.58945580088024074</v>
      </c>
      <c r="O45" s="111">
        <f>IF(RES_hhdet_in_tes!O45=0,"",RES_hhdet_in_tes!O45/RES_hhdet_in_fec!O45)</f>
        <v>0.61819116715725175</v>
      </c>
      <c r="P45" s="111">
        <f>IF(RES_hhdet_in_tes!P45=0,"",RES_hhdet_in_tes!P45/RES_hhdet_in_fec!P45)</f>
        <v>0.65130735889465985</v>
      </c>
      <c r="Q45" s="111">
        <f>IF(RES_hhdet_in_tes!Q45=0,"",RES_hhdet_in_tes!Q45/RES_hhdet_in_fec!Q45)</f>
        <v>0.67775103062428466</v>
      </c>
      <c r="R45" s="111">
        <f>IF(RES_hhdet_in_tes!R45=0,"",RES_hhdet_in_tes!R45/RES_hhdet_in_fec!R45)</f>
        <v>0.68782544412876379</v>
      </c>
      <c r="S45" s="111">
        <f>IF(RES_hhdet_in_tes!S45=0,"",RES_hhdet_in_tes!S45/RES_hhdet_in_fec!S45)</f>
        <v>0.69256738749573721</v>
      </c>
      <c r="T45" s="111">
        <f>IF(RES_hhdet_in_tes!T45=0,"",RES_hhdet_in_tes!T45/RES_hhdet_in_fec!T45)</f>
        <v>0.69414146464442217</v>
      </c>
      <c r="U45" s="111">
        <f>IF(RES_hhdet_in_tes!U45=0,"",RES_hhdet_in_tes!U45/RES_hhdet_in_fec!U45)</f>
        <v>0.69460281079344999</v>
      </c>
      <c r="V45" s="111">
        <f>IF(RES_hhdet_in_tes!V45=0,"",RES_hhdet_in_tes!V45/RES_hhdet_in_fec!V45)</f>
        <v>0.69592769371332885</v>
      </c>
      <c r="W45" s="111">
        <f>IF(RES_hhdet_in_tes!W45=0,"",RES_hhdet_in_tes!W45/RES_hhdet_in_fec!W45)</f>
        <v>0.69776095480145173</v>
      </c>
      <c r="X45" s="111">
        <f>IF(RES_hhdet_in_tes!X45=0,"",RES_hhdet_in_tes!X45/RES_hhdet_in_fec!X45)</f>
        <v>0.69888372759618722</v>
      </c>
      <c r="Y45" s="111">
        <f>IF(RES_hhdet_in_tes!Y45=0,"",RES_hhdet_in_tes!Y45/RES_hhdet_in_fec!Y45)</f>
        <v>0.69960327135787725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3.1481650317797532</v>
      </c>
      <c r="H47" s="124">
        <f>IF(RES_hhdet_in_tes!H47=0,"",RES_hhdet_in_tes!H47/RES_hhdet_in_fec!H47)</f>
        <v>3.2772346751557682</v>
      </c>
      <c r="I47" s="124">
        <f>IF(RES_hhdet_in_tes!I47=0,"",RES_hhdet_in_tes!I47/RES_hhdet_in_fec!I47)</f>
        <v>3.4080726002452435</v>
      </c>
      <c r="J47" s="124">
        <f>IF(RES_hhdet_in_tes!J47=0,"",RES_hhdet_in_tes!J47/RES_hhdet_in_fec!J47)</f>
        <v>3.5413630985791618</v>
      </c>
      <c r="K47" s="124">
        <f>IF(RES_hhdet_in_tes!K47=0,"",RES_hhdet_in_tes!K47/RES_hhdet_in_fec!K47)</f>
        <v>3.6776481861061647</v>
      </c>
      <c r="L47" s="124">
        <f>IF(RES_hhdet_in_tes!L47=0,"",RES_hhdet_in_tes!L47/RES_hhdet_in_fec!L47)</f>
        <v>3.8169997399745532</v>
      </c>
      <c r="M47" s="124">
        <f>IF(RES_hhdet_in_tes!M47=0,"",RES_hhdet_in_tes!M47/RES_hhdet_in_fec!M47)</f>
        <v>3.9766863491261981</v>
      </c>
      <c r="N47" s="124">
        <f>IF(RES_hhdet_in_tes!N47=0,"",RES_hhdet_in_tes!N47/RES_hhdet_in_fec!N47)</f>
        <v>4.1618342648150497</v>
      </c>
      <c r="O47" s="124">
        <f>IF(RES_hhdet_in_tes!O47=0,"",RES_hhdet_in_tes!O47/RES_hhdet_in_fec!O47)</f>
        <v>4.3721132014718442</v>
      </c>
      <c r="P47" s="124">
        <f>IF(RES_hhdet_in_tes!P47=0,"",RES_hhdet_in_tes!P47/RES_hhdet_in_fec!P47)</f>
        <v>4.5870588123142886</v>
      </c>
      <c r="Q47" s="124">
        <f>IF(RES_hhdet_in_tes!Q47=0,"",RES_hhdet_in_tes!Q47/RES_hhdet_in_fec!Q47)</f>
        <v>4.7520262730472709</v>
      </c>
      <c r="R47" s="124">
        <f>IF(RES_hhdet_in_tes!R47=0,"",RES_hhdet_in_tes!R47/RES_hhdet_in_fec!R47)</f>
        <v>4.7877711121239566</v>
      </c>
      <c r="S47" s="124">
        <f>IF(RES_hhdet_in_tes!S47=0,"",RES_hhdet_in_tes!S47/RES_hhdet_in_fec!S47)</f>
        <v>4.791742760910255</v>
      </c>
      <c r="T47" s="124">
        <f>IF(RES_hhdet_in_tes!T47=0,"",RES_hhdet_in_tes!T47/RES_hhdet_in_fec!T47)</f>
        <v>4.796155704006142</v>
      </c>
      <c r="U47" s="124">
        <f>IF(RES_hhdet_in_tes!U47=0,"",RES_hhdet_in_tes!U47/RES_hhdet_in_fec!U47)</f>
        <v>4.8010589741126832</v>
      </c>
      <c r="V47" s="124">
        <f>IF(RES_hhdet_in_tes!V47=0,"",RES_hhdet_in_tes!V47/RES_hhdet_in_fec!V47)</f>
        <v>4.8150702473289639</v>
      </c>
      <c r="W47" s="124">
        <f>IF(RES_hhdet_in_tes!W47=0,"",RES_hhdet_in_tes!W47/RES_hhdet_in_fec!W47)</f>
        <v>4.8610579629971289</v>
      </c>
      <c r="X47" s="124">
        <f>IF(RES_hhdet_in_tes!X47=0,"",RES_hhdet_in_tes!X47/RES_hhdet_in_fec!X47)</f>
        <v>4.9138898910501316</v>
      </c>
      <c r="Y47" s="124">
        <f>IF(RES_hhdet_in_tes!Y47=0,"",RES_hhdet_in_tes!Y47/RES_hhdet_in_fec!Y47)</f>
        <v>4.9734408651691888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3.1481650317797532</v>
      </c>
      <c r="H48" s="111">
        <f>IF(RES_hhdet_in_tes!H48=0,"",RES_hhdet_in_tes!H48/RES_hhdet_in_fec!H48)</f>
        <v>3.2772346751557682</v>
      </c>
      <c r="I48" s="111">
        <f>IF(RES_hhdet_in_tes!I48=0,"",RES_hhdet_in_tes!I48/RES_hhdet_in_fec!I48)</f>
        <v>3.4080726002452435</v>
      </c>
      <c r="J48" s="111">
        <f>IF(RES_hhdet_in_tes!J48=0,"",RES_hhdet_in_tes!J48/RES_hhdet_in_fec!J48)</f>
        <v>3.5413630985791618</v>
      </c>
      <c r="K48" s="111">
        <f>IF(RES_hhdet_in_tes!K48=0,"",RES_hhdet_in_tes!K48/RES_hhdet_in_fec!K48)</f>
        <v>3.6776481861061647</v>
      </c>
      <c r="L48" s="111">
        <f>IF(RES_hhdet_in_tes!L48=0,"",RES_hhdet_in_tes!L48/RES_hhdet_in_fec!L48)</f>
        <v>3.8169997399745532</v>
      </c>
      <c r="M48" s="111">
        <f>IF(RES_hhdet_in_tes!M48=0,"",RES_hhdet_in_tes!M48/RES_hhdet_in_fec!M48)</f>
        <v>3.9766863491261981</v>
      </c>
      <c r="N48" s="111">
        <f>IF(RES_hhdet_in_tes!N48=0,"",RES_hhdet_in_tes!N48/RES_hhdet_in_fec!N48)</f>
        <v>4.1618342648150497</v>
      </c>
      <c r="O48" s="111">
        <f>IF(RES_hhdet_in_tes!O48=0,"",RES_hhdet_in_tes!O48/RES_hhdet_in_fec!O48)</f>
        <v>4.3721132014718442</v>
      </c>
      <c r="P48" s="111">
        <f>IF(RES_hhdet_in_tes!P48=0,"",RES_hhdet_in_tes!P48/RES_hhdet_in_fec!P48)</f>
        <v>4.5870588123142886</v>
      </c>
      <c r="Q48" s="111">
        <f>IF(RES_hhdet_in_tes!Q48=0,"",RES_hhdet_in_tes!Q48/RES_hhdet_in_fec!Q48)</f>
        <v>4.7520262730472709</v>
      </c>
      <c r="R48" s="111">
        <f>IF(RES_hhdet_in_tes!R48=0,"",RES_hhdet_in_tes!R48/RES_hhdet_in_fec!R48)</f>
        <v>4.7877711121239566</v>
      </c>
      <c r="S48" s="111">
        <f>IF(RES_hhdet_in_tes!S48=0,"",RES_hhdet_in_tes!S48/RES_hhdet_in_fec!S48)</f>
        <v>4.791742760910255</v>
      </c>
      <c r="T48" s="111">
        <f>IF(RES_hhdet_in_tes!T48=0,"",RES_hhdet_in_tes!T48/RES_hhdet_in_fec!T48)</f>
        <v>4.796155704006142</v>
      </c>
      <c r="U48" s="111">
        <f>IF(RES_hhdet_in_tes!U48=0,"",RES_hhdet_in_tes!U48/RES_hhdet_in_fec!U48)</f>
        <v>4.8010589741126832</v>
      </c>
      <c r="V48" s="111">
        <f>IF(RES_hhdet_in_tes!V48=0,"",RES_hhdet_in_tes!V48/RES_hhdet_in_fec!V48)</f>
        <v>4.8150702473289639</v>
      </c>
      <c r="W48" s="111">
        <f>IF(RES_hhdet_in_tes!W48=0,"",RES_hhdet_in_tes!W48/RES_hhdet_in_fec!W48)</f>
        <v>4.8610579629971289</v>
      </c>
      <c r="X48" s="111">
        <f>IF(RES_hhdet_in_tes!X48=0,"",RES_hhdet_in_tes!X48/RES_hhdet_in_fec!X48)</f>
        <v>4.9138898910501316</v>
      </c>
      <c r="Y48" s="111">
        <f>IF(RES_hhdet_in_tes!Y48=0,"",RES_hhdet_in_tes!Y48/RES_hhdet_in_fec!Y48)</f>
        <v>4.9734408651691888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0.58414789287777591</v>
      </c>
      <c r="H49" s="124">
        <f>IF(RES_hhdet_in_tes!H49=0,"",RES_hhdet_in_tes!H49/RES_hhdet_in_fec!H49)</f>
        <v>0.58740627524255307</v>
      </c>
      <c r="I49" s="124">
        <f>IF(RES_hhdet_in_tes!I49=0,"",RES_hhdet_in_tes!I49/RES_hhdet_in_fec!I49)</f>
        <v>0.59090505926259973</v>
      </c>
      <c r="J49" s="124">
        <f>IF(RES_hhdet_in_tes!J49=0,"",RES_hhdet_in_tes!J49/RES_hhdet_in_fec!J49)</f>
        <v>0.59481039299837501</v>
      </c>
      <c r="K49" s="124">
        <f>IF(RES_hhdet_in_tes!K49=0,"",RES_hhdet_in_tes!K49/RES_hhdet_in_fec!K49)</f>
        <v>0.59958703799806679</v>
      </c>
      <c r="L49" s="124">
        <f>IF(RES_hhdet_in_tes!L49=0,"",RES_hhdet_in_tes!L49/RES_hhdet_in_fec!L49)</f>
        <v>0.60474532426532734</v>
      </c>
      <c r="M49" s="124">
        <f>IF(RES_hhdet_in_tes!M49=0,"",RES_hhdet_in_tes!M49/RES_hhdet_in_fec!M49)</f>
        <v>0.61609832285861132</v>
      </c>
      <c r="N49" s="124">
        <f>IF(RES_hhdet_in_tes!N49=0,"",RES_hhdet_in_tes!N49/RES_hhdet_in_fec!N49)</f>
        <v>0.6345722492768191</v>
      </c>
      <c r="O49" s="124">
        <f>IF(RES_hhdet_in_tes!O49=0,"",RES_hhdet_in_tes!O49/RES_hhdet_in_fec!O49)</f>
        <v>0.66145711043821476</v>
      </c>
      <c r="P49" s="124">
        <f>IF(RES_hhdet_in_tes!P49=0,"",RES_hhdet_in_tes!P49/RES_hhdet_in_fec!P49)</f>
        <v>0.69407364871104593</v>
      </c>
      <c r="Q49" s="124">
        <f>IF(RES_hhdet_in_tes!Q49=0,"",RES_hhdet_in_tes!Q49/RES_hhdet_in_fec!Q49)</f>
        <v>0.72314634530773581</v>
      </c>
      <c r="R49" s="124">
        <f>IF(RES_hhdet_in_tes!R49=0,"",RES_hhdet_in_tes!R49/RES_hhdet_in_fec!R49)</f>
        <v>0.74267055308271901</v>
      </c>
      <c r="S49" s="124">
        <f>IF(RES_hhdet_in_tes!S49=0,"",RES_hhdet_in_tes!S49/RES_hhdet_in_fec!S49)</f>
        <v>0.76044016664530323</v>
      </c>
      <c r="T49" s="124">
        <f>IF(RES_hhdet_in_tes!T49=0,"",RES_hhdet_in_tes!T49/RES_hhdet_in_fec!T49)</f>
        <v>0.77628264230210442</v>
      </c>
      <c r="U49" s="124">
        <f>IF(RES_hhdet_in_tes!U49=0,"",RES_hhdet_in_tes!U49/RES_hhdet_in_fec!U49)</f>
        <v>0.78950857460683299</v>
      </c>
      <c r="V49" s="124">
        <f>IF(RES_hhdet_in_tes!V49=0,"",RES_hhdet_in_tes!V49/RES_hhdet_in_fec!V49)</f>
        <v>0.80039037347742881</v>
      </c>
      <c r="W49" s="124">
        <f>IF(RES_hhdet_in_tes!W49=0,"",RES_hhdet_in_tes!W49/RES_hhdet_in_fec!W49)</f>
        <v>0.80741067830301738</v>
      </c>
      <c r="X49" s="124">
        <f>IF(RES_hhdet_in_tes!X49=0,"",RES_hhdet_in_tes!X49/RES_hhdet_in_fec!X49)</f>
        <v>0.81145485969968389</v>
      </c>
      <c r="Y49" s="124">
        <f>IF(RES_hhdet_in_tes!Y49=0,"",RES_hhdet_in_tes!Y49/RES_hhdet_in_fec!Y49)</f>
        <v>0.81370641983155401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0.58348737787736282</v>
      </c>
      <c r="H50" s="111">
        <f>IF(RES_hhdet_in_tes!H50=0,"",RES_hhdet_in_tes!H50/RES_hhdet_in_fec!H50)</f>
        <v>0.58658264222638368</v>
      </c>
      <c r="I50" s="111">
        <f>IF(RES_hhdet_in_tes!I50=0,"",RES_hhdet_in_tes!I50/RES_hhdet_in_fec!I50)</f>
        <v>0.58999069373829238</v>
      </c>
      <c r="J50" s="111">
        <f>IF(RES_hhdet_in_tes!J50=0,"",RES_hhdet_in_tes!J50/RES_hhdet_in_fec!J50)</f>
        <v>0.59395481131755901</v>
      </c>
      <c r="K50" s="111">
        <f>IF(RES_hhdet_in_tes!K50=0,"",RES_hhdet_in_tes!K50/RES_hhdet_in_fec!K50)</f>
        <v>0.59868184602294483</v>
      </c>
      <c r="L50" s="111">
        <f>IF(RES_hhdet_in_tes!L50=0,"",RES_hhdet_in_tes!L50/RES_hhdet_in_fec!L50)</f>
        <v>0.60422713899313174</v>
      </c>
      <c r="M50" s="111">
        <f>IF(RES_hhdet_in_tes!M50=0,"",RES_hhdet_in_tes!M50/RES_hhdet_in_fec!M50)</f>
        <v>0.61553157033076</v>
      </c>
      <c r="N50" s="111">
        <f>IF(RES_hhdet_in_tes!N50=0,"",RES_hhdet_in_tes!N50/RES_hhdet_in_fec!N50)</f>
        <v>0.63416565557196936</v>
      </c>
      <c r="O50" s="111">
        <f>IF(RES_hhdet_in_tes!O50=0,"",RES_hhdet_in_tes!O50/RES_hhdet_in_fec!O50)</f>
        <v>0.66140758799357036</v>
      </c>
      <c r="P50" s="111">
        <f>IF(RES_hhdet_in_tes!P50=0,"",RES_hhdet_in_tes!P50/RES_hhdet_in_fec!P50)</f>
        <v>0.69444136984123894</v>
      </c>
      <c r="Q50" s="111">
        <f>IF(RES_hhdet_in_tes!Q50=0,"",RES_hhdet_in_tes!Q50/RES_hhdet_in_fec!Q50)</f>
        <v>0.72418371790870173</v>
      </c>
      <c r="R50" s="111">
        <f>IF(RES_hhdet_in_tes!R50=0,"",RES_hhdet_in_tes!R50/RES_hhdet_in_fec!R50)</f>
        <v>0.7434798970129326</v>
      </c>
      <c r="S50" s="111">
        <f>IF(RES_hhdet_in_tes!S50=0,"",RES_hhdet_in_tes!S50/RES_hhdet_in_fec!S50)</f>
        <v>0.7614464787827242</v>
      </c>
      <c r="T50" s="111">
        <f>IF(RES_hhdet_in_tes!T50=0,"",RES_hhdet_in_tes!T50/RES_hhdet_in_fec!T50)</f>
        <v>0.77755370471141849</v>
      </c>
      <c r="U50" s="111">
        <f>IF(RES_hhdet_in_tes!U50=0,"",RES_hhdet_in_tes!U50/RES_hhdet_in_fec!U50)</f>
        <v>0.79127181629241305</v>
      </c>
      <c r="V50" s="111">
        <f>IF(RES_hhdet_in_tes!V50=0,"",RES_hhdet_in_tes!V50/RES_hhdet_in_fec!V50)</f>
        <v>0.8020710550190826</v>
      </c>
      <c r="W50" s="111">
        <f>IF(RES_hhdet_in_tes!W50=0,"",RES_hhdet_in_tes!W50/RES_hhdet_in_fec!W50)</f>
        <v>0.8087088394753239</v>
      </c>
      <c r="X50" s="111">
        <f>IF(RES_hhdet_in_tes!X50=0,"",RES_hhdet_in_tes!X50/RES_hhdet_in_fec!X50)</f>
        <v>0.81219142804243238</v>
      </c>
      <c r="Y50" s="111">
        <f>IF(RES_hhdet_in_tes!Y50=0,"",RES_hhdet_in_tes!Y50/RES_hhdet_in_fec!Y50)</f>
        <v>0.81395492565455341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0.61611097761545908</v>
      </c>
      <c r="H54" s="112">
        <f>IF(RES_hhdet_in_tes!H54=0,"",RES_hhdet_in_tes!H54/RES_hhdet_in_fec!H54)</f>
        <v>0.61823541922603908</v>
      </c>
      <c r="I54" s="112">
        <f>IF(RES_hhdet_in_tes!I54=0,"",RES_hhdet_in_tes!I54/RES_hhdet_in_fec!I54)</f>
        <v>0.62052467595775807</v>
      </c>
      <c r="J54" s="112">
        <f>IF(RES_hhdet_in_tes!J54=0,"",RES_hhdet_in_tes!J54/RES_hhdet_in_fec!J54)</f>
        <v>0.62310828865644763</v>
      </c>
      <c r="K54" s="112">
        <f>IF(RES_hhdet_in_tes!K54=0,"",RES_hhdet_in_tes!K54/RES_hhdet_in_fec!K54)</f>
        <v>0.62610069559334514</v>
      </c>
      <c r="L54" s="112">
        <f>IF(RES_hhdet_in_tes!L54=0,"",RES_hhdet_in_tes!L54/RES_hhdet_in_fec!L54)</f>
        <v>0.62954124273690737</v>
      </c>
      <c r="M54" s="112">
        <f>IF(RES_hhdet_in_tes!M54=0,"",RES_hhdet_in_tes!M54/RES_hhdet_in_fec!M54)</f>
        <v>0.6360821372517047</v>
      </c>
      <c r="N54" s="112">
        <f>IF(RES_hhdet_in_tes!N54=0,"",RES_hhdet_in_tes!N54/RES_hhdet_in_fec!N54)</f>
        <v>0.64686748322044851</v>
      </c>
      <c r="O54" s="112">
        <f>IF(RES_hhdet_in_tes!O54=0,"",RES_hhdet_in_tes!O54/RES_hhdet_in_fec!O54)</f>
        <v>0.66331373382271219</v>
      </c>
      <c r="P54" s="112">
        <f>IF(RES_hhdet_in_tes!P54=0,"",RES_hhdet_in_tes!P54/RES_hhdet_in_fec!P54)</f>
        <v>0.6846411676310411</v>
      </c>
      <c r="Q54" s="112">
        <f>IF(RES_hhdet_in_tes!Q54=0,"",RES_hhdet_in_tes!Q54/RES_hhdet_in_fec!Q54)</f>
        <v>0.70521760364250397</v>
      </c>
      <c r="R54" s="112">
        <f>IF(RES_hhdet_in_tes!R54=0,"",RES_hhdet_in_tes!R54/RES_hhdet_in_fec!R54)</f>
        <v>0.71914248767705713</v>
      </c>
      <c r="S54" s="112">
        <f>IF(RES_hhdet_in_tes!S54=0,"",RES_hhdet_in_tes!S54/RES_hhdet_in_fec!S54)</f>
        <v>0.73263330009309346</v>
      </c>
      <c r="T54" s="112">
        <f>IF(RES_hhdet_in_tes!T54=0,"",RES_hhdet_in_tes!T54/RES_hhdet_in_fec!T54)</f>
        <v>0.74601941658851689</v>
      </c>
      <c r="U54" s="112">
        <f>IF(RES_hhdet_in_tes!U54=0,"",RES_hhdet_in_tes!U54/RES_hhdet_in_fec!U54)</f>
        <v>0.75943540409177412</v>
      </c>
      <c r="V54" s="112">
        <f>IF(RES_hhdet_in_tes!V54=0,"",RES_hhdet_in_tes!V54/RES_hhdet_in_fec!V54)</f>
        <v>0.77261505662203023</v>
      </c>
      <c r="W54" s="112">
        <f>IF(RES_hhdet_in_tes!W54=0,"",RES_hhdet_in_tes!W54/RES_hhdet_in_fec!W54)</f>
        <v>0.78465245171334896</v>
      </c>
      <c r="X54" s="112">
        <f>IF(RES_hhdet_in_tes!X54=0,"",RES_hhdet_in_tes!X54/RES_hhdet_in_fec!X54)</f>
        <v>0.79661826778611167</v>
      </c>
      <c r="Y54" s="112">
        <f>IF(RES_hhdet_in_tes!Y54=0,"",RES_hhdet_in_tes!Y54/RES_hhdet_in_fec!Y54)</f>
        <v>0.80778164689818632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0.642718103975778</v>
      </c>
      <c r="H58" s="124">
        <f>IF(RES_hhdet_in_tes!H58=0,"",RES_hhdet_in_tes!H58/RES_hhdet_in_fec!H58)</f>
        <v>0.69199080326809992</v>
      </c>
      <c r="I58" s="124">
        <f>IF(RES_hhdet_in_tes!I58=0,"",RES_hhdet_in_tes!I58/RES_hhdet_in_fec!I58)</f>
        <v>0.73406519874716891</v>
      </c>
      <c r="J58" s="124">
        <f>IF(RES_hhdet_in_tes!J58=0,"",RES_hhdet_in_tes!J58/RES_hhdet_in_fec!J58)</f>
        <v>0.71202991011725891</v>
      </c>
      <c r="K58" s="124">
        <f>IF(RES_hhdet_in_tes!K58=0,"",RES_hhdet_in_tes!K58/RES_hhdet_in_fec!K58)</f>
        <v>0.60538832612632776</v>
      </c>
      <c r="L58" s="124">
        <f>IF(RES_hhdet_in_tes!L58=0,"",RES_hhdet_in_tes!L58/RES_hhdet_in_fec!L58)</f>
        <v>0.59834405387428147</v>
      </c>
      <c r="M58" s="124">
        <f>IF(RES_hhdet_in_tes!M58=0,"",RES_hhdet_in_tes!M58/RES_hhdet_in_fec!M58)</f>
        <v>0.6168625879685129</v>
      </c>
      <c r="N58" s="124">
        <f>IF(RES_hhdet_in_tes!N58=0,"",RES_hhdet_in_tes!N58/RES_hhdet_in_fec!N58)</f>
        <v>0.66120031027691761</v>
      </c>
      <c r="O58" s="124">
        <f>IF(RES_hhdet_in_tes!O58=0,"",RES_hhdet_in_tes!O58/RES_hhdet_in_fec!O58)</f>
        <v>0.67956908453570197</v>
      </c>
      <c r="P58" s="124">
        <f>IF(RES_hhdet_in_tes!P58=0,"",RES_hhdet_in_tes!P58/RES_hhdet_in_fec!P58)</f>
        <v>0.68132897181964824</v>
      </c>
      <c r="Q58" s="124">
        <f>IF(RES_hhdet_in_tes!Q58=0,"",RES_hhdet_in_tes!Q58/RES_hhdet_in_fec!Q58)</f>
        <v>0.61813880904061314</v>
      </c>
      <c r="R58" s="124">
        <f>IF(RES_hhdet_in_tes!R58=0,"",RES_hhdet_in_tes!R58/RES_hhdet_in_fec!R58)</f>
        <v>0.63393069994834772</v>
      </c>
      <c r="S58" s="124">
        <f>IF(RES_hhdet_in_tes!S58=0,"",RES_hhdet_in_tes!S58/RES_hhdet_in_fec!S58)</f>
        <v>0.61874697805000778</v>
      </c>
      <c r="T58" s="124">
        <f>IF(RES_hhdet_in_tes!T58=0,"",RES_hhdet_in_tes!T58/RES_hhdet_in_fec!T58)</f>
        <v>0.65316839488033573</v>
      </c>
      <c r="U58" s="124">
        <f>IF(RES_hhdet_in_tes!U58=0,"",RES_hhdet_in_tes!U58/RES_hhdet_in_fec!U58)</f>
        <v>0.72919543893971173</v>
      </c>
      <c r="V58" s="124">
        <f>IF(RES_hhdet_in_tes!V58=0,"",RES_hhdet_in_tes!V58/RES_hhdet_in_fec!V58)</f>
        <v>0.81921249449313371</v>
      </c>
      <c r="W58" s="124">
        <f>IF(RES_hhdet_in_tes!W58=0,"",RES_hhdet_in_tes!W58/RES_hhdet_in_fec!W58)</f>
        <v>0.74806800306067789</v>
      </c>
      <c r="X58" s="124">
        <f>IF(RES_hhdet_in_tes!X58=0,"",RES_hhdet_in_tes!X58/RES_hhdet_in_fec!X58)</f>
        <v>0.67245352087493115</v>
      </c>
      <c r="Y58" s="124">
        <f>IF(RES_hhdet_in_tes!Y58=0,"",RES_hhdet_in_tes!Y58/RES_hhdet_in_fec!Y58)</f>
        <v>0.60751080363209897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>
        <f>IF(RES_hhdet_in_tes!G59=0,"",RES_hhdet_in_tes!G59/RES_hhdet_in_fec!G59)</f>
        <v>0.57373188833224487</v>
      </c>
      <c r="H59" s="111">
        <f>IF(RES_hhdet_in_tes!H59=0,"",RES_hhdet_in_tes!H59/RES_hhdet_in_fec!H59)</f>
        <v>0.57426058574972472</v>
      </c>
      <c r="I59" s="111">
        <f>IF(RES_hhdet_in_tes!I59=0,"",RES_hhdet_in_tes!I59/RES_hhdet_in_fec!I59)</f>
        <v>0.57478933164755219</v>
      </c>
      <c r="J59" s="111">
        <f>IF(RES_hhdet_in_tes!J59=0,"",RES_hhdet_in_tes!J59/RES_hhdet_in_fec!J59)</f>
        <v>0.57531816373266498</v>
      </c>
      <c r="K59" s="111">
        <f>IF(RES_hhdet_in_tes!K59=0,"",RES_hhdet_in_tes!K59/RES_hhdet_in_fec!K59)</f>
        <v>0.5758471140658773</v>
      </c>
      <c r="L59" s="111">
        <f>IF(RES_hhdet_in_tes!L59=0,"",RES_hhdet_in_tes!L59/RES_hhdet_in_fec!L59)</f>
        <v>0.57637619122477146</v>
      </c>
      <c r="M59" s="111">
        <f>IF(RES_hhdet_in_tes!M59=0,"",RES_hhdet_in_tes!M59/RES_hhdet_in_fec!M59)</f>
        <v>0.57677799513053207</v>
      </c>
      <c r="N59" s="111">
        <f>IF(RES_hhdet_in_tes!N59=0,"",RES_hhdet_in_tes!N59/RES_hhdet_in_fec!N59)</f>
        <v>0.57700258461365139</v>
      </c>
      <c r="O59" s="111">
        <f>IF(RES_hhdet_in_tes!O59=0,"",RES_hhdet_in_tes!O59/RES_hhdet_in_fec!O59)</f>
        <v>0.57713681584802889</v>
      </c>
      <c r="P59" s="111">
        <f>IF(RES_hhdet_in_tes!P59=0,"",RES_hhdet_in_tes!P59/RES_hhdet_in_fec!P59)</f>
        <v>0.57751136591747998</v>
      </c>
      <c r="Q59" s="111">
        <f>IF(RES_hhdet_in_tes!Q59=0,"",RES_hhdet_in_tes!Q59/RES_hhdet_in_fec!Q59)</f>
        <v>0.57903587219672636</v>
      </c>
      <c r="R59" s="111">
        <f>IF(RES_hhdet_in_tes!R59=0,"",RES_hhdet_in_tes!R59/RES_hhdet_in_fec!R59)</f>
        <v>0.58304037057891678</v>
      </c>
      <c r="S59" s="111">
        <f>IF(RES_hhdet_in_tes!S59=0,"",RES_hhdet_in_tes!S59/RES_hhdet_in_fec!S59)</f>
        <v>0.58868917313904434</v>
      </c>
      <c r="T59" s="111">
        <f>IF(RES_hhdet_in_tes!T59=0,"",RES_hhdet_in_tes!T59/RES_hhdet_in_fec!T59)</f>
        <v>0.59488701711760272</v>
      </c>
      <c r="U59" s="111">
        <f>IF(RES_hhdet_in_tes!U59=0,"",RES_hhdet_in_tes!U59/RES_hhdet_in_fec!U59)</f>
        <v>0.60053863975510169</v>
      </c>
      <c r="V59" s="111">
        <f>IF(RES_hhdet_in_tes!V59=0,"",RES_hhdet_in_tes!V59/RES_hhdet_in_fec!V59)</f>
        <v>0.60454877829204257</v>
      </c>
      <c r="W59" s="111">
        <f>IF(RES_hhdet_in_tes!W59=0,"",RES_hhdet_in_tes!W59/RES_hhdet_in_fec!W59)</f>
        <v>0.60647608131956188</v>
      </c>
      <c r="X59" s="111">
        <f>IF(RES_hhdet_in_tes!X59=0,"",RES_hhdet_in_tes!X59/RES_hhdet_in_fec!X59)</f>
        <v>0.60687706138573416</v>
      </c>
      <c r="Y59" s="111">
        <f>IF(RES_hhdet_in_tes!Y59=0,"",RES_hhdet_in_tes!Y59/RES_hhdet_in_fec!Y59)</f>
        <v>0.60691715939235147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0.74721068546417657</v>
      </c>
      <c r="H60" s="45">
        <f>IF(RES_hhdet_in_tes!H60=0,"",RES_hhdet_in_tes!H60/RES_hhdet_in_fec!H60)</f>
        <v>0.74873454907258252</v>
      </c>
      <c r="I60" s="45">
        <f>IF(RES_hhdet_in_tes!I60=0,"",RES_hhdet_in_tes!I60/RES_hhdet_in_fec!I60)</f>
        <v>0.75032282077115209</v>
      </c>
      <c r="J60" s="45">
        <f>IF(RES_hhdet_in_tes!J60=0,"",RES_hhdet_in_tes!J60/RES_hhdet_in_fec!J60)</f>
        <v>0.75202559574112338</v>
      </c>
      <c r="K60" s="45">
        <f>IF(RES_hhdet_in_tes!K60=0,"",RES_hhdet_in_tes!K60/RES_hhdet_in_fec!K60)</f>
        <v>0.75388546806314882</v>
      </c>
      <c r="L60" s="45">
        <f>IF(RES_hhdet_in_tes!L60=0,"",RES_hhdet_in_tes!L60/RES_hhdet_in_fec!L60)</f>
        <v>0.75591383340007179</v>
      </c>
      <c r="M60" s="45">
        <f>IF(RES_hhdet_in_tes!M60=0,"",RES_hhdet_in_tes!M60/RES_hhdet_in_fec!M60)</f>
        <v>0.75881394760844068</v>
      </c>
      <c r="N60" s="45">
        <f>IF(RES_hhdet_in_tes!N60=0,"",RES_hhdet_in_tes!N60/RES_hhdet_in_fec!N60)</f>
        <v>0.762786020946571</v>
      </c>
      <c r="O60" s="45">
        <f>IF(RES_hhdet_in_tes!O60=0,"",RES_hhdet_in_tes!O60/RES_hhdet_in_fec!O60)</f>
        <v>0.76830481934433403</v>
      </c>
      <c r="P60" s="45">
        <f>IF(RES_hhdet_in_tes!P60=0,"",RES_hhdet_in_tes!P60/RES_hhdet_in_fec!P60)</f>
        <v>0.77560320089158796</v>
      </c>
      <c r="Q60" s="45">
        <f>IF(RES_hhdet_in_tes!Q60=0,"",RES_hhdet_in_tes!Q60/RES_hhdet_in_fec!Q60)</f>
        <v>0.78504737779970957</v>
      </c>
      <c r="R60" s="45">
        <f>IF(RES_hhdet_in_tes!R60=0,"",RES_hhdet_in_tes!R60/RES_hhdet_in_fec!R60)</f>
        <v>0.79789864462308957</v>
      </c>
      <c r="S60" s="45">
        <f>IF(RES_hhdet_in_tes!S60=0,"",RES_hhdet_in_tes!S60/RES_hhdet_in_fec!S60)</f>
        <v>0.81397977459421034</v>
      </c>
      <c r="T60" s="45">
        <f>IF(RES_hhdet_in_tes!T60=0,"",RES_hhdet_in_tes!T60/RES_hhdet_in_fec!T60)</f>
        <v>0.83129199408825483</v>
      </c>
      <c r="U60" s="45">
        <f>IF(RES_hhdet_in_tes!U60=0,"",RES_hhdet_in_tes!U60/RES_hhdet_in_fec!U60)</f>
        <v>0.84783652948045274</v>
      </c>
      <c r="V60" s="45">
        <f>IF(RES_hhdet_in_tes!V60=0,"",RES_hhdet_in_tes!V60/RES_hhdet_in_fec!V60)</f>
        <v>0.86161460714601179</v>
      </c>
      <c r="W60" s="45">
        <f>IF(RES_hhdet_in_tes!W60=0,"",RES_hhdet_in_tes!W60/RES_hhdet_in_fec!W60)</f>
        <v>0.87193176191231647</v>
      </c>
      <c r="X60" s="45">
        <f>IF(RES_hhdet_in_tes!X60=0,"",RES_hhdet_in_tes!X60/RES_hhdet_in_fec!X60)</f>
        <v>0.87958194501488507</v>
      </c>
      <c r="Y60" s="45">
        <f>IF(RES_hhdet_in_tes!Y60=0,"",RES_hhdet_in_tes!Y60/RES_hhdet_in_fec!Y60)</f>
        <v>0.88636609544644129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0.51550855874570634</v>
      </c>
      <c r="D62" s="119">
        <f>IF(RES_hhdet_in_tes!D62=0,"",RES_hhdet_in_tes!D62/RES_hhdet_in_fec!D62)</f>
        <v>0.5193783449982825</v>
      </c>
      <c r="E62" s="119">
        <f>IF(RES_hhdet_in_tes!E62=0,"",RES_hhdet_in_tes!E62/RES_hhdet_in_fec!E62)</f>
        <v>0.52456256120010791</v>
      </c>
      <c r="F62" s="119">
        <f>IF(RES_hhdet_in_tes!F62=0,"",RES_hhdet_in_tes!F62/RES_hhdet_in_fec!F62)</f>
        <v>0.5300106743780898</v>
      </c>
      <c r="G62" s="119">
        <f>IF(RES_hhdet_in_tes!G62=0,"",RES_hhdet_in_tes!G62/RES_hhdet_in_fec!G62)</f>
        <v>0.53476851705594131</v>
      </c>
      <c r="H62" s="119">
        <f>IF(RES_hhdet_in_tes!H62=0,"",RES_hhdet_in_tes!H62/RES_hhdet_in_fec!H62)</f>
        <v>0.54125146123296008</v>
      </c>
      <c r="I62" s="119">
        <f>IF(RES_hhdet_in_tes!I62=0,"",RES_hhdet_in_tes!I62/RES_hhdet_in_fec!I62)</f>
        <v>0.54719252101008198</v>
      </c>
      <c r="J62" s="119">
        <f>IF(RES_hhdet_in_tes!J62=0,"",RES_hhdet_in_tes!J62/RES_hhdet_in_fec!J62)</f>
        <v>0.55392419821498795</v>
      </c>
      <c r="K62" s="119">
        <f>IF(RES_hhdet_in_tes!K62=0,"",RES_hhdet_in_tes!K62/RES_hhdet_in_fec!K62)</f>
        <v>0.56150237119133584</v>
      </c>
      <c r="L62" s="119">
        <f>IF(RES_hhdet_in_tes!L62=0,"",RES_hhdet_in_tes!L62/RES_hhdet_in_fec!L62)</f>
        <v>0.57046119428300091</v>
      </c>
      <c r="M62" s="119">
        <f>IF(RES_hhdet_in_tes!M62=0,"",RES_hhdet_in_tes!M62/RES_hhdet_in_fec!M62)</f>
        <v>0.58488806727165232</v>
      </c>
      <c r="N62" s="119">
        <f>IF(RES_hhdet_in_tes!N62=0,"",RES_hhdet_in_tes!N62/RES_hhdet_in_fec!N62)</f>
        <v>0.60856006091789228</v>
      </c>
      <c r="O62" s="119">
        <f>IF(RES_hhdet_in_tes!O62=0,"",RES_hhdet_in_tes!O62/RES_hhdet_in_fec!O62)</f>
        <v>0.64177837151924999</v>
      </c>
      <c r="P62" s="119">
        <f>IF(RES_hhdet_in_tes!P62=0,"",RES_hhdet_in_tes!P62/RES_hhdet_in_fec!P62)</f>
        <v>0.68161409033752873</v>
      </c>
      <c r="Q62" s="119">
        <f>IF(RES_hhdet_in_tes!Q62=0,"",RES_hhdet_in_tes!Q62/RES_hhdet_in_fec!Q62)</f>
        <v>0.71559154030374583</v>
      </c>
      <c r="R62" s="119">
        <f>IF(RES_hhdet_in_tes!R62=0,"",RES_hhdet_in_tes!R62/RES_hhdet_in_fec!R62)</f>
        <v>0.73300264159421691</v>
      </c>
      <c r="S62" s="119">
        <f>IF(RES_hhdet_in_tes!S62=0,"",RES_hhdet_in_tes!S62/RES_hhdet_in_fec!S62)</f>
        <v>0.74722775712144129</v>
      </c>
      <c r="T62" s="119">
        <f>IF(RES_hhdet_in_tes!T62=0,"",RES_hhdet_in_tes!T62/RES_hhdet_in_fec!T62)</f>
        <v>0.75646954156519308</v>
      </c>
      <c r="U62" s="119">
        <f>IF(RES_hhdet_in_tes!U62=0,"",RES_hhdet_in_tes!U62/RES_hhdet_in_fec!U62)</f>
        <v>0.76468358861684682</v>
      </c>
      <c r="V62" s="119">
        <f>IF(RES_hhdet_in_tes!V62=0,"",RES_hhdet_in_tes!V62/RES_hhdet_in_fec!V62)</f>
        <v>0.7728225334488823</v>
      </c>
      <c r="W62" s="119">
        <f>IF(RES_hhdet_in_tes!W62=0,"",RES_hhdet_in_tes!W62/RES_hhdet_in_fec!W62)</f>
        <v>0.78163996338156394</v>
      </c>
      <c r="X62" s="119">
        <f>IF(RES_hhdet_in_tes!X62=0,"",RES_hhdet_in_tes!X62/RES_hhdet_in_fec!X62)</f>
        <v>0.78352078476753639</v>
      </c>
      <c r="Y62" s="119">
        <f>IF(RES_hhdet_in_tes!Y62=0,"",RES_hhdet_in_tes!Y62/RES_hhdet_in_fec!Y62)</f>
        <v>0.78245524578222714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0.50898283906709951</v>
      </c>
      <c r="D63" s="124">
        <f>IF(RES_hhdet_in_tes!D63=0,"",RES_hhdet_in_tes!D63/RES_hhdet_in_fec!D63)</f>
        <v>0.5139412212474388</v>
      </c>
      <c r="E63" s="124">
        <f>IF(RES_hhdet_in_tes!E63=0,"",RES_hhdet_in_tes!E63/RES_hhdet_in_fec!E63)</f>
        <v>0.51922507151451525</v>
      </c>
      <c r="F63" s="124">
        <f>IF(RES_hhdet_in_tes!F63=0,"",RES_hhdet_in_tes!F63/RES_hhdet_in_fec!F63)</f>
        <v>0.52451280171455439</v>
      </c>
      <c r="G63" s="124">
        <f>IF(RES_hhdet_in_tes!G63=0,"",RES_hhdet_in_tes!G63/RES_hhdet_in_fec!G63)</f>
        <v>0.53009075273455286</v>
      </c>
      <c r="H63" s="124">
        <f>IF(RES_hhdet_in_tes!H63=0,"",RES_hhdet_in_tes!H63/RES_hhdet_in_fec!H63)</f>
        <v>0.53594246967830828</v>
      </c>
      <c r="I63" s="124">
        <f>IF(RES_hhdet_in_tes!I63=0,"",RES_hhdet_in_tes!I63/RES_hhdet_in_fec!I63)</f>
        <v>0.54206513196986739</v>
      </c>
      <c r="J63" s="124">
        <f>IF(RES_hhdet_in_tes!J63=0,"",RES_hhdet_in_tes!J63/RES_hhdet_in_fec!J63)</f>
        <v>0.54885878530051491</v>
      </c>
      <c r="K63" s="124">
        <f>IF(RES_hhdet_in_tes!K63=0,"",RES_hhdet_in_tes!K63/RES_hhdet_in_fec!K63)</f>
        <v>0.55651936334664931</v>
      </c>
      <c r="L63" s="124">
        <f>IF(RES_hhdet_in_tes!L63=0,"",RES_hhdet_in_tes!L63/RES_hhdet_in_fec!L63)</f>
        <v>0.56509560013838778</v>
      </c>
      <c r="M63" s="124">
        <f>IF(RES_hhdet_in_tes!M63=0,"",RES_hhdet_in_tes!M63/RES_hhdet_in_fec!M63)</f>
        <v>0.58108853131223814</v>
      </c>
      <c r="N63" s="124">
        <f>IF(RES_hhdet_in_tes!N63=0,"",RES_hhdet_in_tes!N63/RES_hhdet_in_fec!N63)</f>
        <v>0.6064415196462245</v>
      </c>
      <c r="O63" s="124">
        <f>IF(RES_hhdet_in_tes!O63=0,"",RES_hhdet_in_tes!O63/RES_hhdet_in_fec!O63)</f>
        <v>0.64245397720056863</v>
      </c>
      <c r="P63" s="124">
        <f>IF(RES_hhdet_in_tes!P63=0,"",RES_hhdet_in_tes!P63/RES_hhdet_in_fec!P63)</f>
        <v>0.68479889376378389</v>
      </c>
      <c r="Q63" s="124">
        <f>IF(RES_hhdet_in_tes!Q63=0,"",RES_hhdet_in_tes!Q63/RES_hhdet_in_fec!Q63)</f>
        <v>0.72046374337390817</v>
      </c>
      <c r="R63" s="124">
        <f>IF(RES_hhdet_in_tes!R63=0,"",RES_hhdet_in_tes!R63/RES_hhdet_in_fec!R63)</f>
        <v>0.73855071235531855</v>
      </c>
      <c r="S63" s="124">
        <f>IF(RES_hhdet_in_tes!S63=0,"",RES_hhdet_in_tes!S63/RES_hhdet_in_fec!S63)</f>
        <v>0.75240498110469223</v>
      </c>
      <c r="T63" s="124">
        <f>IF(RES_hhdet_in_tes!T63=0,"",RES_hhdet_in_tes!T63/RES_hhdet_in_fec!T63)</f>
        <v>0.76370782001993398</v>
      </c>
      <c r="U63" s="124">
        <f>IF(RES_hhdet_in_tes!U63=0,"",RES_hhdet_in_tes!U63/RES_hhdet_in_fec!U63)</f>
        <v>0.77356981295865612</v>
      </c>
      <c r="V63" s="124">
        <f>IF(RES_hhdet_in_tes!V63=0,"",RES_hhdet_in_tes!V63/RES_hhdet_in_fec!V63)</f>
        <v>0.78252012653724135</v>
      </c>
      <c r="W63" s="124">
        <f>IF(RES_hhdet_in_tes!W63=0,"",RES_hhdet_in_tes!W63/RES_hhdet_in_fec!W63)</f>
        <v>0.78927635530708962</v>
      </c>
      <c r="X63" s="124">
        <f>IF(RES_hhdet_in_tes!X63=0,"",RES_hhdet_in_tes!X63/RES_hhdet_in_fec!X63)</f>
        <v>0.79314122407511622</v>
      </c>
      <c r="Y63" s="124">
        <f>IF(RES_hhdet_in_tes!Y63=0,"",RES_hhdet_in_tes!Y63/RES_hhdet_in_fec!Y63)</f>
        <v>0.79583419822782242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0.50338719642930874</v>
      </c>
      <c r="D64" s="111">
        <f>IF(RES_hhdet_in_tes!D64=0,"",RES_hhdet_in_tes!D64/RES_hhdet_in_fec!D64)</f>
        <v>0.50846272013544025</v>
      </c>
      <c r="E64" s="111">
        <f>IF(RES_hhdet_in_tes!E64=0,"",RES_hhdet_in_tes!E64/RES_hhdet_in_fec!E64)</f>
        <v>0.51385832242313501</v>
      </c>
      <c r="F64" s="111">
        <f>IF(RES_hhdet_in_tes!F64=0,"",RES_hhdet_in_tes!F64/RES_hhdet_in_fec!F64)</f>
        <v>0.51923429620965922</v>
      </c>
      <c r="G64" s="111">
        <f>IF(RES_hhdet_in_tes!G64=0,"",RES_hhdet_in_tes!G64/RES_hhdet_in_fec!G64)</f>
        <v>0.52489694397393405</v>
      </c>
      <c r="H64" s="111">
        <f>IF(RES_hhdet_in_tes!H64=0,"",RES_hhdet_in_tes!H64/RES_hhdet_in_fec!H64)</f>
        <v>0.53080713115013867</v>
      </c>
      <c r="I64" s="111">
        <f>IF(RES_hhdet_in_tes!I64=0,"",RES_hhdet_in_tes!I64/RES_hhdet_in_fec!I64)</f>
        <v>0.53703860321971875</v>
      </c>
      <c r="J64" s="111">
        <f>IF(RES_hhdet_in_tes!J64=0,"",RES_hhdet_in_tes!J64/RES_hhdet_in_fec!J64)</f>
        <v>0.5438972921942713</v>
      </c>
      <c r="K64" s="111">
        <f>IF(RES_hhdet_in_tes!K64=0,"",RES_hhdet_in_tes!K64/RES_hhdet_in_fec!K64)</f>
        <v>0.55164083069781322</v>
      </c>
      <c r="L64" s="111">
        <f>IF(RES_hhdet_in_tes!L64=0,"",RES_hhdet_in_tes!L64/RES_hhdet_in_fec!L64)</f>
        <v>0.56033360591669112</v>
      </c>
      <c r="M64" s="111">
        <f>IF(RES_hhdet_in_tes!M64=0,"",RES_hhdet_in_tes!M64/RES_hhdet_in_fec!M64)</f>
        <v>0.57641821263152082</v>
      </c>
      <c r="N64" s="111">
        <f>IF(RES_hhdet_in_tes!N64=0,"",RES_hhdet_in_tes!N64/RES_hhdet_in_fec!N64)</f>
        <v>0.60189958712132097</v>
      </c>
      <c r="O64" s="111">
        <f>IF(RES_hhdet_in_tes!O64=0,"",RES_hhdet_in_tes!O64/RES_hhdet_in_fec!O64)</f>
        <v>0.63811570437878962</v>
      </c>
      <c r="P64" s="111">
        <f>IF(RES_hhdet_in_tes!P64=0,"",RES_hhdet_in_tes!P64/RES_hhdet_in_fec!P64)</f>
        <v>0.68078031946315187</v>
      </c>
      <c r="Q64" s="111">
        <f>IF(RES_hhdet_in_tes!Q64=0,"",RES_hhdet_in_tes!Q64/RES_hhdet_in_fec!Q64)</f>
        <v>0.71677296510049404</v>
      </c>
      <c r="R64" s="111">
        <f>IF(RES_hhdet_in_tes!R64=0,"",RES_hhdet_in_tes!R64/RES_hhdet_in_fec!R64)</f>
        <v>0.73507125073564272</v>
      </c>
      <c r="S64" s="111">
        <f>IF(RES_hhdet_in_tes!S64=0,"",RES_hhdet_in_tes!S64/RES_hhdet_in_fec!S64)</f>
        <v>0.74909169892864091</v>
      </c>
      <c r="T64" s="111">
        <f>IF(RES_hhdet_in_tes!T64=0,"",RES_hhdet_in_tes!T64/RES_hhdet_in_fec!T64)</f>
        <v>0.7605041925316145</v>
      </c>
      <c r="U64" s="111">
        <f>IF(RES_hhdet_in_tes!U64=0,"",RES_hhdet_in_tes!U64/RES_hhdet_in_fec!U64)</f>
        <v>0.77046392447959877</v>
      </c>
      <c r="V64" s="111">
        <f>IF(RES_hhdet_in_tes!V64=0,"",RES_hhdet_in_tes!V64/RES_hhdet_in_fec!V64)</f>
        <v>0.77954461243640361</v>
      </c>
      <c r="W64" s="111">
        <f>IF(RES_hhdet_in_tes!W64=0,"",RES_hhdet_in_tes!W64/RES_hhdet_in_fec!W64)</f>
        <v>0.78639340591746121</v>
      </c>
      <c r="X64" s="111">
        <f>IF(RES_hhdet_in_tes!X64=0,"",RES_hhdet_in_tes!X64/RES_hhdet_in_fec!X64)</f>
        <v>0.7903076415629654</v>
      </c>
      <c r="Y64" s="111">
        <f>IF(RES_hhdet_in_tes!Y64=0,"",RES_hhdet_in_tes!Y64/RES_hhdet_in_fec!Y64)</f>
        <v>0.79307154539699065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2.8949870262191255</v>
      </c>
      <c r="F66" s="124">
        <f>IF(RES_hhdet_in_tes!F66=0,"",RES_hhdet_in_tes!F66/RES_hhdet_in_fec!F66)</f>
        <v>3.0207109920695032</v>
      </c>
      <c r="G66" s="124">
        <f>IF(RES_hhdet_in_tes!G66=0,"",RES_hhdet_in_tes!G66/RES_hhdet_in_fec!G66)</f>
        <v>3.1481650317797532</v>
      </c>
      <c r="H66" s="124">
        <f>IF(RES_hhdet_in_tes!H66=0,"",RES_hhdet_in_tes!H66/RES_hhdet_in_fec!H66)</f>
        <v>3.2772346751557686</v>
      </c>
      <c r="I66" s="124">
        <f>IF(RES_hhdet_in_tes!I66=0,"",RES_hhdet_in_tes!I66/RES_hhdet_in_fec!I66)</f>
        <v>3.4080726002452435</v>
      </c>
      <c r="J66" s="124">
        <f>IF(RES_hhdet_in_tes!J66=0,"",RES_hhdet_in_tes!J66/RES_hhdet_in_fec!J66)</f>
        <v>3.5413630985791618</v>
      </c>
      <c r="K66" s="124">
        <f>IF(RES_hhdet_in_tes!K66=0,"",RES_hhdet_in_tes!K66/RES_hhdet_in_fec!K66)</f>
        <v>3.6776481861061647</v>
      </c>
      <c r="L66" s="124">
        <f>IF(RES_hhdet_in_tes!L66=0,"",RES_hhdet_in_tes!L66/RES_hhdet_in_fec!L66)</f>
        <v>3.8169997399745532</v>
      </c>
      <c r="M66" s="124">
        <f>IF(RES_hhdet_in_tes!M66=0,"",RES_hhdet_in_tes!M66/RES_hhdet_in_fec!M66)</f>
        <v>3.9766863491261977</v>
      </c>
      <c r="N66" s="124">
        <f>IF(RES_hhdet_in_tes!N66=0,"",RES_hhdet_in_tes!N66/RES_hhdet_in_fec!N66)</f>
        <v>4.1618342648150497</v>
      </c>
      <c r="O66" s="124">
        <f>IF(RES_hhdet_in_tes!O66=0,"",RES_hhdet_in_tes!O66/RES_hhdet_in_fec!O66)</f>
        <v>4.3721132014718442</v>
      </c>
      <c r="P66" s="124">
        <f>IF(RES_hhdet_in_tes!P66=0,"",RES_hhdet_in_tes!P66/RES_hhdet_in_fec!P66)</f>
        <v>4.5870588123142886</v>
      </c>
      <c r="Q66" s="124">
        <f>IF(RES_hhdet_in_tes!Q66=0,"",RES_hhdet_in_tes!Q66/RES_hhdet_in_fec!Q66)</f>
        <v>4.7520262730472709</v>
      </c>
      <c r="R66" s="124">
        <f>IF(RES_hhdet_in_tes!R66=0,"",RES_hhdet_in_tes!R66/RES_hhdet_in_fec!R66)</f>
        <v>4.7877711121239566</v>
      </c>
      <c r="S66" s="124">
        <f>IF(RES_hhdet_in_tes!S66=0,"",RES_hhdet_in_tes!S66/RES_hhdet_in_fec!S66)</f>
        <v>4.791742760910255</v>
      </c>
      <c r="T66" s="124">
        <f>IF(RES_hhdet_in_tes!T66=0,"",RES_hhdet_in_tes!T66/RES_hhdet_in_fec!T66)</f>
        <v>4.796155704006142</v>
      </c>
      <c r="U66" s="124">
        <f>IF(RES_hhdet_in_tes!U66=0,"",RES_hhdet_in_tes!U66/RES_hhdet_in_fec!U66)</f>
        <v>4.8010589741126832</v>
      </c>
      <c r="V66" s="124">
        <f>IF(RES_hhdet_in_tes!V66=0,"",RES_hhdet_in_tes!V66/RES_hhdet_in_fec!V66)</f>
        <v>4.8150702473289639</v>
      </c>
      <c r="W66" s="124">
        <f>IF(RES_hhdet_in_tes!W66=0,"",RES_hhdet_in_tes!W66/RES_hhdet_in_fec!W66)</f>
        <v>4.8610579629971298</v>
      </c>
      <c r="X66" s="124">
        <f>IF(RES_hhdet_in_tes!X66=0,"",RES_hhdet_in_tes!X66/RES_hhdet_in_fec!X66)</f>
        <v>4.9138898910501316</v>
      </c>
      <c r="Y66" s="124">
        <f>IF(RES_hhdet_in_tes!Y66=0,"",RES_hhdet_in_tes!Y66/RES_hhdet_in_fec!Y66)</f>
        <v>4.9734408651691888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2.8949870262191255</v>
      </c>
      <c r="F67" s="111">
        <f>IF(RES_hhdet_in_tes!F67=0,"",RES_hhdet_in_tes!F67/RES_hhdet_in_fec!F67)</f>
        <v>3.0207109920695032</v>
      </c>
      <c r="G67" s="111">
        <f>IF(RES_hhdet_in_tes!G67=0,"",RES_hhdet_in_tes!G67/RES_hhdet_in_fec!G67)</f>
        <v>3.1481650317797532</v>
      </c>
      <c r="H67" s="111">
        <f>IF(RES_hhdet_in_tes!H67=0,"",RES_hhdet_in_tes!H67/RES_hhdet_in_fec!H67)</f>
        <v>3.2772346751557686</v>
      </c>
      <c r="I67" s="111">
        <f>IF(RES_hhdet_in_tes!I67=0,"",RES_hhdet_in_tes!I67/RES_hhdet_in_fec!I67)</f>
        <v>3.4080726002452435</v>
      </c>
      <c r="J67" s="111">
        <f>IF(RES_hhdet_in_tes!J67=0,"",RES_hhdet_in_tes!J67/RES_hhdet_in_fec!J67)</f>
        <v>3.5413630985791618</v>
      </c>
      <c r="K67" s="111">
        <f>IF(RES_hhdet_in_tes!K67=0,"",RES_hhdet_in_tes!K67/RES_hhdet_in_fec!K67)</f>
        <v>3.6776481861061647</v>
      </c>
      <c r="L67" s="111">
        <f>IF(RES_hhdet_in_tes!L67=0,"",RES_hhdet_in_tes!L67/RES_hhdet_in_fec!L67)</f>
        <v>3.8169997399745532</v>
      </c>
      <c r="M67" s="111">
        <f>IF(RES_hhdet_in_tes!M67=0,"",RES_hhdet_in_tes!M67/RES_hhdet_in_fec!M67)</f>
        <v>3.9766863491261977</v>
      </c>
      <c r="N67" s="111">
        <f>IF(RES_hhdet_in_tes!N67=0,"",RES_hhdet_in_tes!N67/RES_hhdet_in_fec!N67)</f>
        <v>4.1618342648150497</v>
      </c>
      <c r="O67" s="111">
        <f>IF(RES_hhdet_in_tes!O67=0,"",RES_hhdet_in_tes!O67/RES_hhdet_in_fec!O67)</f>
        <v>4.3721132014718442</v>
      </c>
      <c r="P67" s="111">
        <f>IF(RES_hhdet_in_tes!P67=0,"",RES_hhdet_in_tes!P67/RES_hhdet_in_fec!P67)</f>
        <v>4.5870588123142886</v>
      </c>
      <c r="Q67" s="111">
        <f>IF(RES_hhdet_in_tes!Q67=0,"",RES_hhdet_in_tes!Q67/RES_hhdet_in_fec!Q67)</f>
        <v>4.7520262730472709</v>
      </c>
      <c r="R67" s="111">
        <f>IF(RES_hhdet_in_tes!R67=0,"",RES_hhdet_in_tes!R67/RES_hhdet_in_fec!R67)</f>
        <v>4.7877711121239566</v>
      </c>
      <c r="S67" s="111">
        <f>IF(RES_hhdet_in_tes!S67=0,"",RES_hhdet_in_tes!S67/RES_hhdet_in_fec!S67)</f>
        <v>4.791742760910255</v>
      </c>
      <c r="T67" s="111">
        <f>IF(RES_hhdet_in_tes!T67=0,"",RES_hhdet_in_tes!T67/RES_hhdet_in_fec!T67)</f>
        <v>4.796155704006142</v>
      </c>
      <c r="U67" s="111">
        <f>IF(RES_hhdet_in_tes!U67=0,"",RES_hhdet_in_tes!U67/RES_hhdet_in_fec!U67)</f>
        <v>4.8010589741126832</v>
      </c>
      <c r="V67" s="111">
        <f>IF(RES_hhdet_in_tes!V67=0,"",RES_hhdet_in_tes!V67/RES_hhdet_in_fec!V67)</f>
        <v>4.8150702473289639</v>
      </c>
      <c r="W67" s="111">
        <f>IF(RES_hhdet_in_tes!W67=0,"",RES_hhdet_in_tes!W67/RES_hhdet_in_fec!W67)</f>
        <v>4.8610579629971298</v>
      </c>
      <c r="X67" s="111">
        <f>IF(RES_hhdet_in_tes!X67=0,"",RES_hhdet_in_tes!X67/RES_hhdet_in_fec!X67)</f>
        <v>4.9138898910501316</v>
      </c>
      <c r="Y67" s="111">
        <f>IF(RES_hhdet_in_tes!Y67=0,"",RES_hhdet_in_tes!Y67/RES_hhdet_in_fec!Y67)</f>
        <v>4.9734408651691888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0.54454985710101023</v>
      </c>
      <c r="D68" s="124">
        <f>IF(RES_hhdet_in_tes!D68=0,"",RES_hhdet_in_tes!D68/RES_hhdet_in_fec!D68)</f>
        <v>0.55022587790851329</v>
      </c>
      <c r="E68" s="124">
        <f>IF(RES_hhdet_in_tes!E68=0,"",RES_hhdet_in_tes!E68/RES_hhdet_in_fec!E68)</f>
        <v>0.55757539904126718</v>
      </c>
      <c r="F68" s="124">
        <f>IF(RES_hhdet_in_tes!F68=0,"",RES_hhdet_in_tes!F68/RES_hhdet_in_fec!F68)</f>
        <v>0.56553151326009521</v>
      </c>
      <c r="G68" s="124">
        <f>IF(RES_hhdet_in_tes!G68=0,"",RES_hhdet_in_tes!G68/RES_hhdet_in_fec!G68)</f>
        <v>0.57337070972645698</v>
      </c>
      <c r="H68" s="124">
        <f>IF(RES_hhdet_in_tes!H68=0,"",RES_hhdet_in_tes!H68/RES_hhdet_in_fec!H68)</f>
        <v>0.58213590883637023</v>
      </c>
      <c r="I68" s="124">
        <f>IF(RES_hhdet_in_tes!I68=0,"",RES_hhdet_in_tes!I68/RES_hhdet_in_fec!I68)</f>
        <v>0.58928083859273395</v>
      </c>
      <c r="J68" s="124">
        <f>IF(RES_hhdet_in_tes!J68=0,"",RES_hhdet_in_tes!J68/RES_hhdet_in_fec!J68)</f>
        <v>0.59833327756849231</v>
      </c>
      <c r="K68" s="124">
        <f>IF(RES_hhdet_in_tes!K68=0,"",RES_hhdet_in_tes!K68/RES_hhdet_in_fec!K68)</f>
        <v>0.60853195317530884</v>
      </c>
      <c r="L68" s="124">
        <f>IF(RES_hhdet_in_tes!L68=0,"",RES_hhdet_in_tes!L68/RES_hhdet_in_fec!L68)</f>
        <v>0.61885249484530502</v>
      </c>
      <c r="M68" s="124">
        <f>IF(RES_hhdet_in_tes!M68=0,"",RES_hhdet_in_tes!M68/RES_hhdet_in_fec!M68)</f>
        <v>0.63521195106455752</v>
      </c>
      <c r="N68" s="124">
        <f>IF(RES_hhdet_in_tes!N68=0,"",RES_hhdet_in_tes!N68/RES_hhdet_in_fec!N68)</f>
        <v>0.65843775461905818</v>
      </c>
      <c r="O68" s="124">
        <f>IF(RES_hhdet_in_tes!O68=0,"",RES_hhdet_in_tes!O68/RES_hhdet_in_fec!O68)</f>
        <v>0.6904002697463153</v>
      </c>
      <c r="P68" s="124">
        <f>IF(RES_hhdet_in_tes!P68=0,"",RES_hhdet_in_tes!P68/RES_hhdet_in_fec!P68)</f>
        <v>0.72702352209808152</v>
      </c>
      <c r="Q68" s="124">
        <f>IF(RES_hhdet_in_tes!Q68=0,"",RES_hhdet_in_tes!Q68/RES_hhdet_in_fec!Q68)</f>
        <v>0.76122893857904628</v>
      </c>
      <c r="R68" s="124">
        <f>IF(RES_hhdet_in_tes!R68=0,"",RES_hhdet_in_tes!R68/RES_hhdet_in_fec!R68)</f>
        <v>0.7820416174921816</v>
      </c>
      <c r="S68" s="124">
        <f>IF(RES_hhdet_in_tes!S68=0,"",RES_hhdet_in_tes!S68/RES_hhdet_in_fec!S68)</f>
        <v>0.79913051318802264</v>
      </c>
      <c r="T68" s="124">
        <f>IF(RES_hhdet_in_tes!T68=0,"",RES_hhdet_in_tes!T68/RES_hhdet_in_fec!T68)</f>
        <v>0.81356756010901343</v>
      </c>
      <c r="U68" s="124">
        <f>IF(RES_hhdet_in_tes!U68=0,"",RES_hhdet_in_tes!U68/RES_hhdet_in_fec!U68)</f>
        <v>0.82566819050855833</v>
      </c>
      <c r="V68" s="124">
        <f>IF(RES_hhdet_in_tes!V68=0,"",RES_hhdet_in_tes!V68/RES_hhdet_in_fec!V68)</f>
        <v>0.83553129978173701</v>
      </c>
      <c r="W68" s="124">
        <f>IF(RES_hhdet_in_tes!W68=0,"",RES_hhdet_in_tes!W68/RES_hhdet_in_fec!W68)</f>
        <v>0.84215431290061116</v>
      </c>
      <c r="X68" s="124">
        <f>IF(RES_hhdet_in_tes!X68=0,"",RES_hhdet_in_tes!X68/RES_hhdet_in_fec!X68)</f>
        <v>0.84392960942551654</v>
      </c>
      <c r="Y68" s="124">
        <f>IF(RES_hhdet_in_tes!Y68=0,"",RES_hhdet_in_tes!Y68/RES_hhdet_in_fec!Y68)</f>
        <v>0.84490906612243655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0.54002774322429115</v>
      </c>
      <c r="D69" s="111">
        <f>IF(RES_hhdet_in_tes!D69=0,"",RES_hhdet_in_tes!D69/RES_hhdet_in_fec!D69)</f>
        <v>0.54742521496907193</v>
      </c>
      <c r="E69" s="111">
        <f>IF(RES_hhdet_in_tes!E69=0,"",RES_hhdet_in_tes!E69/RES_hhdet_in_fec!E69)</f>
        <v>0.55515774863949985</v>
      </c>
      <c r="F69" s="111">
        <f>IF(RES_hhdet_in_tes!F69=0,"",RES_hhdet_in_tes!F69/RES_hhdet_in_fec!F69)</f>
        <v>0.56294985525929087</v>
      </c>
      <c r="G69" s="111">
        <f>IF(RES_hhdet_in_tes!G69=0,"",RES_hhdet_in_tes!G69/RES_hhdet_in_fec!G69)</f>
        <v>0.57104813873235505</v>
      </c>
      <c r="H69" s="111">
        <f>IF(RES_hhdet_in_tes!H69=0,"",RES_hhdet_in_tes!H69/RES_hhdet_in_fec!H69)</f>
        <v>0.57941985867465839</v>
      </c>
      <c r="I69" s="111">
        <f>IF(RES_hhdet_in_tes!I69=0,"",RES_hhdet_in_tes!I69/RES_hhdet_in_fec!I69)</f>
        <v>0.58812315802672477</v>
      </c>
      <c r="J69" s="111">
        <f>IF(RES_hhdet_in_tes!J69=0,"",RES_hhdet_in_tes!J69/RES_hhdet_in_fec!J69)</f>
        <v>0.5974021575224655</v>
      </c>
      <c r="K69" s="111">
        <f>IF(RES_hhdet_in_tes!K69=0,"",RES_hhdet_in_tes!K69/RES_hhdet_in_fec!K69)</f>
        <v>0.60746098655570813</v>
      </c>
      <c r="L69" s="111">
        <f>IF(RES_hhdet_in_tes!L69=0,"",RES_hhdet_in_tes!L69/RES_hhdet_in_fec!L69)</f>
        <v>0.61834814562557439</v>
      </c>
      <c r="M69" s="111">
        <f>IF(RES_hhdet_in_tes!M69=0,"",RES_hhdet_in_tes!M69/RES_hhdet_in_fec!M69)</f>
        <v>0.63514510360724086</v>
      </c>
      <c r="N69" s="111">
        <f>IF(RES_hhdet_in_tes!N69=0,"",RES_hhdet_in_tes!N69/RES_hhdet_in_fec!N69)</f>
        <v>0.65942083880259328</v>
      </c>
      <c r="O69" s="111">
        <f>IF(RES_hhdet_in_tes!O69=0,"",RES_hhdet_in_tes!O69/RES_hhdet_in_fec!O69)</f>
        <v>0.69229519318136989</v>
      </c>
      <c r="P69" s="111">
        <f>IF(RES_hhdet_in_tes!P69=0,"",RES_hhdet_in_tes!P69/RES_hhdet_in_fec!P69)</f>
        <v>0.7305193326025281</v>
      </c>
      <c r="Q69" s="111">
        <f>IF(RES_hhdet_in_tes!Q69=0,"",RES_hhdet_in_tes!Q69/RES_hhdet_in_fec!Q69)</f>
        <v>0.76398550698941081</v>
      </c>
      <c r="R69" s="111">
        <f>IF(RES_hhdet_in_tes!R69=0,"",RES_hhdet_in_tes!R69/RES_hhdet_in_fec!R69)</f>
        <v>0.78444248214211276</v>
      </c>
      <c r="S69" s="111">
        <f>IF(RES_hhdet_in_tes!S69=0,"",RES_hhdet_in_tes!S69/RES_hhdet_in_fec!S69)</f>
        <v>0.80186390926871143</v>
      </c>
      <c r="T69" s="111">
        <f>IF(RES_hhdet_in_tes!T69=0,"",RES_hhdet_in_tes!T69/RES_hhdet_in_fec!T69)</f>
        <v>0.81652324115021702</v>
      </c>
      <c r="U69" s="111">
        <f>IF(RES_hhdet_in_tes!U69=0,"",RES_hhdet_in_tes!U69/RES_hhdet_in_fec!U69)</f>
        <v>0.82868087969004156</v>
      </c>
      <c r="V69" s="111">
        <f>IF(RES_hhdet_in_tes!V69=0,"",RES_hhdet_in_tes!V69/RES_hhdet_in_fec!V69)</f>
        <v>0.83856521451497656</v>
      </c>
      <c r="W69" s="111">
        <f>IF(RES_hhdet_in_tes!W69=0,"",RES_hhdet_in_tes!W69/RES_hhdet_in_fec!W69)</f>
        <v>0.84510672473497117</v>
      </c>
      <c r="X69" s="111">
        <f>IF(RES_hhdet_in_tes!X69=0,"",RES_hhdet_in_tes!X69/RES_hhdet_in_fec!X69)</f>
        <v>0.84767989649357767</v>
      </c>
      <c r="Y69" s="111">
        <f>IF(RES_hhdet_in_tes!Y69=0,"",RES_hhdet_in_tes!Y69/RES_hhdet_in_fec!Y69)</f>
        <v>0.84918861952916291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0.60878476673865101</v>
      </c>
      <c r="D73" s="112">
        <f>IF(RES_hhdet_in_tes!D73=0,"",RES_hhdet_in_tes!D73/RES_hhdet_in_fec!D73)</f>
        <v>0.61045031618852097</v>
      </c>
      <c r="E73" s="112">
        <f>IF(RES_hhdet_in_tes!E73=0,"",RES_hhdet_in_tes!E73/RES_hhdet_in_fec!E73)</f>
        <v>0.61227368033155805</v>
      </c>
      <c r="F73" s="112">
        <f>IF(RES_hhdet_in_tes!F73=0,"",RES_hhdet_in_tes!F73/RES_hhdet_in_fec!F73)</f>
        <v>0.61411904423471997</v>
      </c>
      <c r="G73" s="112">
        <f>IF(RES_hhdet_in_tes!G73=0,"",RES_hhdet_in_tes!G73/RES_hhdet_in_fec!G73)</f>
        <v>0.61611097761545908</v>
      </c>
      <c r="H73" s="112">
        <f>IF(RES_hhdet_in_tes!H73=0,"",RES_hhdet_in_tes!H73/RES_hhdet_in_fec!H73)</f>
        <v>0.61823541922603908</v>
      </c>
      <c r="I73" s="112">
        <f>IF(RES_hhdet_in_tes!I73=0,"",RES_hhdet_in_tes!I73/RES_hhdet_in_fec!I73)</f>
        <v>0.62052467595775807</v>
      </c>
      <c r="J73" s="112">
        <f>IF(RES_hhdet_in_tes!J73=0,"",RES_hhdet_in_tes!J73/RES_hhdet_in_fec!J73)</f>
        <v>0.62310828865644763</v>
      </c>
      <c r="K73" s="112">
        <f>IF(RES_hhdet_in_tes!K73=0,"",RES_hhdet_in_tes!K73/RES_hhdet_in_fec!K73)</f>
        <v>0.62610069559334514</v>
      </c>
      <c r="L73" s="112">
        <f>IF(RES_hhdet_in_tes!L73=0,"",RES_hhdet_in_tes!L73/RES_hhdet_in_fec!L73)</f>
        <v>0.62954124273690737</v>
      </c>
      <c r="M73" s="112">
        <f>IF(RES_hhdet_in_tes!M73=0,"",RES_hhdet_in_tes!M73/RES_hhdet_in_fec!M73)</f>
        <v>0.6360821372517047</v>
      </c>
      <c r="N73" s="112">
        <f>IF(RES_hhdet_in_tes!N73=0,"",RES_hhdet_in_tes!N73/RES_hhdet_in_fec!N73)</f>
        <v>0.64686748322044851</v>
      </c>
      <c r="O73" s="112">
        <f>IF(RES_hhdet_in_tes!O73=0,"",RES_hhdet_in_tes!O73/RES_hhdet_in_fec!O73)</f>
        <v>0.66331373382271219</v>
      </c>
      <c r="P73" s="112">
        <f>IF(RES_hhdet_in_tes!P73=0,"",RES_hhdet_in_tes!P73/RES_hhdet_in_fec!P73)</f>
        <v>0.6846411676310411</v>
      </c>
      <c r="Q73" s="112">
        <f>IF(RES_hhdet_in_tes!Q73=0,"",RES_hhdet_in_tes!Q73/RES_hhdet_in_fec!Q73)</f>
        <v>0.70521760364250397</v>
      </c>
      <c r="R73" s="112">
        <f>IF(RES_hhdet_in_tes!R73=0,"",RES_hhdet_in_tes!R73/RES_hhdet_in_fec!R73)</f>
        <v>0.71914248767705713</v>
      </c>
      <c r="S73" s="112">
        <f>IF(RES_hhdet_in_tes!S73=0,"",RES_hhdet_in_tes!S73/RES_hhdet_in_fec!S73)</f>
        <v>0.73263330009309346</v>
      </c>
      <c r="T73" s="112">
        <f>IF(RES_hhdet_in_tes!T73=0,"",RES_hhdet_in_tes!T73/RES_hhdet_in_fec!T73)</f>
        <v>0.74601941658851689</v>
      </c>
      <c r="U73" s="112">
        <f>IF(RES_hhdet_in_tes!U73=0,"",RES_hhdet_in_tes!U73/RES_hhdet_in_fec!U73)</f>
        <v>0.75943540409177401</v>
      </c>
      <c r="V73" s="112">
        <f>IF(RES_hhdet_in_tes!V73=0,"",RES_hhdet_in_tes!V73/RES_hhdet_in_fec!V73)</f>
        <v>0.77261505662203023</v>
      </c>
      <c r="W73" s="112">
        <f>IF(RES_hhdet_in_tes!W73=0,"",RES_hhdet_in_tes!W73/RES_hhdet_in_fec!W73)</f>
        <v>0.78465245171334885</v>
      </c>
      <c r="X73" s="112">
        <f>IF(RES_hhdet_in_tes!X73=0,"",RES_hhdet_in_tes!X73/RES_hhdet_in_fec!X73)</f>
        <v>0.79661826778611167</v>
      </c>
      <c r="Y73" s="112">
        <f>IF(RES_hhdet_in_tes!Y73=0,"",RES_hhdet_in_tes!Y73/RES_hhdet_in_fec!Y73)</f>
        <v>0.80778164689818632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0.58185471913750941</v>
      </c>
      <c r="D77" s="124">
        <f>IF(RES_hhdet_in_tes!D77=0,"",RES_hhdet_in_tes!D77/RES_hhdet_in_fec!D77)</f>
        <v>0.57677107410402972</v>
      </c>
      <c r="E77" s="124">
        <f>IF(RES_hhdet_in_tes!E77=0,"",RES_hhdet_in_tes!E77/RES_hhdet_in_fec!E77)</f>
        <v>0.57879589552283783</v>
      </c>
      <c r="F77" s="124">
        <f>IF(RES_hhdet_in_tes!F77=0,"",RES_hhdet_in_tes!F77/RES_hhdet_in_fec!F77)</f>
        <v>0.58160665195648076</v>
      </c>
      <c r="G77" s="124">
        <f>IF(RES_hhdet_in_tes!G77=0,"",RES_hhdet_in_tes!G77/RES_hhdet_in_fec!G77)</f>
        <v>0.58061315883221198</v>
      </c>
      <c r="H77" s="124">
        <f>IF(RES_hhdet_in_tes!H77=0,"",RES_hhdet_in_tes!H77/RES_hhdet_in_fec!H77)</f>
        <v>0.58448556047502431</v>
      </c>
      <c r="I77" s="124">
        <f>IF(RES_hhdet_in_tes!I77=0,"",RES_hhdet_in_tes!I77/RES_hhdet_in_fec!I77)</f>
        <v>0.58208998129739142</v>
      </c>
      <c r="J77" s="124">
        <f>IF(RES_hhdet_in_tes!J77=0,"",RES_hhdet_in_tes!J77/RES_hhdet_in_fec!J77)</f>
        <v>0.5817237098245035</v>
      </c>
      <c r="K77" s="124">
        <f>IF(RES_hhdet_in_tes!K77=0,"",RES_hhdet_in_tes!K77/RES_hhdet_in_fec!K77)</f>
        <v>0.58388561218915347</v>
      </c>
      <c r="L77" s="124">
        <f>IF(RES_hhdet_in_tes!L77=0,"",RES_hhdet_in_tes!L77/RES_hhdet_in_fec!L77)</f>
        <v>0.58305079013746519</v>
      </c>
      <c r="M77" s="124">
        <f>IF(RES_hhdet_in_tes!M77=0,"",RES_hhdet_in_tes!M77/RES_hhdet_in_fec!M77)</f>
        <v>0.58524823814784344</v>
      </c>
      <c r="N77" s="124">
        <f>IF(RES_hhdet_in_tes!N77=0,"",RES_hhdet_in_tes!N77/RES_hhdet_in_fec!N77)</f>
        <v>0.58583350019359204</v>
      </c>
      <c r="O77" s="124">
        <f>IF(RES_hhdet_in_tes!O77=0,"",RES_hhdet_in_tes!O77/RES_hhdet_in_fec!O77)</f>
        <v>0.58606037633071351</v>
      </c>
      <c r="P77" s="124">
        <f>IF(RES_hhdet_in_tes!P77=0,"",RES_hhdet_in_tes!P77/RES_hhdet_in_fec!P77)</f>
        <v>0.58780639159022952</v>
      </c>
      <c r="Q77" s="124">
        <f>IF(RES_hhdet_in_tes!Q77=0,"",RES_hhdet_in_tes!Q77/RES_hhdet_in_fec!Q77)</f>
        <v>0.58691373475228381</v>
      </c>
      <c r="R77" s="124">
        <f>IF(RES_hhdet_in_tes!R77=0,"",RES_hhdet_in_tes!R77/RES_hhdet_in_fec!R77)</f>
        <v>0.59083542745161011</v>
      </c>
      <c r="S77" s="124">
        <f>IF(RES_hhdet_in_tes!S77=0,"",RES_hhdet_in_tes!S77/RES_hhdet_in_fec!S77)</f>
        <v>0.59672380298018546</v>
      </c>
      <c r="T77" s="124">
        <f>IF(RES_hhdet_in_tes!T77=0,"",RES_hhdet_in_tes!T77/RES_hhdet_in_fec!T77)</f>
        <v>0.60796973932258358</v>
      </c>
      <c r="U77" s="124">
        <f>IF(RES_hhdet_in_tes!U77=0,"",RES_hhdet_in_tes!U77/RES_hhdet_in_fec!U77)</f>
        <v>0.61479870772009904</v>
      </c>
      <c r="V77" s="124">
        <f>IF(RES_hhdet_in_tes!V77=0,"",RES_hhdet_in_tes!V77/RES_hhdet_in_fec!V77)</f>
        <v>0.61980033946949398</v>
      </c>
      <c r="W77" s="124">
        <f>IF(RES_hhdet_in_tes!W77=0,"",RES_hhdet_in_tes!W77/RES_hhdet_in_fec!W77)</f>
        <v>0.62439122869766706</v>
      </c>
      <c r="X77" s="124">
        <f>IF(RES_hhdet_in_tes!X77=0,"",RES_hhdet_in_tes!X77/RES_hhdet_in_fec!X77)</f>
        <v>0.62611617742491976</v>
      </c>
      <c r="Y77" s="124">
        <f>IF(RES_hhdet_in_tes!Y77=0,"",RES_hhdet_in_tes!Y77/RES_hhdet_in_fec!Y77)</f>
        <v>0.63303303237379482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0.57088415105823953</v>
      </c>
      <c r="D78" s="111">
        <f>IF(RES_hhdet_in_tes!D78=0,"",RES_hhdet_in_tes!D78/RES_hhdet_in_fec!D78)</f>
        <v>0.57156828476744703</v>
      </c>
      <c r="E78" s="111">
        <f>IF(RES_hhdet_in_tes!E78=0,"",RES_hhdet_in_tes!E78/RES_hhdet_in_fec!E78)</f>
        <v>0.57225248010246244</v>
      </c>
      <c r="F78" s="111">
        <f>IF(RES_hhdet_in_tes!F78=0,"",RES_hhdet_in_tes!F78/RES_hhdet_in_fec!F78)</f>
        <v>0.5729366838409965</v>
      </c>
      <c r="G78" s="111">
        <f>IF(RES_hhdet_in_tes!G78=0,"",RES_hhdet_in_tes!G78/RES_hhdet_in_fec!G78)</f>
        <v>0.5736209443332746</v>
      </c>
      <c r="H78" s="111">
        <f>IF(RES_hhdet_in_tes!H78=0,"",RES_hhdet_in_tes!H78/RES_hhdet_in_fec!H78)</f>
        <v>0.57430525566184476</v>
      </c>
      <c r="I78" s="111">
        <f>IF(RES_hhdet_in_tes!I78=0,"",RES_hhdet_in_tes!I78/RES_hhdet_in_fec!I78)</f>
        <v>0.57498962974020329</v>
      </c>
      <c r="J78" s="111">
        <f>IF(RES_hhdet_in_tes!J78=0,"",RES_hhdet_in_tes!J78/RES_hhdet_in_fec!J78)</f>
        <v>0.57567411537374213</v>
      </c>
      <c r="K78" s="111">
        <f>IF(RES_hhdet_in_tes!K78=0,"",RES_hhdet_in_tes!K78/RES_hhdet_in_fec!K78)</f>
        <v>0.57635875405988068</v>
      </c>
      <c r="L78" s="111">
        <f>IF(RES_hhdet_in_tes!L78=0,"",RES_hhdet_in_tes!L78/RES_hhdet_in_fec!L78)</f>
        <v>0.57704355690087961</v>
      </c>
      <c r="M78" s="111">
        <f>IF(RES_hhdet_in_tes!M78=0,"",RES_hhdet_in_tes!M78/RES_hhdet_in_fec!M78)</f>
        <v>0.57756362557434948</v>
      </c>
      <c r="N78" s="111">
        <f>IF(RES_hhdet_in_tes!N78=0,"",RES_hhdet_in_tes!N78/RES_hhdet_in_fec!N78)</f>
        <v>0.5778543194996365</v>
      </c>
      <c r="O78" s="111">
        <f>IF(RES_hhdet_in_tes!O78=0,"",RES_hhdet_in_tes!O78/RES_hhdet_in_fec!O78)</f>
        <v>0.57802805962261694</v>
      </c>
      <c r="P78" s="111">
        <f>IF(RES_hhdet_in_tes!P78=0,"",RES_hhdet_in_tes!P78/RES_hhdet_in_fec!P78)</f>
        <v>0.57851285271440822</v>
      </c>
      <c r="Q78" s="111">
        <f>IF(RES_hhdet_in_tes!Q78=0,"",RES_hhdet_in_tes!Q78/RES_hhdet_in_fec!Q78)</f>
        <v>0.58048607384784523</v>
      </c>
      <c r="R78" s="111">
        <f>IF(RES_hhdet_in_tes!R78=0,"",RES_hhdet_in_tes!R78/RES_hhdet_in_fec!R78)</f>
        <v>0.58566923441866137</v>
      </c>
      <c r="S78" s="111">
        <f>IF(RES_hhdet_in_tes!S78=0,"",RES_hhdet_in_tes!S78/RES_hhdet_in_fec!S78)</f>
        <v>0.59298067468099014</v>
      </c>
      <c r="T78" s="111">
        <f>IF(RES_hhdet_in_tes!T78=0,"",RES_hhdet_in_tes!T78/RES_hhdet_in_fec!T78)</f>
        <v>0.60100275821499904</v>
      </c>
      <c r="U78" s="111">
        <f>IF(RES_hhdet_in_tes!U78=0,"",RES_hhdet_in_tes!U78/RES_hhdet_in_fec!U78)</f>
        <v>0.60831784860087479</v>
      </c>
      <c r="V78" s="111">
        <f>IF(RES_hhdet_in_tes!V78=0,"",RES_hhdet_in_tes!V78/RES_hhdet_in_fec!V78)</f>
        <v>0.61350830941879442</v>
      </c>
      <c r="W78" s="111">
        <f>IF(RES_hhdet_in_tes!W78=0,"",RES_hhdet_in_tes!W78/RES_hhdet_in_fec!W78)</f>
        <v>0.61600288429605765</v>
      </c>
      <c r="X78" s="111">
        <f>IF(RES_hhdet_in_tes!X78=0,"",RES_hhdet_in_tes!X78/RES_hhdet_in_fec!X78)</f>
        <v>0.61641016314004748</v>
      </c>
      <c r="Y78" s="111">
        <f>IF(RES_hhdet_in_tes!Y78=0,"",RES_hhdet_in_tes!Y78/RES_hhdet_in_fec!Y78)</f>
        <v>0.6164508910244465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0.74157921640909141</v>
      </c>
      <c r="D79" s="45">
        <f>IF(RES_hhdet_in_tes!D79=0,"",RES_hhdet_in_tes!D79/RES_hhdet_in_fec!D79)</f>
        <v>0.74292076667191642</v>
      </c>
      <c r="E79" s="45">
        <f>IF(RES_hhdet_in_tes!E79=0,"",RES_hhdet_in_tes!E79/RES_hhdet_in_fec!E79)</f>
        <v>0.74432557133997501</v>
      </c>
      <c r="F79" s="45">
        <f>IF(RES_hhdet_in_tes!F79=0,"",RES_hhdet_in_tes!F79/RES_hhdet_in_fec!F79)</f>
        <v>0.74573900160874751</v>
      </c>
      <c r="G79" s="45">
        <f>IF(RES_hhdet_in_tes!G79=0,"",RES_hhdet_in_tes!G79/RES_hhdet_in_fec!G79)</f>
        <v>0.74721068546417646</v>
      </c>
      <c r="H79" s="45">
        <f>IF(RES_hhdet_in_tes!H79=0,"",RES_hhdet_in_tes!H79/RES_hhdet_in_fec!H79)</f>
        <v>0.74873454907258252</v>
      </c>
      <c r="I79" s="45">
        <f>IF(RES_hhdet_in_tes!I79=0,"",RES_hhdet_in_tes!I79/RES_hhdet_in_fec!I79)</f>
        <v>0.75032282077115209</v>
      </c>
      <c r="J79" s="45">
        <f>IF(RES_hhdet_in_tes!J79=0,"",RES_hhdet_in_tes!J79/RES_hhdet_in_fec!J79)</f>
        <v>0.75202559574112349</v>
      </c>
      <c r="K79" s="45">
        <f>IF(RES_hhdet_in_tes!K79=0,"",RES_hhdet_in_tes!K79/RES_hhdet_in_fec!K79)</f>
        <v>0.75388546806314882</v>
      </c>
      <c r="L79" s="45">
        <f>IF(RES_hhdet_in_tes!L79=0,"",RES_hhdet_in_tes!L79/RES_hhdet_in_fec!L79)</f>
        <v>0.75591383340007179</v>
      </c>
      <c r="M79" s="45">
        <f>IF(RES_hhdet_in_tes!M79=0,"",RES_hhdet_in_tes!M79/RES_hhdet_in_fec!M79)</f>
        <v>0.75881394760844068</v>
      </c>
      <c r="N79" s="45">
        <f>IF(RES_hhdet_in_tes!N79=0,"",RES_hhdet_in_tes!N79/RES_hhdet_in_fec!N79)</f>
        <v>0.762786020946571</v>
      </c>
      <c r="O79" s="45">
        <f>IF(RES_hhdet_in_tes!O79=0,"",RES_hhdet_in_tes!O79/RES_hhdet_in_fec!O79)</f>
        <v>0.76830481934433392</v>
      </c>
      <c r="P79" s="45">
        <f>IF(RES_hhdet_in_tes!P79=0,"",RES_hhdet_in_tes!P79/RES_hhdet_in_fec!P79)</f>
        <v>0.77560320089158796</v>
      </c>
      <c r="Q79" s="45">
        <f>IF(RES_hhdet_in_tes!Q79=0,"",RES_hhdet_in_tes!Q79/RES_hhdet_in_fec!Q79)</f>
        <v>0.78504737779970957</v>
      </c>
      <c r="R79" s="45">
        <f>IF(RES_hhdet_in_tes!R79=0,"",RES_hhdet_in_tes!R79/RES_hhdet_in_fec!R79)</f>
        <v>0.79789864462308957</v>
      </c>
      <c r="S79" s="45">
        <f>IF(RES_hhdet_in_tes!S79=0,"",RES_hhdet_in_tes!S79/RES_hhdet_in_fec!S79)</f>
        <v>0.81397977459421034</v>
      </c>
      <c r="T79" s="45">
        <f>IF(RES_hhdet_in_tes!T79=0,"",RES_hhdet_in_tes!T79/RES_hhdet_in_fec!T79)</f>
        <v>0.83129199408825483</v>
      </c>
      <c r="U79" s="45">
        <f>IF(RES_hhdet_in_tes!U79=0,"",RES_hhdet_in_tes!U79/RES_hhdet_in_fec!U79)</f>
        <v>0.84783652948045274</v>
      </c>
      <c r="V79" s="45">
        <f>IF(RES_hhdet_in_tes!V79=0,"",RES_hhdet_in_tes!V79/RES_hhdet_in_fec!V79)</f>
        <v>0.86161460714601179</v>
      </c>
      <c r="W79" s="45">
        <f>IF(RES_hhdet_in_tes!W79=0,"",RES_hhdet_in_tes!W79/RES_hhdet_in_fec!W79)</f>
        <v>0.87193176191231647</v>
      </c>
      <c r="X79" s="45">
        <f>IF(RES_hhdet_in_tes!X79=0,"",RES_hhdet_in_tes!X79/RES_hhdet_in_fec!X79)</f>
        <v>0.87958194501488507</v>
      </c>
      <c r="Y79" s="45">
        <f>IF(RES_hhdet_in_tes!Y79=0,"",RES_hhdet_in_tes!Y79/RES_hhdet_in_fec!Y79)</f>
        <v>0.8863660954464414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0.53256757116864839</v>
      </c>
      <c r="D81" s="119">
        <f>IF(RES_hhdet_in_tes!D81=0,"",RES_hhdet_in_tes!D81/RES_hhdet_in_fec!D81)</f>
        <v>0.54278945790164657</v>
      </c>
      <c r="E81" s="119">
        <f>IF(RES_hhdet_in_tes!E81=0,"",RES_hhdet_in_tes!E81/RES_hhdet_in_fec!E81)</f>
        <v>0.55493322112689647</v>
      </c>
      <c r="F81" s="119">
        <f>IF(RES_hhdet_in_tes!F81=0,"",RES_hhdet_in_tes!F81/RES_hhdet_in_fec!F81)</f>
        <v>0.56830865984924561</v>
      </c>
      <c r="G81" s="119">
        <f>IF(RES_hhdet_in_tes!G81=0,"",RES_hhdet_in_tes!G81/RES_hhdet_in_fec!G81)</f>
        <v>0.57695235870780137</v>
      </c>
      <c r="H81" s="119">
        <f>IF(RES_hhdet_in_tes!H81=0,"",RES_hhdet_in_tes!H81/RES_hhdet_in_fec!H81)</f>
        <v>0.5905999775950922</v>
      </c>
      <c r="I81" s="119">
        <f>IF(RES_hhdet_in_tes!I81=0,"",RES_hhdet_in_tes!I81/RES_hhdet_in_fec!I81)</f>
        <v>0.60470239687476823</v>
      </c>
      <c r="J81" s="119">
        <f>IF(RES_hhdet_in_tes!J81=0,"",RES_hhdet_in_tes!J81/RES_hhdet_in_fec!J81)</f>
        <v>0.61349242963718575</v>
      </c>
      <c r="K81" s="119">
        <f>IF(RES_hhdet_in_tes!K81=0,"",RES_hhdet_in_tes!K81/RES_hhdet_in_fec!K81)</f>
        <v>0.6188431212961234</v>
      </c>
      <c r="L81" s="119">
        <f>IF(RES_hhdet_in_tes!L81=0,"",RES_hhdet_in_tes!L81/RES_hhdet_in_fec!L81)</f>
        <v>0.62996882076256311</v>
      </c>
      <c r="M81" s="119">
        <f>IF(RES_hhdet_in_tes!M81=0,"",RES_hhdet_in_tes!M81/RES_hhdet_in_fec!M81)</f>
        <v>0.6397231153637517</v>
      </c>
      <c r="N81" s="119">
        <f>IF(RES_hhdet_in_tes!N81=0,"",RES_hhdet_in_tes!N81/RES_hhdet_in_fec!N81)</f>
        <v>0.65099187640701628</v>
      </c>
      <c r="O81" s="119">
        <f>IF(RES_hhdet_in_tes!O81=0,"",RES_hhdet_in_tes!O81/RES_hhdet_in_fec!O81)</f>
        <v>0.65833144020785783</v>
      </c>
      <c r="P81" s="119">
        <f>IF(RES_hhdet_in_tes!P81=0,"",RES_hhdet_in_tes!P81/RES_hhdet_in_fec!P81)</f>
        <v>0.66444594983997596</v>
      </c>
      <c r="Q81" s="119">
        <f>IF(RES_hhdet_in_tes!Q81=0,"",RES_hhdet_in_tes!Q81/RES_hhdet_in_fec!Q81)</f>
        <v>0.66986897288942648</v>
      </c>
      <c r="R81" s="119">
        <f>IF(RES_hhdet_in_tes!R81=0,"",RES_hhdet_in_tes!R81/RES_hhdet_in_fec!R81)</f>
        <v>0.68192330768849985</v>
      </c>
      <c r="S81" s="119">
        <f>IF(RES_hhdet_in_tes!S81=0,"",RES_hhdet_in_tes!S81/RES_hhdet_in_fec!S81)</f>
        <v>0.69410770118926368</v>
      </c>
      <c r="T81" s="119">
        <f>IF(RES_hhdet_in_tes!T81=0,"",RES_hhdet_in_tes!T81/RES_hhdet_in_fec!T81)</f>
        <v>0.70812872810092631</v>
      </c>
      <c r="U81" s="119">
        <f>IF(RES_hhdet_in_tes!U81=0,"",RES_hhdet_in_tes!U81/RES_hhdet_in_fec!U81)</f>
        <v>0.72348938759981107</v>
      </c>
      <c r="V81" s="119">
        <f>IF(RES_hhdet_in_tes!V81=0,"",RES_hhdet_in_tes!V81/RES_hhdet_in_fec!V81)</f>
        <v>0.73610485283574578</v>
      </c>
      <c r="W81" s="119">
        <f>IF(RES_hhdet_in_tes!W81=0,"",RES_hhdet_in_tes!W81/RES_hhdet_in_fec!W81)</f>
        <v>0.74227835061964442</v>
      </c>
      <c r="X81" s="119">
        <f>IF(RES_hhdet_in_tes!X81=0,"",RES_hhdet_in_tes!X81/RES_hhdet_in_fec!X81)</f>
        <v>0.74262478853181901</v>
      </c>
      <c r="Y81" s="119">
        <f>IF(RES_hhdet_in_tes!Y81=0,"",RES_hhdet_in_tes!Y81/RES_hhdet_in_fec!Y81)</f>
        <v>0.74146029303316197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0.52652697628147183</v>
      </c>
      <c r="D82" s="124">
        <f>IF(RES_hhdet_in_tes!D82=0,"",RES_hhdet_in_tes!D82/RES_hhdet_in_fec!D82)</f>
        <v>0.5376834323333004</v>
      </c>
      <c r="E82" s="124">
        <f>IF(RES_hhdet_in_tes!E82=0,"",RES_hhdet_in_tes!E82/RES_hhdet_in_fec!E82)</f>
        <v>0.54894727967378165</v>
      </c>
      <c r="F82" s="124">
        <f>IF(RES_hhdet_in_tes!F82=0,"",RES_hhdet_in_tes!F82/RES_hhdet_in_fec!F82)</f>
        <v>0.5603146891124553</v>
      </c>
      <c r="G82" s="124">
        <f>IF(RES_hhdet_in_tes!G82=0,"",RES_hhdet_in_tes!G82/RES_hhdet_in_fec!G82)</f>
        <v>0.57176650605059121</v>
      </c>
      <c r="H82" s="124">
        <f>IF(RES_hhdet_in_tes!H82=0,"",RES_hhdet_in_tes!H82/RES_hhdet_in_fec!H82)</f>
        <v>0.58329852104242041</v>
      </c>
      <c r="I82" s="124">
        <f>IF(RES_hhdet_in_tes!I82=0,"",RES_hhdet_in_tes!I82/RES_hhdet_in_fec!I82)</f>
        <v>0.59486310285068289</v>
      </c>
      <c r="J82" s="124">
        <f>IF(RES_hhdet_in_tes!J82=0,"",RES_hhdet_in_tes!J82/RES_hhdet_in_fec!J82)</f>
        <v>0.60646001237545455</v>
      </c>
      <c r="K82" s="124">
        <f>IF(RES_hhdet_in_tes!K82=0,"",RES_hhdet_in_tes!K82/RES_hhdet_in_fec!K82)</f>
        <v>0.61801553758920602</v>
      </c>
      <c r="L82" s="124">
        <f>IF(RES_hhdet_in_tes!L82=0,"",RES_hhdet_in_tes!L82/RES_hhdet_in_fec!L82)</f>
        <v>0.62947995808830437</v>
      </c>
      <c r="M82" s="124">
        <f>IF(RES_hhdet_in_tes!M82=0,"",RES_hhdet_in_tes!M82/RES_hhdet_in_fec!M82)</f>
        <v>0.64002535320447951</v>
      </c>
      <c r="N82" s="124">
        <f>IF(RES_hhdet_in_tes!N82=0,"",RES_hhdet_in_tes!N82/RES_hhdet_in_fec!N82)</f>
        <v>0.64916687551397068</v>
      </c>
      <c r="O82" s="124">
        <f>IF(RES_hhdet_in_tes!O82=0,"",RES_hhdet_in_tes!O82/RES_hhdet_in_fec!O82)</f>
        <v>0.65663176034851356</v>
      </c>
      <c r="P82" s="124">
        <f>IF(RES_hhdet_in_tes!P82=0,"",RES_hhdet_in_tes!P82/RES_hhdet_in_fec!P82)</f>
        <v>0.66305624611145486</v>
      </c>
      <c r="Q82" s="124">
        <f>IF(RES_hhdet_in_tes!Q82=0,"",RES_hhdet_in_tes!Q82/RES_hhdet_in_fec!Q82)</f>
        <v>0.67072479011504427</v>
      </c>
      <c r="R82" s="124">
        <f>IF(RES_hhdet_in_tes!R82=0,"",RES_hhdet_in_tes!R82/RES_hhdet_in_fec!R82)</f>
        <v>0.68222328354458683</v>
      </c>
      <c r="S82" s="124">
        <f>IF(RES_hhdet_in_tes!S82=0,"",RES_hhdet_in_tes!S82/RES_hhdet_in_fec!S82)</f>
        <v>0.69517328752401597</v>
      </c>
      <c r="T82" s="124">
        <f>IF(RES_hhdet_in_tes!T82=0,"",RES_hhdet_in_tes!T82/RES_hhdet_in_fec!T82)</f>
        <v>0.70825117833738627</v>
      </c>
      <c r="U82" s="124">
        <f>IF(RES_hhdet_in_tes!U82=0,"",RES_hhdet_in_tes!U82/RES_hhdet_in_fec!U82)</f>
        <v>0.72033060524602355</v>
      </c>
      <c r="V82" s="124">
        <f>IF(RES_hhdet_in_tes!V82=0,"",RES_hhdet_in_tes!V82/RES_hhdet_in_fec!V82)</f>
        <v>0.73044344396023708</v>
      </c>
      <c r="W82" s="124">
        <f>IF(RES_hhdet_in_tes!W82=0,"",RES_hhdet_in_tes!W82/RES_hhdet_in_fec!W82)</f>
        <v>0.73857074148335522</v>
      </c>
      <c r="X82" s="124">
        <f>IF(RES_hhdet_in_tes!X82=0,"",RES_hhdet_in_tes!X82/RES_hhdet_in_fec!X82)</f>
        <v>0.74563165752262339</v>
      </c>
      <c r="Y82" s="124">
        <f>IF(RES_hhdet_in_tes!Y82=0,"",RES_hhdet_in_tes!Y82/RES_hhdet_in_fec!Y82)</f>
        <v>0.7522698976059411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0.52427911800535532</v>
      </c>
      <c r="D83" s="111">
        <f>IF(RES_hhdet_in_tes!D83=0,"",RES_hhdet_in_tes!D83/RES_hhdet_in_fec!D83)</f>
        <v>0.53548828704131957</v>
      </c>
      <c r="E83" s="111">
        <f>IF(RES_hhdet_in_tes!E83=0,"",RES_hhdet_in_tes!E83/RES_hhdet_in_fec!E83)</f>
        <v>0.54680416604923754</v>
      </c>
      <c r="F83" s="111">
        <f>IF(RES_hhdet_in_tes!F83=0,"",RES_hhdet_in_tes!F83/RES_hhdet_in_fec!F83)</f>
        <v>0.55821568753493311</v>
      </c>
      <c r="G83" s="111">
        <f>IF(RES_hhdet_in_tes!G83=0,"",RES_hhdet_in_tes!G83/RES_hhdet_in_fec!G83)</f>
        <v>0.56971159229718149</v>
      </c>
      <c r="H83" s="111">
        <f>IF(RES_hhdet_in_tes!H83=0,"",RES_hhdet_in_tes!H83/RES_hhdet_in_fec!H83)</f>
        <v>0.58127862095350114</v>
      </c>
      <c r="I83" s="111">
        <f>IF(RES_hhdet_in_tes!I83=0,"",RES_hhdet_in_tes!I83/RES_hhdet_in_fec!I83)</f>
        <v>0.59289928290109495</v>
      </c>
      <c r="J83" s="111">
        <f>IF(RES_hhdet_in_tes!J83=0,"",RES_hhdet_in_tes!J83/RES_hhdet_in_fec!J83)</f>
        <v>0.60453579615325947</v>
      </c>
      <c r="K83" s="111">
        <f>IF(RES_hhdet_in_tes!K83=0,"",RES_hhdet_in_tes!K83/RES_hhdet_in_fec!K83)</f>
        <v>0.61613820173047862</v>
      </c>
      <c r="L83" s="111">
        <f>IF(RES_hhdet_in_tes!L83=0,"",RES_hhdet_in_tes!L83/RES_hhdet_in_fec!L83)</f>
        <v>0.6276621583588351</v>
      </c>
      <c r="M83" s="111">
        <f>IF(RES_hhdet_in_tes!M83=0,"",RES_hhdet_in_tes!M83/RES_hhdet_in_fec!M83)</f>
        <v>0.63824786042907833</v>
      </c>
      <c r="N83" s="111">
        <f>IF(RES_hhdet_in_tes!N83=0,"",RES_hhdet_in_tes!N83/RES_hhdet_in_fec!N83)</f>
        <v>0.64742483882435764</v>
      </c>
      <c r="O83" s="111">
        <f>IF(RES_hhdet_in_tes!O83=0,"",RES_hhdet_in_tes!O83/RES_hhdet_in_fec!O83)</f>
        <v>0.6549213719115482</v>
      </c>
      <c r="P83" s="111">
        <f>IF(RES_hhdet_in_tes!P83=0,"",RES_hhdet_in_tes!P83/RES_hhdet_in_fec!P83)</f>
        <v>0.66138688513362931</v>
      </c>
      <c r="Q83" s="111">
        <f>IF(RES_hhdet_in_tes!Q83=0,"",RES_hhdet_in_tes!Q83/RES_hhdet_in_fec!Q83)</f>
        <v>0.66910145122810971</v>
      </c>
      <c r="R83" s="111">
        <f>IF(RES_hhdet_in_tes!R83=0,"",RES_hhdet_in_tes!R83/RES_hhdet_in_fec!R83)</f>
        <v>0.6806568735369577</v>
      </c>
      <c r="S83" s="111">
        <f>IF(RES_hhdet_in_tes!S83=0,"",RES_hhdet_in_tes!S83/RES_hhdet_in_fec!S83)</f>
        <v>0.69366236330996789</v>
      </c>
      <c r="T83" s="111">
        <f>IF(RES_hhdet_in_tes!T83=0,"",RES_hhdet_in_tes!T83/RES_hhdet_in_fec!T83)</f>
        <v>0.70678074661909807</v>
      </c>
      <c r="U83" s="111">
        <f>IF(RES_hhdet_in_tes!U83=0,"",RES_hhdet_in_tes!U83/RES_hhdet_in_fec!U83)</f>
        <v>0.7188988395910153</v>
      </c>
      <c r="V83" s="111">
        <f>IF(RES_hhdet_in_tes!V83=0,"",RES_hhdet_in_tes!V83/RES_hhdet_in_fec!V83)</f>
        <v>0.72906376712583076</v>
      </c>
      <c r="W83" s="111">
        <f>IF(RES_hhdet_in_tes!W83=0,"",RES_hhdet_in_tes!W83/RES_hhdet_in_fec!W83)</f>
        <v>0.73722951912458168</v>
      </c>
      <c r="X83" s="111">
        <f>IF(RES_hhdet_in_tes!X83=0,"",RES_hhdet_in_tes!X83/RES_hhdet_in_fec!X83)</f>
        <v>0.74431901069066997</v>
      </c>
      <c r="Y83" s="111">
        <f>IF(RES_hhdet_in_tes!Y83=0,"",RES_hhdet_in_tes!Y83/RES_hhdet_in_fec!Y83)</f>
        <v>0.75100017235585048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2.7702647744791236</v>
      </c>
      <c r="E85" s="124">
        <f>IF(RES_hhdet_in_tes!E85=0,"",RES_hhdet_in_tes!E85/RES_hhdet_in_fec!E85)</f>
        <v>2.8949870262191255</v>
      </c>
      <c r="F85" s="124">
        <f>IF(RES_hhdet_in_tes!F85=0,"",RES_hhdet_in_tes!F85/RES_hhdet_in_fec!F85)</f>
        <v>3.0207109920695032</v>
      </c>
      <c r="G85" s="124">
        <f>IF(RES_hhdet_in_tes!G85=0,"",RES_hhdet_in_tes!G85/RES_hhdet_in_fec!G85)</f>
        <v>3.1481650317797532</v>
      </c>
      <c r="H85" s="124">
        <f>IF(RES_hhdet_in_tes!H85=0,"",RES_hhdet_in_tes!H85/RES_hhdet_in_fec!H85)</f>
        <v>3.2772346751557686</v>
      </c>
      <c r="I85" s="124">
        <f>IF(RES_hhdet_in_tes!I85=0,"",RES_hhdet_in_tes!I85/RES_hhdet_in_fec!I85)</f>
        <v>3.4080726002452435</v>
      </c>
      <c r="J85" s="124">
        <f>IF(RES_hhdet_in_tes!J85=0,"",RES_hhdet_in_tes!J85/RES_hhdet_in_fec!J85)</f>
        <v>3.5413630985791618</v>
      </c>
      <c r="K85" s="124">
        <f>IF(RES_hhdet_in_tes!K85=0,"",RES_hhdet_in_tes!K85/RES_hhdet_in_fec!K85)</f>
        <v>3.6776481861061647</v>
      </c>
      <c r="L85" s="124">
        <f>IF(RES_hhdet_in_tes!L85=0,"",RES_hhdet_in_tes!L85/RES_hhdet_in_fec!L85)</f>
        <v>3.8169997399745532</v>
      </c>
      <c r="M85" s="124">
        <f>IF(RES_hhdet_in_tes!M85=0,"",RES_hhdet_in_tes!M85/RES_hhdet_in_fec!M85)</f>
        <v>3.9766863491261977</v>
      </c>
      <c r="N85" s="124">
        <f>IF(RES_hhdet_in_tes!N85=0,"",RES_hhdet_in_tes!N85/RES_hhdet_in_fec!N85)</f>
        <v>4.1618342648150497</v>
      </c>
      <c r="O85" s="124">
        <f>IF(RES_hhdet_in_tes!O85=0,"",RES_hhdet_in_tes!O85/RES_hhdet_in_fec!O85)</f>
        <v>4.3721132014718442</v>
      </c>
      <c r="P85" s="124">
        <f>IF(RES_hhdet_in_tes!P85=0,"",RES_hhdet_in_tes!P85/RES_hhdet_in_fec!P85)</f>
        <v>4.5870588123142886</v>
      </c>
      <c r="Q85" s="124">
        <f>IF(RES_hhdet_in_tes!Q85=0,"",RES_hhdet_in_tes!Q85/RES_hhdet_in_fec!Q85)</f>
        <v>4.7520262730472709</v>
      </c>
      <c r="R85" s="124">
        <f>IF(RES_hhdet_in_tes!R85=0,"",RES_hhdet_in_tes!R85/RES_hhdet_in_fec!R85)</f>
        <v>4.7877711121239566</v>
      </c>
      <c r="S85" s="124">
        <f>IF(RES_hhdet_in_tes!S85=0,"",RES_hhdet_in_tes!S85/RES_hhdet_in_fec!S85)</f>
        <v>4.791742760910255</v>
      </c>
      <c r="T85" s="124">
        <f>IF(RES_hhdet_in_tes!T85=0,"",RES_hhdet_in_tes!T85/RES_hhdet_in_fec!T85)</f>
        <v>4.796155704006142</v>
      </c>
      <c r="U85" s="124">
        <f>IF(RES_hhdet_in_tes!U85=0,"",RES_hhdet_in_tes!U85/RES_hhdet_in_fec!U85)</f>
        <v>4.8010589741126832</v>
      </c>
      <c r="V85" s="124">
        <f>IF(RES_hhdet_in_tes!V85=0,"",RES_hhdet_in_tes!V85/RES_hhdet_in_fec!V85)</f>
        <v>4.8150702473289639</v>
      </c>
      <c r="W85" s="124">
        <f>IF(RES_hhdet_in_tes!W85=0,"",RES_hhdet_in_tes!W85/RES_hhdet_in_fec!W85)</f>
        <v>4.8610579629971289</v>
      </c>
      <c r="X85" s="124">
        <f>IF(RES_hhdet_in_tes!X85=0,"",RES_hhdet_in_tes!X85/RES_hhdet_in_fec!X85)</f>
        <v>4.9138898910501316</v>
      </c>
      <c r="Y85" s="124">
        <f>IF(RES_hhdet_in_tes!Y85=0,"",RES_hhdet_in_tes!Y85/RES_hhdet_in_fec!Y85)</f>
        <v>4.9734408651691888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2.7702647744791236</v>
      </c>
      <c r="E86" s="111">
        <f>IF(RES_hhdet_in_tes!E86=0,"",RES_hhdet_in_tes!E86/RES_hhdet_in_fec!E86)</f>
        <v>2.8949870262191255</v>
      </c>
      <c r="F86" s="111">
        <f>IF(RES_hhdet_in_tes!F86=0,"",RES_hhdet_in_tes!F86/RES_hhdet_in_fec!F86)</f>
        <v>3.0207109920695032</v>
      </c>
      <c r="G86" s="111">
        <f>IF(RES_hhdet_in_tes!G86=0,"",RES_hhdet_in_tes!G86/RES_hhdet_in_fec!G86)</f>
        <v>3.1481650317797532</v>
      </c>
      <c r="H86" s="111">
        <f>IF(RES_hhdet_in_tes!H86=0,"",RES_hhdet_in_tes!H86/RES_hhdet_in_fec!H86)</f>
        <v>3.2772346751557686</v>
      </c>
      <c r="I86" s="111">
        <f>IF(RES_hhdet_in_tes!I86=0,"",RES_hhdet_in_tes!I86/RES_hhdet_in_fec!I86)</f>
        <v>3.4080726002452435</v>
      </c>
      <c r="J86" s="111">
        <f>IF(RES_hhdet_in_tes!J86=0,"",RES_hhdet_in_tes!J86/RES_hhdet_in_fec!J86)</f>
        <v>3.5413630985791618</v>
      </c>
      <c r="K86" s="111">
        <f>IF(RES_hhdet_in_tes!K86=0,"",RES_hhdet_in_tes!K86/RES_hhdet_in_fec!K86)</f>
        <v>3.6776481861061647</v>
      </c>
      <c r="L86" s="111">
        <f>IF(RES_hhdet_in_tes!L86=0,"",RES_hhdet_in_tes!L86/RES_hhdet_in_fec!L86)</f>
        <v>3.8169997399745532</v>
      </c>
      <c r="M86" s="111">
        <f>IF(RES_hhdet_in_tes!M86=0,"",RES_hhdet_in_tes!M86/RES_hhdet_in_fec!M86)</f>
        <v>3.9766863491261977</v>
      </c>
      <c r="N86" s="111">
        <f>IF(RES_hhdet_in_tes!N86=0,"",RES_hhdet_in_tes!N86/RES_hhdet_in_fec!N86)</f>
        <v>4.1618342648150497</v>
      </c>
      <c r="O86" s="111">
        <f>IF(RES_hhdet_in_tes!O86=0,"",RES_hhdet_in_tes!O86/RES_hhdet_in_fec!O86)</f>
        <v>4.3721132014718442</v>
      </c>
      <c r="P86" s="111">
        <f>IF(RES_hhdet_in_tes!P86=0,"",RES_hhdet_in_tes!P86/RES_hhdet_in_fec!P86)</f>
        <v>4.5870588123142886</v>
      </c>
      <c r="Q86" s="111">
        <f>IF(RES_hhdet_in_tes!Q86=0,"",RES_hhdet_in_tes!Q86/RES_hhdet_in_fec!Q86)</f>
        <v>4.7520262730472709</v>
      </c>
      <c r="R86" s="111">
        <f>IF(RES_hhdet_in_tes!R86=0,"",RES_hhdet_in_tes!R86/RES_hhdet_in_fec!R86)</f>
        <v>4.7877711121239566</v>
      </c>
      <c r="S86" s="111">
        <f>IF(RES_hhdet_in_tes!S86=0,"",RES_hhdet_in_tes!S86/RES_hhdet_in_fec!S86)</f>
        <v>4.791742760910255</v>
      </c>
      <c r="T86" s="111">
        <f>IF(RES_hhdet_in_tes!T86=0,"",RES_hhdet_in_tes!T86/RES_hhdet_in_fec!T86)</f>
        <v>4.796155704006142</v>
      </c>
      <c r="U86" s="111">
        <f>IF(RES_hhdet_in_tes!U86=0,"",RES_hhdet_in_tes!U86/RES_hhdet_in_fec!U86)</f>
        <v>4.8010589741126832</v>
      </c>
      <c r="V86" s="111">
        <f>IF(RES_hhdet_in_tes!V86=0,"",RES_hhdet_in_tes!V86/RES_hhdet_in_fec!V86)</f>
        <v>4.8150702473289639</v>
      </c>
      <c r="W86" s="111">
        <f>IF(RES_hhdet_in_tes!W86=0,"",RES_hhdet_in_tes!W86/RES_hhdet_in_fec!W86)</f>
        <v>4.8610579629971289</v>
      </c>
      <c r="X86" s="111">
        <f>IF(RES_hhdet_in_tes!X86=0,"",RES_hhdet_in_tes!X86/RES_hhdet_in_fec!X86)</f>
        <v>4.9138898910501316</v>
      </c>
      <c r="Y86" s="111">
        <f>IF(RES_hhdet_in_tes!Y86=0,"",RES_hhdet_in_tes!Y86/RES_hhdet_in_fec!Y86)</f>
        <v>4.9734408651691888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0.57870166863186223</v>
      </c>
      <c r="D87" s="124">
        <f>IF(RES_hhdet_in_tes!D87=0,"",RES_hhdet_in_tes!D87/RES_hhdet_in_fec!D87)</f>
        <v>0.58595819774904856</v>
      </c>
      <c r="E87" s="124">
        <f>IF(RES_hhdet_in_tes!E87=0,"",RES_hhdet_in_tes!E87/RES_hhdet_in_fec!E87)</f>
        <v>0.6076733615645219</v>
      </c>
      <c r="F87" s="124">
        <f>IF(RES_hhdet_in_tes!F87=0,"",RES_hhdet_in_tes!F87/RES_hhdet_in_fec!F87)</f>
        <v>0.61349016178234073</v>
      </c>
      <c r="G87" s="124">
        <f>IF(RES_hhdet_in_tes!G87=0,"",RES_hhdet_in_tes!G87/RES_hhdet_in_fec!G87)</f>
        <v>0.61480134255438146</v>
      </c>
      <c r="H87" s="124">
        <f>IF(RES_hhdet_in_tes!H87=0,"",RES_hhdet_in_tes!H87/RES_hhdet_in_fec!H87)</f>
        <v>0.61775643050061213</v>
      </c>
      <c r="I87" s="124">
        <f>IF(RES_hhdet_in_tes!I87=0,"",RES_hhdet_in_tes!I87/RES_hhdet_in_fec!I87)</f>
        <v>0.62805669629349004</v>
      </c>
      <c r="J87" s="124">
        <f>IF(RES_hhdet_in_tes!J87=0,"",RES_hhdet_in_tes!J87/RES_hhdet_in_fec!J87)</f>
        <v>0.63517379420905729</v>
      </c>
      <c r="K87" s="124">
        <f>IF(RES_hhdet_in_tes!K87=0,"",RES_hhdet_in_tes!K87/RES_hhdet_in_fec!K87)</f>
        <v>0.65186246932243785</v>
      </c>
      <c r="L87" s="124">
        <f>IF(RES_hhdet_in_tes!L87=0,"",RES_hhdet_in_tes!L87/RES_hhdet_in_fec!L87)</f>
        <v>0.65772707157461263</v>
      </c>
      <c r="M87" s="124">
        <f>IF(RES_hhdet_in_tes!M87=0,"",RES_hhdet_in_tes!M87/RES_hhdet_in_fec!M87)</f>
        <v>0.67015137468367403</v>
      </c>
      <c r="N87" s="124">
        <f>IF(RES_hhdet_in_tes!N87=0,"",RES_hhdet_in_tes!N87/RES_hhdet_in_fec!N87)</f>
        <v>0.67437566915094316</v>
      </c>
      <c r="O87" s="124">
        <f>IF(RES_hhdet_in_tes!O87=0,"",RES_hhdet_in_tes!O87/RES_hhdet_in_fec!O87)</f>
        <v>0.69048669858543499</v>
      </c>
      <c r="P87" s="124">
        <f>IF(RES_hhdet_in_tes!P87=0,"",RES_hhdet_in_tes!P87/RES_hhdet_in_fec!P87)</f>
        <v>0.69136665022003152</v>
      </c>
      <c r="Q87" s="124">
        <f>IF(RES_hhdet_in_tes!Q87=0,"",RES_hhdet_in_tes!Q87/RES_hhdet_in_fec!Q87)</f>
        <v>0.7125035446775323</v>
      </c>
      <c r="R87" s="124">
        <f>IF(RES_hhdet_in_tes!R87=0,"",RES_hhdet_in_tes!R87/RES_hhdet_in_fec!R87)</f>
        <v>0.72704283414119808</v>
      </c>
      <c r="S87" s="124">
        <f>IF(RES_hhdet_in_tes!S87=0,"",RES_hhdet_in_tes!S87/RES_hhdet_in_fec!S87)</f>
        <v>0.74700670794366608</v>
      </c>
      <c r="T87" s="124">
        <f>IF(RES_hhdet_in_tes!T87=0,"",RES_hhdet_in_tes!T87/RES_hhdet_in_fec!T87)</f>
        <v>0.75918062478578885</v>
      </c>
      <c r="U87" s="124">
        <f>IF(RES_hhdet_in_tes!U87=0,"",RES_hhdet_in_tes!U87/RES_hhdet_in_fec!U87)</f>
        <v>0.77848334706125588</v>
      </c>
      <c r="V87" s="124">
        <f>IF(RES_hhdet_in_tes!V87=0,"",RES_hhdet_in_tes!V87/RES_hhdet_in_fec!V87)</f>
        <v>0.80181602783375061</v>
      </c>
      <c r="W87" s="124">
        <f>IF(RES_hhdet_in_tes!W87=0,"",RES_hhdet_in_tes!W87/RES_hhdet_in_fec!W87)</f>
        <v>0.80897933632098218</v>
      </c>
      <c r="X87" s="124">
        <f>IF(RES_hhdet_in_tes!X87=0,"",RES_hhdet_in_tes!X87/RES_hhdet_in_fec!X87)</f>
        <v>0.82212781816908576</v>
      </c>
      <c r="Y87" s="124">
        <f>IF(RES_hhdet_in_tes!Y87=0,"",RES_hhdet_in_tes!Y87/RES_hhdet_in_fec!Y87)</f>
        <v>0.82886844345109245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0.54367392800973946</v>
      </c>
      <c r="D88" s="111">
        <f>IF(RES_hhdet_in_tes!D88=0,"",RES_hhdet_in_tes!D88/RES_hhdet_in_fec!D88)</f>
        <v>0.55795471301352939</v>
      </c>
      <c r="E88" s="111">
        <f>IF(RES_hhdet_in_tes!E88=0,"",RES_hhdet_in_tes!E88/RES_hhdet_in_fec!E88)</f>
        <v>0.57237144941231954</v>
      </c>
      <c r="F88" s="111">
        <f>IF(RES_hhdet_in_tes!F88=0,"",RES_hhdet_in_tes!F88/RES_hhdet_in_fec!F88)</f>
        <v>0.58691003691871524</v>
      </c>
      <c r="G88" s="111">
        <f>IF(RES_hhdet_in_tes!G88=0,"",RES_hhdet_in_tes!G88/RES_hhdet_in_fec!G88)</f>
        <v>0.60155613100534922</v>
      </c>
      <c r="H88" s="111">
        <f>IF(RES_hhdet_in_tes!H88=0,"",RES_hhdet_in_tes!H88/RES_hhdet_in_fec!H88)</f>
        <v>0.61629283885974784</v>
      </c>
      <c r="I88" s="111">
        <f>IF(RES_hhdet_in_tes!I88=0,"",RES_hhdet_in_tes!I88/RES_hhdet_in_fec!I88)</f>
        <v>0.63109787698013464</v>
      </c>
      <c r="J88" s="111">
        <f>IF(RES_hhdet_in_tes!J88=0,"",RES_hhdet_in_tes!J88/RES_hhdet_in_fec!J88)</f>
        <v>0.64592311009195025</v>
      </c>
      <c r="K88" s="111">
        <f>IF(RES_hhdet_in_tes!K88=0,"",RES_hhdet_in_tes!K88/RES_hhdet_in_fec!K88)</f>
        <v>0.66070488910192193</v>
      </c>
      <c r="L88" s="111">
        <f>IF(RES_hhdet_in_tes!L88=0,"",RES_hhdet_in_tes!L88/RES_hhdet_in_fec!L88)</f>
        <v>0.67538672202589134</v>
      </c>
      <c r="M88" s="111">
        <f>IF(RES_hhdet_in_tes!M88=0,"",RES_hhdet_in_tes!M88/RES_hhdet_in_fec!M88)</f>
        <v>0.68887319322587848</v>
      </c>
      <c r="N88" s="111">
        <f>IF(RES_hhdet_in_tes!N88=0,"",RES_hhdet_in_tes!N88/RES_hhdet_in_fec!N88)</f>
        <v>0.70056491230219231</v>
      </c>
      <c r="O88" s="111">
        <f>IF(RES_hhdet_in_tes!O88=0,"",RES_hhdet_in_tes!O88/RES_hhdet_in_fec!O88)</f>
        <v>0.71011569853339984</v>
      </c>
      <c r="P88" s="111">
        <f>IF(RES_hhdet_in_tes!P88=0,"",RES_hhdet_in_tes!P88/RES_hhdet_in_fec!P88)</f>
        <v>0.71835293752653617</v>
      </c>
      <c r="Q88" s="111">
        <f>IF(RES_hhdet_in_tes!Q88=0,"",RES_hhdet_in_tes!Q88/RES_hhdet_in_fec!Q88)</f>
        <v>0.72818150371545931</v>
      </c>
      <c r="R88" s="111">
        <f>IF(RES_hhdet_in_tes!R88=0,"",RES_hhdet_in_tes!R88/RES_hhdet_in_fec!R88)</f>
        <v>0.74290342476876781</v>
      </c>
      <c r="S88" s="111">
        <f>IF(RES_hhdet_in_tes!S88=0,"",RES_hhdet_in_tes!S88/RES_hhdet_in_fec!S88)</f>
        <v>0.75947277105317501</v>
      </c>
      <c r="T88" s="111">
        <f>IF(RES_hhdet_in_tes!T88=0,"",RES_hhdet_in_tes!T88/RES_hhdet_in_fec!T88)</f>
        <v>0.77618594676084063</v>
      </c>
      <c r="U88" s="111">
        <f>IF(RES_hhdet_in_tes!U88=0,"",RES_hhdet_in_tes!U88/RES_hhdet_in_fec!U88)</f>
        <v>0.79162472548142615</v>
      </c>
      <c r="V88" s="111">
        <f>IF(RES_hhdet_in_tes!V88=0,"",RES_hhdet_in_tes!V88/RES_hhdet_in_fec!V88)</f>
        <v>0.80457511852466168</v>
      </c>
      <c r="W88" s="111">
        <f>IF(RES_hhdet_in_tes!W88=0,"",RES_hhdet_in_tes!W88/RES_hhdet_in_fec!W88)</f>
        <v>0.81497850777807379</v>
      </c>
      <c r="X88" s="111">
        <f>IF(RES_hhdet_in_tes!X88=0,"",RES_hhdet_in_tes!X88/RES_hhdet_in_fec!X88)</f>
        <v>0.82213001871597791</v>
      </c>
      <c r="Y88" s="111">
        <f>IF(RES_hhdet_in_tes!Y88=0,"",RES_hhdet_in_tes!Y88/RES_hhdet_in_fec!Y88)</f>
        <v>0.82886962765422623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0.54479335995157041</v>
      </c>
      <c r="D92" s="112">
        <f>IF(RES_hhdet_in_tes!D92=0,"",RES_hhdet_in_tes!D92/RES_hhdet_in_fec!D92)</f>
        <v>0.54816769586193193</v>
      </c>
      <c r="E92" s="112">
        <f>IF(RES_hhdet_in_tes!E92=0,"",RES_hhdet_in_tes!E92/RES_hhdet_in_fec!E92)</f>
        <v>0.55201107939887151</v>
      </c>
      <c r="F92" s="112">
        <f>IF(RES_hhdet_in_tes!F92=0,"",RES_hhdet_in_tes!F92/RES_hhdet_in_fec!F92)</f>
        <v>0.55591842397579927</v>
      </c>
      <c r="G92" s="112">
        <f>IF(RES_hhdet_in_tes!G92=0,"",RES_hhdet_in_tes!G92/RES_hhdet_in_fec!G92)</f>
        <v>0.56025773382787225</v>
      </c>
      <c r="H92" s="112">
        <f>IF(RES_hhdet_in_tes!H92=0,"",RES_hhdet_in_tes!H92/RES_hhdet_in_fec!H92)</f>
        <v>0.56498396992166366</v>
      </c>
      <c r="I92" s="112">
        <f>IF(RES_hhdet_in_tes!I92=0,"",RES_hhdet_in_tes!I92/RES_hhdet_in_fec!I92)</f>
        <v>0.57018780851146933</v>
      </c>
      <c r="J92" s="112">
        <f>IF(RES_hhdet_in_tes!J92=0,"",RES_hhdet_in_tes!J92/RES_hhdet_in_fec!J92)</f>
        <v>0.57624071820530209</v>
      </c>
      <c r="K92" s="112">
        <f>IF(RES_hhdet_in_tes!K92=0,"",RES_hhdet_in_tes!K92/RES_hhdet_in_fec!K92)</f>
        <v>0.58345854502783734</v>
      </c>
      <c r="L92" s="112">
        <f>IF(RES_hhdet_in_tes!L92=0,"",RES_hhdet_in_tes!L92/RES_hhdet_in_fec!L92)</f>
        <v>0.59192579073970586</v>
      </c>
      <c r="M92" s="112">
        <f>IF(RES_hhdet_in_tes!M92=0,"",RES_hhdet_in_tes!M92/RES_hhdet_in_fec!M92)</f>
        <v>0.60918680801746661</v>
      </c>
      <c r="N92" s="112">
        <f>IF(RES_hhdet_in_tes!N92=0,"",RES_hhdet_in_tes!N92/RES_hhdet_in_fec!N92)</f>
        <v>0.63763965608185014</v>
      </c>
      <c r="O92" s="112">
        <f>IF(RES_hhdet_in_tes!O92=0,"",RES_hhdet_in_tes!O92/RES_hhdet_in_fec!O92)</f>
        <v>0.67923604002764448</v>
      </c>
      <c r="P92" s="112">
        <f>IF(RES_hhdet_in_tes!P92=0,"",RES_hhdet_in_tes!P92/RES_hhdet_in_fec!P92)</f>
        <v>0.72967614286806159</v>
      </c>
      <c r="Q92" s="112">
        <f>IF(RES_hhdet_in_tes!Q92=0,"",RES_hhdet_in_tes!Q92/RES_hhdet_in_fec!Q92)</f>
        <v>0.77509047363274119</v>
      </c>
      <c r="R92" s="112">
        <f>IF(RES_hhdet_in_tes!R92=0,"",RES_hhdet_in_tes!R92/RES_hhdet_in_fec!R92)</f>
        <v>0.80455428927857842</v>
      </c>
      <c r="S92" s="112">
        <f>IF(RES_hhdet_in_tes!S92=0,"",RES_hhdet_in_tes!S92/RES_hhdet_in_fec!S92)</f>
        <v>0.83198790969594538</v>
      </c>
      <c r="T92" s="112">
        <f>IF(RES_hhdet_in_tes!T92=0,"",RES_hhdet_in_tes!T92/RES_hhdet_in_fec!T92)</f>
        <v>0.85658243344934692</v>
      </c>
      <c r="U92" s="112">
        <f>IF(RES_hhdet_in_tes!U92=0,"",RES_hhdet_in_tes!U92/RES_hhdet_in_fec!U92)</f>
        <v>0.87752895910337247</v>
      </c>
      <c r="V92" s="112">
        <f>IF(RES_hhdet_in_tes!V92=0,"",RES_hhdet_in_tes!V92/RES_hhdet_in_fec!V92)</f>
        <v>0.89401858522257727</v>
      </c>
      <c r="W92" s="112">
        <f>IF(RES_hhdet_in_tes!W92=0,"",RES_hhdet_in_tes!W92/RES_hhdet_in_fec!W92)</f>
        <v>0.90415398334772301</v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0.60878476673865101</v>
      </c>
      <c r="D96" s="112">
        <f>IF(RES_hhdet_in_tes!D96=0,"",RES_hhdet_in_tes!D96/RES_hhdet_in_fec!D96)</f>
        <v>0.61045031618852097</v>
      </c>
      <c r="E96" s="112">
        <f>IF(RES_hhdet_in_tes!E96=0,"",RES_hhdet_in_tes!E96/RES_hhdet_in_fec!E96)</f>
        <v>0.61227368033155805</v>
      </c>
      <c r="F96" s="112">
        <f>IF(RES_hhdet_in_tes!F96=0,"",RES_hhdet_in_tes!F96/RES_hhdet_in_fec!F96)</f>
        <v>0.61411904423471997</v>
      </c>
      <c r="G96" s="112">
        <f>IF(RES_hhdet_in_tes!G96=0,"",RES_hhdet_in_tes!G96/RES_hhdet_in_fec!G96)</f>
        <v>0.61611097761545908</v>
      </c>
      <c r="H96" s="112">
        <f>IF(RES_hhdet_in_tes!H96=0,"",RES_hhdet_in_tes!H96/RES_hhdet_in_fec!H96)</f>
        <v>0.61823541922603908</v>
      </c>
      <c r="I96" s="112">
        <f>IF(RES_hhdet_in_tes!I96=0,"",RES_hhdet_in_tes!I96/RES_hhdet_in_fec!I96)</f>
        <v>0.62052467595775818</v>
      </c>
      <c r="J96" s="112">
        <f>IF(RES_hhdet_in_tes!J96=0,"",RES_hhdet_in_tes!J96/RES_hhdet_in_fec!J96)</f>
        <v>0.62310828865644763</v>
      </c>
      <c r="K96" s="112">
        <f>IF(RES_hhdet_in_tes!K96=0,"",RES_hhdet_in_tes!K96/RES_hhdet_in_fec!K96)</f>
        <v>0.62610069559334514</v>
      </c>
      <c r="L96" s="112">
        <f>IF(RES_hhdet_in_tes!L96=0,"",RES_hhdet_in_tes!L96/RES_hhdet_in_fec!L96)</f>
        <v>0.62954124273690737</v>
      </c>
      <c r="M96" s="112">
        <f>IF(RES_hhdet_in_tes!M96=0,"",RES_hhdet_in_tes!M96/RES_hhdet_in_fec!M96)</f>
        <v>0.6360821372517047</v>
      </c>
      <c r="N96" s="112">
        <f>IF(RES_hhdet_in_tes!N96=0,"",RES_hhdet_in_tes!N96/RES_hhdet_in_fec!N96)</f>
        <v>0.64686748322044851</v>
      </c>
      <c r="O96" s="112">
        <f>IF(RES_hhdet_in_tes!O96=0,"",RES_hhdet_in_tes!O96/RES_hhdet_in_fec!O96)</f>
        <v>0.66331373382271219</v>
      </c>
      <c r="P96" s="112">
        <f>IF(RES_hhdet_in_tes!P96=0,"",RES_hhdet_in_tes!P96/RES_hhdet_in_fec!P96)</f>
        <v>0.6846411676310411</v>
      </c>
      <c r="Q96" s="112">
        <f>IF(RES_hhdet_in_tes!Q96=0,"",RES_hhdet_in_tes!Q96/RES_hhdet_in_fec!Q96)</f>
        <v>0.70521760364250397</v>
      </c>
      <c r="R96" s="112">
        <f>IF(RES_hhdet_in_tes!R96=0,"",RES_hhdet_in_tes!R96/RES_hhdet_in_fec!R96)</f>
        <v>0.71914248767705713</v>
      </c>
      <c r="S96" s="112">
        <f>IF(RES_hhdet_in_tes!S96=0,"",RES_hhdet_in_tes!S96/RES_hhdet_in_fec!S96)</f>
        <v>0.73263330009309346</v>
      </c>
      <c r="T96" s="112">
        <f>IF(RES_hhdet_in_tes!T96=0,"",RES_hhdet_in_tes!T96/RES_hhdet_in_fec!T96)</f>
        <v>0.74601941658851678</v>
      </c>
      <c r="U96" s="112">
        <f>IF(RES_hhdet_in_tes!U96=0,"",RES_hhdet_in_tes!U96/RES_hhdet_in_fec!U96)</f>
        <v>0.75943540409177412</v>
      </c>
      <c r="V96" s="112">
        <f>IF(RES_hhdet_in_tes!V96=0,"",RES_hhdet_in_tes!V96/RES_hhdet_in_fec!V96)</f>
        <v>0.77261505662203023</v>
      </c>
      <c r="W96" s="112">
        <f>IF(RES_hhdet_in_tes!W96=0,"",RES_hhdet_in_tes!W96/RES_hhdet_in_fec!W96)</f>
        <v>0.78465245171334885</v>
      </c>
      <c r="X96" s="112">
        <f>IF(RES_hhdet_in_tes!X96=0,"",RES_hhdet_in_tes!X96/RES_hhdet_in_fec!X96)</f>
        <v>0.79661826778611167</v>
      </c>
      <c r="Y96" s="112">
        <f>IF(RES_hhdet_in_tes!Y96=0,"",RES_hhdet_in_tes!Y96/RES_hhdet_in_fec!Y96)</f>
        <v>0.80778164689818632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0.57968239990504322</v>
      </c>
      <c r="D100" s="124">
        <f>IF(RES_hhdet_in_tes!D100=0,"",RES_hhdet_in_tes!D100/RES_hhdet_in_fec!D100)</f>
        <v>0.58724093228886665</v>
      </c>
      <c r="E100" s="124">
        <f>IF(RES_hhdet_in_tes!E100=0,"",RES_hhdet_in_tes!E100/RES_hhdet_in_fec!E100)</f>
        <v>0.60947708307604309</v>
      </c>
      <c r="F100" s="124">
        <f>IF(RES_hhdet_in_tes!F100=0,"",RES_hhdet_in_tes!F100/RES_hhdet_in_fec!F100)</f>
        <v>0.64861882757169453</v>
      </c>
      <c r="G100" s="124">
        <f>IF(RES_hhdet_in_tes!G100=0,"",RES_hhdet_in_tes!G100/RES_hhdet_in_fec!G100)</f>
        <v>0.6355738285730842</v>
      </c>
      <c r="H100" s="124">
        <f>IF(RES_hhdet_in_tes!H100=0,"",RES_hhdet_in_tes!H100/RES_hhdet_in_fec!H100)</f>
        <v>0.680350260092217</v>
      </c>
      <c r="I100" s="124">
        <f>IF(RES_hhdet_in_tes!I100=0,"",RES_hhdet_in_tes!I100/RES_hhdet_in_fec!I100)</f>
        <v>0.72257701514759876</v>
      </c>
      <c r="J100" s="124">
        <f>IF(RES_hhdet_in_tes!J100=0,"",RES_hhdet_in_tes!J100/RES_hhdet_in_fec!J100)</f>
        <v>0.6866453424952963</v>
      </c>
      <c r="K100" s="124">
        <f>IF(RES_hhdet_in_tes!K100=0,"",RES_hhdet_in_tes!K100/RES_hhdet_in_fec!K100)</f>
        <v>0.5980882627449895</v>
      </c>
      <c r="L100" s="124">
        <f>IF(RES_hhdet_in_tes!L100=0,"",RES_hhdet_in_tes!L100/RES_hhdet_in_fec!L100)</f>
        <v>0.59370213236211278</v>
      </c>
      <c r="M100" s="124">
        <f>IF(RES_hhdet_in_tes!M100=0,"",RES_hhdet_in_tes!M100/RES_hhdet_in_fec!M100)</f>
        <v>0.60907332666727876</v>
      </c>
      <c r="N100" s="124">
        <f>IF(RES_hhdet_in_tes!N100=0,"",RES_hhdet_in_tes!N100/RES_hhdet_in_fec!N100)</f>
        <v>0.64580752649042616</v>
      </c>
      <c r="O100" s="124">
        <f>IF(RES_hhdet_in_tes!O100=0,"",RES_hhdet_in_tes!O100/RES_hhdet_in_fec!O100)</f>
        <v>0.65395575220858959</v>
      </c>
      <c r="P100" s="124">
        <f>IF(RES_hhdet_in_tes!P100=0,"",RES_hhdet_in_tes!P100/RES_hhdet_in_fec!P100)</f>
        <v>0.64902242552918066</v>
      </c>
      <c r="Q100" s="124">
        <f>IF(RES_hhdet_in_tes!Q100=0,"",RES_hhdet_in_tes!Q100/RES_hhdet_in_fec!Q100)</f>
        <v>0.60123179804206905</v>
      </c>
      <c r="R100" s="124">
        <f>IF(RES_hhdet_in_tes!R100=0,"",RES_hhdet_in_tes!R100/RES_hhdet_in_fec!R100)</f>
        <v>0.61865655767687844</v>
      </c>
      <c r="S100" s="124">
        <f>IF(RES_hhdet_in_tes!S100=0,"",RES_hhdet_in_tes!S100/RES_hhdet_in_fec!S100)</f>
        <v>0.6102010266412391</v>
      </c>
      <c r="T100" s="124">
        <f>IF(RES_hhdet_in_tes!T100=0,"",RES_hhdet_in_tes!T100/RES_hhdet_in_fec!T100)</f>
        <v>0.64770245608053612</v>
      </c>
      <c r="U100" s="124">
        <f>IF(RES_hhdet_in_tes!U100=0,"",RES_hhdet_in_tes!U100/RES_hhdet_in_fec!U100)</f>
        <v>0.70625760087920064</v>
      </c>
      <c r="V100" s="124">
        <f>IF(RES_hhdet_in_tes!V100=0,"",RES_hhdet_in_tes!V100/RES_hhdet_in_fec!V100)</f>
        <v>0.7365458183289173</v>
      </c>
      <c r="W100" s="124">
        <f>IF(RES_hhdet_in_tes!W100=0,"",RES_hhdet_in_tes!W100/RES_hhdet_in_fec!W100)</f>
        <v>0.68636200996551355</v>
      </c>
      <c r="X100" s="124">
        <f>IF(RES_hhdet_in_tes!X100=0,"",RES_hhdet_in_tes!X100/RES_hhdet_in_fec!X100)</f>
        <v>0.61953205533143274</v>
      </c>
      <c r="Y100" s="124">
        <f>IF(RES_hhdet_in_tes!Y100=0,"",RES_hhdet_in_tes!Y100/RES_hhdet_in_fec!Y100)</f>
        <v>0.60542609330872688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0.57332523269684976</v>
      </c>
      <c r="D101" s="111">
        <f>IF(RES_hhdet_in_tes!D101=0,"",RES_hhdet_in_tes!D101/RES_hhdet_in_fec!D101)</f>
        <v>0.57361164336375614</v>
      </c>
      <c r="E101" s="111">
        <f>IF(RES_hhdet_in_tes!E101=0,"",RES_hhdet_in_tes!E101/RES_hhdet_in_fec!E101)</f>
        <v>0.57389807983013474</v>
      </c>
      <c r="F101" s="111">
        <f>IF(RES_hhdet_in_tes!F101=0,"",RES_hhdet_in_tes!F101/RES_hhdet_in_fec!F101)</f>
        <v>0.57418451981462326</v>
      </c>
      <c r="G101" s="111">
        <f>IF(RES_hhdet_in_tes!G101=0,"",RES_hhdet_in_tes!G101/RES_hhdet_in_fec!G101)</f>
        <v>0.57447098355890802</v>
      </c>
      <c r="H101" s="111">
        <f>IF(RES_hhdet_in_tes!H101=0,"",RES_hhdet_in_tes!H101/RES_hhdet_in_fec!H101)</f>
        <v>0.57475746858566445</v>
      </c>
      <c r="I101" s="111">
        <f>IF(RES_hhdet_in_tes!I101=0,"",RES_hhdet_in_tes!I101/RES_hhdet_in_fec!I101)</f>
        <v>0.5750439798824446</v>
      </c>
      <c r="J101" s="111">
        <f>IF(RES_hhdet_in_tes!J101=0,"",RES_hhdet_in_tes!J101/RES_hhdet_in_fec!J101)</f>
        <v>0.57533053788148958</v>
      </c>
      <c r="K101" s="111">
        <f>IF(RES_hhdet_in_tes!K101=0,"",RES_hhdet_in_tes!K101/RES_hhdet_in_fec!K101)</f>
        <v>0.57561715995557794</v>
      </c>
      <c r="L101" s="111">
        <f>IF(RES_hhdet_in_tes!L101=0,"",RES_hhdet_in_tes!L101/RES_hhdet_in_fec!L101)</f>
        <v>0.57590385075264028</v>
      </c>
      <c r="M101" s="111">
        <f>IF(RES_hhdet_in_tes!M101=0,"",RES_hhdet_in_tes!M101/RES_hhdet_in_fec!M101)</f>
        <v>0.57612157605048897</v>
      </c>
      <c r="N101" s="111">
        <f>IF(RES_hhdet_in_tes!N101=0,"",RES_hhdet_in_tes!N101/RES_hhdet_in_fec!N101)</f>
        <v>0.57624327425054334</v>
      </c>
      <c r="O101" s="111">
        <f>IF(RES_hhdet_in_tes!O101=0,"",RES_hhdet_in_tes!O101/RES_hhdet_in_fec!O101)</f>
        <v>0.57631601006785727</v>
      </c>
      <c r="P101" s="111">
        <f>IF(RES_hhdet_in_tes!P101=0,"",RES_hhdet_in_tes!P101/RES_hhdet_in_fec!P101)</f>
        <v>0.57651896734194397</v>
      </c>
      <c r="Q101" s="111">
        <f>IF(RES_hhdet_in_tes!Q101=0,"",RES_hhdet_in_tes!Q101/RES_hhdet_in_fec!Q101)</f>
        <v>0.5773450508592084</v>
      </c>
      <c r="R101" s="111">
        <f>IF(RES_hhdet_in_tes!R101=0,"",RES_hhdet_in_tes!R101/RES_hhdet_in_fec!R101)</f>
        <v>0.57951496655812906</v>
      </c>
      <c r="S101" s="111">
        <f>IF(RES_hhdet_in_tes!S101=0,"",RES_hhdet_in_tes!S101/RES_hhdet_in_fec!S101)</f>
        <v>0.58257588060664922</v>
      </c>
      <c r="T101" s="111">
        <f>IF(RES_hhdet_in_tes!T101=0,"",RES_hhdet_in_tes!T101/RES_hhdet_in_fec!T101)</f>
        <v>0.58593430347637654</v>
      </c>
      <c r="U101" s="111">
        <f>IF(RES_hhdet_in_tes!U101=0,"",RES_hhdet_in_tes!U101/RES_hhdet_in_fec!U101)</f>
        <v>0.58899674563892657</v>
      </c>
      <c r="V101" s="111">
        <f>IF(RES_hhdet_in_tes!V101=0,"",RES_hhdet_in_tes!V101/RES_hhdet_in_fec!V101)</f>
        <v>0.59116971756591097</v>
      </c>
      <c r="W101" s="111">
        <f>IF(RES_hhdet_in_tes!W101=0,"",RES_hhdet_in_tes!W101/RES_hhdet_in_fec!W101)</f>
        <v>0.59221406437214041</v>
      </c>
      <c r="X101" s="111">
        <f>IF(RES_hhdet_in_tes!X101=0,"",RES_hhdet_in_tes!X101/RES_hhdet_in_fec!X101)</f>
        <v>0.59259825508325437</v>
      </c>
      <c r="Y101" s="111">
        <f>IF(RES_hhdet_in_tes!Y101=0,"",RES_hhdet_in_tes!Y101/RES_hhdet_in_fec!Y101)</f>
        <v>0.59263667415436583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0.57161744790684599</v>
      </c>
      <c r="D102" s="111">
        <f>IF(RES_hhdet_in_tes!D102=0,"",RES_hhdet_in_tes!D102/RES_hhdet_in_fec!D102)</f>
        <v>0.57214600809599936</v>
      </c>
      <c r="E102" s="111">
        <f>IF(RES_hhdet_in_tes!E102=0,"",RES_hhdet_in_tes!E102/RES_hhdet_in_fec!E102)</f>
        <v>0.57267461589711555</v>
      </c>
      <c r="F102" s="111">
        <f>IF(RES_hhdet_in_tes!F102=0,"",RES_hhdet_in_tes!F102/RES_hhdet_in_fec!F102)</f>
        <v>0.5732032301907718</v>
      </c>
      <c r="G102" s="111">
        <f>IF(RES_hhdet_in_tes!G102=0,"",RES_hhdet_in_tes!G102/RES_hhdet_in_fec!G102)</f>
        <v>0.57373188833224487</v>
      </c>
      <c r="H102" s="111">
        <f>IF(RES_hhdet_in_tes!H102=0,"",RES_hhdet_in_tes!H102/RES_hhdet_in_fec!H102)</f>
        <v>0.57426058574972472</v>
      </c>
      <c r="I102" s="111">
        <f>IF(RES_hhdet_in_tes!I102=0,"",RES_hhdet_in_tes!I102/RES_hhdet_in_fec!I102)</f>
        <v>0.57478933164755219</v>
      </c>
      <c r="J102" s="111">
        <f>IF(RES_hhdet_in_tes!J102=0,"",RES_hhdet_in_tes!J102/RES_hhdet_in_fec!J102)</f>
        <v>0.57531816373266498</v>
      </c>
      <c r="K102" s="111">
        <f>IF(RES_hhdet_in_tes!K102=0,"",RES_hhdet_in_tes!K102/RES_hhdet_in_fec!K102)</f>
        <v>0.5758471140658773</v>
      </c>
      <c r="L102" s="111">
        <f>IF(RES_hhdet_in_tes!L102=0,"",RES_hhdet_in_tes!L102/RES_hhdet_in_fec!L102)</f>
        <v>0.57637619122477146</v>
      </c>
      <c r="M102" s="111">
        <f>IF(RES_hhdet_in_tes!M102=0,"",RES_hhdet_in_tes!M102/RES_hhdet_in_fec!M102)</f>
        <v>0.57677799513053207</v>
      </c>
      <c r="N102" s="111">
        <f>IF(RES_hhdet_in_tes!N102=0,"",RES_hhdet_in_tes!N102/RES_hhdet_in_fec!N102)</f>
        <v>0.57700258461365139</v>
      </c>
      <c r="O102" s="111">
        <f>IF(RES_hhdet_in_tes!O102=0,"",RES_hhdet_in_tes!O102/RES_hhdet_in_fec!O102)</f>
        <v>0.57713681584802889</v>
      </c>
      <c r="P102" s="111">
        <f>IF(RES_hhdet_in_tes!P102=0,"",RES_hhdet_in_tes!P102/RES_hhdet_in_fec!P102)</f>
        <v>0.57751136591747998</v>
      </c>
      <c r="Q102" s="111">
        <f>IF(RES_hhdet_in_tes!Q102=0,"",RES_hhdet_in_tes!Q102/RES_hhdet_in_fec!Q102)</f>
        <v>0.57903587219672636</v>
      </c>
      <c r="R102" s="111">
        <f>IF(RES_hhdet_in_tes!R102=0,"",RES_hhdet_in_tes!R102/RES_hhdet_in_fec!R102)</f>
        <v>0.58304037057891678</v>
      </c>
      <c r="S102" s="111">
        <f>IF(RES_hhdet_in_tes!S102=0,"",RES_hhdet_in_tes!S102/RES_hhdet_in_fec!S102)</f>
        <v>0.58868917313904434</v>
      </c>
      <c r="T102" s="111">
        <f>IF(RES_hhdet_in_tes!T102=0,"",RES_hhdet_in_tes!T102/RES_hhdet_in_fec!T102)</f>
        <v>0.59488701711760272</v>
      </c>
      <c r="U102" s="111">
        <f>IF(RES_hhdet_in_tes!U102=0,"",RES_hhdet_in_tes!U102/RES_hhdet_in_fec!U102)</f>
        <v>0.60053863975510169</v>
      </c>
      <c r="V102" s="111">
        <f>IF(RES_hhdet_in_tes!V102=0,"",RES_hhdet_in_tes!V102/RES_hhdet_in_fec!V102)</f>
        <v>0.60454877829204257</v>
      </c>
      <c r="W102" s="111">
        <f>IF(RES_hhdet_in_tes!W102=0,"",RES_hhdet_in_tes!W102/RES_hhdet_in_fec!W102)</f>
        <v>0.60647608131956188</v>
      </c>
      <c r="X102" s="111">
        <f>IF(RES_hhdet_in_tes!X102=0,"",RES_hhdet_in_tes!X102/RES_hhdet_in_fec!X102)</f>
        <v>0.60687706138573416</v>
      </c>
      <c r="Y102" s="111">
        <f>IF(RES_hhdet_in_tes!Y102=0,"",RES_hhdet_in_tes!Y102/RES_hhdet_in_fec!Y102)</f>
        <v>0.60691715939235147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0.74157921640909141</v>
      </c>
      <c r="D103" s="45">
        <f>IF(RES_hhdet_in_tes!D103=0,"",RES_hhdet_in_tes!D103/RES_hhdet_in_fec!D103)</f>
        <v>0.74292076667191642</v>
      </c>
      <c r="E103" s="45">
        <f>IF(RES_hhdet_in_tes!E103=0,"",RES_hhdet_in_tes!E103/RES_hhdet_in_fec!E103)</f>
        <v>0.74432557133997501</v>
      </c>
      <c r="F103" s="45">
        <f>IF(RES_hhdet_in_tes!F103=0,"",RES_hhdet_in_tes!F103/RES_hhdet_in_fec!F103)</f>
        <v>0.74573900160874729</v>
      </c>
      <c r="G103" s="45">
        <f>IF(RES_hhdet_in_tes!G103=0,"",RES_hhdet_in_tes!G103/RES_hhdet_in_fec!G103)</f>
        <v>0.74721068546417646</v>
      </c>
      <c r="H103" s="45">
        <f>IF(RES_hhdet_in_tes!H103=0,"",RES_hhdet_in_tes!H103/RES_hhdet_in_fec!H103)</f>
        <v>0.74873454907258252</v>
      </c>
      <c r="I103" s="45">
        <f>IF(RES_hhdet_in_tes!I103=0,"",RES_hhdet_in_tes!I103/RES_hhdet_in_fec!I103)</f>
        <v>0.75032282077115209</v>
      </c>
      <c r="J103" s="45">
        <f>IF(RES_hhdet_in_tes!J103=0,"",RES_hhdet_in_tes!J103/RES_hhdet_in_fec!J103)</f>
        <v>0.75202559574112338</v>
      </c>
      <c r="K103" s="45">
        <f>IF(RES_hhdet_in_tes!K103=0,"",RES_hhdet_in_tes!K103/RES_hhdet_in_fec!K103)</f>
        <v>0.75388546806314893</v>
      </c>
      <c r="L103" s="45">
        <f>IF(RES_hhdet_in_tes!L103=0,"",RES_hhdet_in_tes!L103/RES_hhdet_in_fec!L103)</f>
        <v>0.75591383340007179</v>
      </c>
      <c r="M103" s="45">
        <f>IF(RES_hhdet_in_tes!M103=0,"",RES_hhdet_in_tes!M103/RES_hhdet_in_fec!M103)</f>
        <v>0.75881394760844068</v>
      </c>
      <c r="N103" s="45">
        <f>IF(RES_hhdet_in_tes!N103=0,"",RES_hhdet_in_tes!N103/RES_hhdet_in_fec!N103)</f>
        <v>0.762786020946571</v>
      </c>
      <c r="O103" s="45">
        <f>IF(RES_hhdet_in_tes!O103=0,"",RES_hhdet_in_tes!O103/RES_hhdet_in_fec!O103)</f>
        <v>0.76830481934433403</v>
      </c>
      <c r="P103" s="45">
        <f>IF(RES_hhdet_in_tes!P103=0,"",RES_hhdet_in_tes!P103/RES_hhdet_in_fec!P103)</f>
        <v>0.77560320089158796</v>
      </c>
      <c r="Q103" s="45">
        <f>IF(RES_hhdet_in_tes!Q103=0,"",RES_hhdet_in_tes!Q103/RES_hhdet_in_fec!Q103)</f>
        <v>0.78504737779970946</v>
      </c>
      <c r="R103" s="45">
        <f>IF(RES_hhdet_in_tes!R103=0,"",RES_hhdet_in_tes!R103/RES_hhdet_in_fec!R103)</f>
        <v>0.79789864462308957</v>
      </c>
      <c r="S103" s="45">
        <f>IF(RES_hhdet_in_tes!S103=0,"",RES_hhdet_in_tes!S103/RES_hhdet_in_fec!S103)</f>
        <v>0.81397977459421034</v>
      </c>
      <c r="T103" s="45">
        <f>IF(RES_hhdet_in_tes!T103=0,"",RES_hhdet_in_tes!T103/RES_hhdet_in_fec!T103)</f>
        <v>0.83129199408825483</v>
      </c>
      <c r="U103" s="45">
        <f>IF(RES_hhdet_in_tes!U103=0,"",RES_hhdet_in_tes!U103/RES_hhdet_in_fec!U103)</f>
        <v>0.84783652948045274</v>
      </c>
      <c r="V103" s="45">
        <f>IF(RES_hhdet_in_tes!V103=0,"",RES_hhdet_in_tes!V103/RES_hhdet_in_fec!V103)</f>
        <v>0.86161460714601168</v>
      </c>
      <c r="W103" s="45">
        <f>IF(RES_hhdet_in_tes!W103=0,"",RES_hhdet_in_tes!W103/RES_hhdet_in_fec!W103)</f>
        <v>0.87193176191231636</v>
      </c>
      <c r="X103" s="45">
        <f>IF(RES_hhdet_in_tes!X103=0,"",RES_hhdet_in_tes!X103/RES_hhdet_in_fec!X103)</f>
        <v>0.87958194501488507</v>
      </c>
      <c r="Y103" s="45">
        <f>IF(RES_hhdet_in_tes!Y103=0,"",RES_hhdet_in_tes!Y103/RES_hhdet_in_fec!Y103)</f>
        <v>0.8863660954464414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0.71892898787024739</v>
      </c>
      <c r="D124" s="119">
        <f>IF(RES_hhdet_in_tes!D124=0,"",RES_hhdet_in_tes!D124/RES_hhdet_in_fec!D124)</f>
        <v>0.72552750672289446</v>
      </c>
      <c r="E124" s="119">
        <f>IF(RES_hhdet_in_tes!E124=0,"",RES_hhdet_in_tes!E124/RES_hhdet_in_fec!E124)</f>
        <v>0.73236436788030346</v>
      </c>
      <c r="F124" s="119">
        <f>IF(RES_hhdet_in_tes!F124=0,"",RES_hhdet_in_tes!F124/RES_hhdet_in_fec!F124)</f>
        <v>0.74006150338743049</v>
      </c>
      <c r="G124" s="119">
        <f>IF(RES_hhdet_in_tes!G124=0,"",RES_hhdet_in_tes!G124/RES_hhdet_in_fec!G124)</f>
        <v>0.74452741645236309</v>
      </c>
      <c r="H124" s="119">
        <f>IF(RES_hhdet_in_tes!H124=0,"",RES_hhdet_in_tes!H124/RES_hhdet_in_fec!H124)</f>
        <v>0.74983791525875165</v>
      </c>
      <c r="I124" s="119">
        <f>IF(RES_hhdet_in_tes!I124=0,"",RES_hhdet_in_tes!I124/RES_hhdet_in_fec!I124)</f>
        <v>0.75780781369267869</v>
      </c>
      <c r="J124" s="119">
        <f>IF(RES_hhdet_in_tes!J124=0,"",RES_hhdet_in_tes!J124/RES_hhdet_in_fec!J124)</f>
        <v>0.76306794770846353</v>
      </c>
      <c r="K124" s="119">
        <f>IF(RES_hhdet_in_tes!K124=0,"",RES_hhdet_in_tes!K124/RES_hhdet_in_fec!K124)</f>
        <v>0.75956170895540664</v>
      </c>
      <c r="L124" s="119">
        <f>IF(RES_hhdet_in_tes!L124=0,"",RES_hhdet_in_tes!L124/RES_hhdet_in_fec!L124)</f>
        <v>0.76535540994900553</v>
      </c>
      <c r="M124" s="119">
        <f>IF(RES_hhdet_in_tes!M124=0,"",RES_hhdet_in_tes!M124/RES_hhdet_in_fec!M124)</f>
        <v>0.76957109172946014</v>
      </c>
      <c r="N124" s="119">
        <f>IF(RES_hhdet_in_tes!N124=0,"",RES_hhdet_in_tes!N124/RES_hhdet_in_fec!N124)</f>
        <v>0.78811068096850878</v>
      </c>
      <c r="O124" s="119">
        <f>IF(RES_hhdet_in_tes!O124=0,"",RES_hhdet_in_tes!O124/RES_hhdet_in_fec!O124)</f>
        <v>0.80354523743397965</v>
      </c>
      <c r="P124" s="119">
        <f>IF(RES_hhdet_in_tes!P124=0,"",RES_hhdet_in_tes!P124/RES_hhdet_in_fec!P124)</f>
        <v>0.81889453997224571</v>
      </c>
      <c r="Q124" s="119">
        <f>IF(RES_hhdet_in_tes!Q124=0,"",RES_hhdet_in_tes!Q124/RES_hhdet_in_fec!Q124)</f>
        <v>0.83034341473253359</v>
      </c>
      <c r="R124" s="119">
        <f>IF(RES_hhdet_in_tes!R124=0,"",RES_hhdet_in_tes!R124/RES_hhdet_in_fec!R124)</f>
        <v>0.84275207542859421</v>
      </c>
      <c r="S124" s="119">
        <f>IF(RES_hhdet_in_tes!S124=0,"",RES_hhdet_in_tes!S124/RES_hhdet_in_fec!S124)</f>
        <v>0.85265722087351736</v>
      </c>
      <c r="T124" s="119">
        <f>IF(RES_hhdet_in_tes!T124=0,"",RES_hhdet_in_tes!T124/RES_hhdet_in_fec!T124)</f>
        <v>0.86232028169446151</v>
      </c>
      <c r="U124" s="119">
        <f>IF(RES_hhdet_in_tes!U124=0,"",RES_hhdet_in_tes!U124/RES_hhdet_in_fec!U124)</f>
        <v>0.87721406079867614</v>
      </c>
      <c r="V124" s="119">
        <f>IF(RES_hhdet_in_tes!V124=0,"",RES_hhdet_in_tes!V124/RES_hhdet_in_fec!V124)</f>
        <v>0.89189047878730221</v>
      </c>
      <c r="W124" s="119">
        <f>IF(RES_hhdet_in_tes!W124=0,"",RES_hhdet_in_tes!W124/RES_hhdet_in_fec!W124)</f>
        <v>0.89890738377977542</v>
      </c>
      <c r="X124" s="119">
        <f>IF(RES_hhdet_in_tes!X124=0,"",RES_hhdet_in_tes!X124/RES_hhdet_in_fec!X124)</f>
        <v>0.89265271745189989</v>
      </c>
      <c r="Y124" s="119">
        <f>IF(RES_hhdet_in_tes!Y124=0,"",RES_hhdet_in_tes!Y124/RES_hhdet_in_fec!Y124)</f>
        <v>0.87514837710345872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0.73114561115326038</v>
      </c>
      <c r="D125" s="124">
        <f>IF(RES_hhdet_in_tes!D125=0,"",RES_hhdet_in_tes!D125/RES_hhdet_in_fec!D125)</f>
        <v>0.73564383371591113</v>
      </c>
      <c r="E125" s="124">
        <f>IF(RES_hhdet_in_tes!E125=0,"",RES_hhdet_in_tes!E125/RES_hhdet_in_fec!E125)</f>
        <v>0.74026525391062159</v>
      </c>
      <c r="F125" s="124">
        <f>IF(RES_hhdet_in_tes!F125=0,"",RES_hhdet_in_tes!F125/RES_hhdet_in_fec!F125)</f>
        <v>0.74490732073589594</v>
      </c>
      <c r="G125" s="124">
        <f>IF(RES_hhdet_in_tes!G125=0,"",RES_hhdet_in_tes!G125/RES_hhdet_in_fec!G125)</f>
        <v>0.74966256520167052</v>
      </c>
      <c r="H125" s="124">
        <f>IF(RES_hhdet_in_tes!H125=0,"",RES_hhdet_in_tes!H125/RES_hhdet_in_fec!H125)</f>
        <v>0.75452270401478461</v>
      </c>
      <c r="I125" s="124">
        <f>IF(RES_hhdet_in_tes!I125=0,"",RES_hhdet_in_tes!I125/RES_hhdet_in_fec!I125)</f>
        <v>0.7594997432074484</v>
      </c>
      <c r="J125" s="124">
        <f>IF(RES_hhdet_in_tes!J125=0,"",RES_hhdet_in_tes!J125/RES_hhdet_in_fec!J125)</f>
        <v>0.76470452935052591</v>
      </c>
      <c r="K125" s="124">
        <f>IF(RES_hhdet_in_tes!K125=0,"",RES_hhdet_in_tes!K125/RES_hhdet_in_fec!K125)</f>
        <v>0.77021004715267094</v>
      </c>
      <c r="L125" s="124">
        <f>IF(RES_hhdet_in_tes!L125=0,"",RES_hhdet_in_tes!L125/RES_hhdet_in_fec!L125)</f>
        <v>0.77603621104709009</v>
      </c>
      <c r="M125" s="124">
        <f>IF(RES_hhdet_in_tes!M125=0,"",RES_hhdet_in_tes!M125/RES_hhdet_in_fec!M125)</f>
        <v>0.78411563650455796</v>
      </c>
      <c r="N125" s="124">
        <f>IF(RES_hhdet_in_tes!N125=0,"",RES_hhdet_in_tes!N125/RES_hhdet_in_fec!N125)</f>
        <v>0.79504949871462438</v>
      </c>
      <c r="O125" s="124">
        <f>IF(RES_hhdet_in_tes!O125=0,"",RES_hhdet_in_tes!O125/RES_hhdet_in_fec!O125)</f>
        <v>0.80936887740615671</v>
      </c>
      <c r="P125" s="124">
        <f>IF(RES_hhdet_in_tes!P125=0,"",RES_hhdet_in_tes!P125/RES_hhdet_in_fec!P125)</f>
        <v>0.82605601122783456</v>
      </c>
      <c r="Q125" s="124">
        <f>IF(RES_hhdet_in_tes!Q125=0,"",RES_hhdet_in_tes!Q125/RES_hhdet_in_fec!Q125)</f>
        <v>0.84179820730350419</v>
      </c>
      <c r="R125" s="124">
        <f>IF(RES_hhdet_in_tes!R125=0,"",RES_hhdet_in_tes!R125/RES_hhdet_in_fec!R125)</f>
        <v>0.85385858144924298</v>
      </c>
      <c r="S125" s="124">
        <f>IF(RES_hhdet_in_tes!S125=0,"",RES_hhdet_in_tes!S125/RES_hhdet_in_fec!S125)</f>
        <v>0.86559286177562655</v>
      </c>
      <c r="T125" s="124">
        <f>IF(RES_hhdet_in_tes!T125=0,"",RES_hhdet_in_tes!T125/RES_hhdet_in_fec!T125)</f>
        <v>0.8769251077838599</v>
      </c>
      <c r="U125" s="124">
        <f>IF(RES_hhdet_in_tes!U125=0,"",RES_hhdet_in_tes!U125/RES_hhdet_in_fec!U125)</f>
        <v>0.88777215630808248</v>
      </c>
      <c r="V125" s="124">
        <f>IF(RES_hhdet_in_tes!V125=0,"",RES_hhdet_in_tes!V125/RES_hhdet_in_fec!V125)</f>
        <v>0.89805124981135576</v>
      </c>
      <c r="W125" s="124">
        <f>IF(RES_hhdet_in_tes!W125=0,"",RES_hhdet_in_tes!W125/RES_hhdet_in_fec!W125)</f>
        <v>0.90752166384919508</v>
      </c>
      <c r="X125" s="124">
        <f>IF(RES_hhdet_in_tes!X125=0,"",RES_hhdet_in_tes!X125/RES_hhdet_in_fec!X125)</f>
        <v>0.91194690572921144</v>
      </c>
      <c r="Y125" s="124">
        <f>IF(RES_hhdet_in_tes!Y125=0,"",RES_hhdet_in_tes!Y125/RES_hhdet_in_fec!Y125)</f>
        <v>0.91619609230060872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0.73025666840329595</v>
      </c>
      <c r="D126" s="111">
        <f>IF(RES_hhdet_in_tes!D126=0,"",RES_hhdet_in_tes!D126/RES_hhdet_in_fec!D126)</f>
        <v>0.73478265718796554</v>
      </c>
      <c r="E126" s="111">
        <f>IF(RES_hhdet_in_tes!E126=0,"",RES_hhdet_in_tes!E126/RES_hhdet_in_fec!E126)</f>
        <v>0.73943083586190361</v>
      </c>
      <c r="F126" s="111">
        <f>IF(RES_hhdet_in_tes!F126=0,"",RES_hhdet_in_tes!F126/RES_hhdet_in_fec!F126)</f>
        <v>0.74409567679346955</v>
      </c>
      <c r="G126" s="111">
        <f>IF(RES_hhdet_in_tes!G126=0,"",RES_hhdet_in_tes!G126/RES_hhdet_in_fec!G126)</f>
        <v>0.74887304742596017</v>
      </c>
      <c r="H126" s="111">
        <f>IF(RES_hhdet_in_tes!H126=0,"",RES_hhdet_in_tes!H126/RES_hhdet_in_fec!H126)</f>
        <v>0.75375121480477736</v>
      </c>
      <c r="I126" s="111">
        <f>IF(RES_hhdet_in_tes!I126=0,"",RES_hhdet_in_tes!I126/RES_hhdet_in_fec!I126)</f>
        <v>0.75875380067075038</v>
      </c>
      <c r="J126" s="111">
        <f>IF(RES_hhdet_in_tes!J126=0,"",RES_hhdet_in_tes!J126/RES_hhdet_in_fec!J126)</f>
        <v>0.76397757495833496</v>
      </c>
      <c r="K126" s="111">
        <f>IF(RES_hhdet_in_tes!K126=0,"",RES_hhdet_in_tes!K126/RES_hhdet_in_fec!K126)</f>
        <v>0.76950481756533629</v>
      </c>
      <c r="L126" s="111">
        <f>IF(RES_hhdet_in_tes!L126=0,"",RES_hhdet_in_tes!L126/RES_hhdet_in_fec!L126)</f>
        <v>0.77535754173772253</v>
      </c>
      <c r="M126" s="111">
        <f>IF(RES_hhdet_in_tes!M126=0,"",RES_hhdet_in_tes!M126/RES_hhdet_in_fec!M126)</f>
        <v>0.78346136901424779</v>
      </c>
      <c r="N126" s="111">
        <f>IF(RES_hhdet_in_tes!N126=0,"",RES_hhdet_in_tes!N126/RES_hhdet_in_fec!N126)</f>
        <v>0.79442513261695902</v>
      </c>
      <c r="O126" s="111">
        <f>IF(RES_hhdet_in_tes!O126=0,"",RES_hhdet_in_tes!O126/RES_hhdet_in_fec!O126)</f>
        <v>0.80878254884695555</v>
      </c>
      <c r="P126" s="111">
        <f>IF(RES_hhdet_in_tes!P126=0,"",RES_hhdet_in_tes!P126/RES_hhdet_in_fec!P126)</f>
        <v>0.8255181833108316</v>
      </c>
      <c r="Q126" s="111">
        <f>IF(RES_hhdet_in_tes!Q126=0,"",RES_hhdet_in_tes!Q126/RES_hhdet_in_fec!Q126)</f>
        <v>0.84130787044332656</v>
      </c>
      <c r="R126" s="111">
        <f>IF(RES_hhdet_in_tes!R126=0,"",RES_hhdet_in_tes!R126/RES_hhdet_in_fec!R126)</f>
        <v>0.85340698069845311</v>
      </c>
      <c r="S126" s="111">
        <f>IF(RES_hhdet_in_tes!S126=0,"",RES_hhdet_in_tes!S126/RES_hhdet_in_fec!S126)</f>
        <v>0.86517739238894209</v>
      </c>
      <c r="T126" s="111">
        <f>IF(RES_hhdet_in_tes!T126=0,"",RES_hhdet_in_tes!T126/RES_hhdet_in_fec!T126)</f>
        <v>0.87654046067074232</v>
      </c>
      <c r="U126" s="111">
        <f>IF(RES_hhdet_in_tes!U126=0,"",RES_hhdet_in_tes!U126/RES_hhdet_in_fec!U126)</f>
        <v>0.88741754069983958</v>
      </c>
      <c r="V126" s="111">
        <f>IF(RES_hhdet_in_tes!V126=0,"",RES_hhdet_in_tes!V126/RES_hhdet_in_fec!V126)</f>
        <v>0.89772998763220435</v>
      </c>
      <c r="W126" s="111">
        <f>IF(RES_hhdet_in_tes!W126=0,"",RES_hhdet_in_tes!W126/RES_hhdet_in_fec!W126)</f>
        <v>0.90722973893116288</v>
      </c>
      <c r="X126" s="111">
        <f>IF(RES_hhdet_in_tes!X126=0,"",RES_hhdet_in_tes!X126/RES_hhdet_in_fec!X126)</f>
        <v>0.91166862869875298</v>
      </c>
      <c r="Y126" s="111">
        <f>IF(RES_hhdet_in_tes!Y126=0,"",RES_hhdet_in_tes!Y126/RES_hhdet_in_fec!Y126)</f>
        <v>0.9159341597524816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>
        <f>IF(RES_hhdet_in_tes!D128=0,"",RES_hhdet_in_tes!D128/RES_hhdet_in_fec!D128)</f>
        <v>2.7702647744791236</v>
      </c>
      <c r="E128" s="124">
        <f>IF(RES_hhdet_in_tes!E128=0,"",RES_hhdet_in_tes!E128/RES_hhdet_in_fec!E128)</f>
        <v>2.8949870262191255</v>
      </c>
      <c r="F128" s="124">
        <f>IF(RES_hhdet_in_tes!F128=0,"",RES_hhdet_in_tes!F128/RES_hhdet_in_fec!F128)</f>
        <v>3.0207109920695032</v>
      </c>
      <c r="G128" s="124">
        <f>IF(RES_hhdet_in_tes!G128=0,"",RES_hhdet_in_tes!G128/RES_hhdet_in_fec!G128)</f>
        <v>3.1481650317797532</v>
      </c>
      <c r="H128" s="124">
        <f>IF(RES_hhdet_in_tes!H128=0,"",RES_hhdet_in_tes!H128/RES_hhdet_in_fec!H128)</f>
        <v>3.2772346751557686</v>
      </c>
      <c r="I128" s="124">
        <f>IF(RES_hhdet_in_tes!I128=0,"",RES_hhdet_in_tes!I128/RES_hhdet_in_fec!I128)</f>
        <v>3.4080726002452439</v>
      </c>
      <c r="J128" s="124">
        <f>IF(RES_hhdet_in_tes!J128=0,"",RES_hhdet_in_tes!J128/RES_hhdet_in_fec!J128)</f>
        <v>3.5413630985791618</v>
      </c>
      <c r="K128" s="124">
        <f>IF(RES_hhdet_in_tes!K128=0,"",RES_hhdet_in_tes!K128/RES_hhdet_in_fec!K128)</f>
        <v>3.6776481861061643</v>
      </c>
      <c r="L128" s="124">
        <f>IF(RES_hhdet_in_tes!L128=0,"",RES_hhdet_in_tes!L128/RES_hhdet_in_fec!L128)</f>
        <v>3.8169997399745537</v>
      </c>
      <c r="M128" s="124">
        <f>IF(RES_hhdet_in_tes!M128=0,"",RES_hhdet_in_tes!M128/RES_hhdet_in_fec!M128)</f>
        <v>3.9766863491261972</v>
      </c>
      <c r="N128" s="124">
        <f>IF(RES_hhdet_in_tes!N128=0,"",RES_hhdet_in_tes!N128/RES_hhdet_in_fec!N128)</f>
        <v>4.1618342648150497</v>
      </c>
      <c r="O128" s="124">
        <f>IF(RES_hhdet_in_tes!O128=0,"",RES_hhdet_in_tes!O128/RES_hhdet_in_fec!O128)</f>
        <v>4.3721132014718442</v>
      </c>
      <c r="P128" s="124">
        <f>IF(RES_hhdet_in_tes!P128=0,"",RES_hhdet_in_tes!P128/RES_hhdet_in_fec!P128)</f>
        <v>4.5870588123142886</v>
      </c>
      <c r="Q128" s="124">
        <f>IF(RES_hhdet_in_tes!Q128=0,"",RES_hhdet_in_tes!Q128/RES_hhdet_in_fec!Q128)</f>
        <v>4.7520262730472709</v>
      </c>
      <c r="R128" s="124">
        <f>IF(RES_hhdet_in_tes!R128=0,"",RES_hhdet_in_tes!R128/RES_hhdet_in_fec!R128)</f>
        <v>4.7877711121239566</v>
      </c>
      <c r="S128" s="124">
        <f>IF(RES_hhdet_in_tes!S128=0,"",RES_hhdet_in_tes!S128/RES_hhdet_in_fec!S128)</f>
        <v>4.791742760910255</v>
      </c>
      <c r="T128" s="124">
        <f>IF(RES_hhdet_in_tes!T128=0,"",RES_hhdet_in_tes!T128/RES_hhdet_in_fec!T128)</f>
        <v>4.796155704006142</v>
      </c>
      <c r="U128" s="124">
        <f>IF(RES_hhdet_in_tes!U128=0,"",RES_hhdet_in_tes!U128/RES_hhdet_in_fec!U128)</f>
        <v>4.8010589741126832</v>
      </c>
      <c r="V128" s="124">
        <f>IF(RES_hhdet_in_tes!V128=0,"",RES_hhdet_in_tes!V128/RES_hhdet_in_fec!V128)</f>
        <v>4.8150702473289639</v>
      </c>
      <c r="W128" s="124">
        <f>IF(RES_hhdet_in_tes!W128=0,"",RES_hhdet_in_tes!W128/RES_hhdet_in_fec!W128)</f>
        <v>4.8610579629971289</v>
      </c>
      <c r="X128" s="124">
        <f>IF(RES_hhdet_in_tes!X128=0,"",RES_hhdet_in_tes!X128/RES_hhdet_in_fec!X128)</f>
        <v>4.9138898910501316</v>
      </c>
      <c r="Y128" s="124">
        <f>IF(RES_hhdet_in_tes!Y128=0,"",RES_hhdet_in_tes!Y128/RES_hhdet_in_fec!Y128)</f>
        <v>4.9734408651691888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>
        <f>IF(RES_hhdet_in_tes!D129=0,"",RES_hhdet_in_tes!D129/RES_hhdet_in_fec!D129)</f>
        <v>2.7702647744791236</v>
      </c>
      <c r="E129" s="111">
        <f>IF(RES_hhdet_in_tes!E129=0,"",RES_hhdet_in_tes!E129/RES_hhdet_in_fec!E129)</f>
        <v>2.8949870262191255</v>
      </c>
      <c r="F129" s="111">
        <f>IF(RES_hhdet_in_tes!F129=0,"",RES_hhdet_in_tes!F129/RES_hhdet_in_fec!F129)</f>
        <v>3.0207109920695032</v>
      </c>
      <c r="G129" s="111">
        <f>IF(RES_hhdet_in_tes!G129=0,"",RES_hhdet_in_tes!G129/RES_hhdet_in_fec!G129)</f>
        <v>3.1481650317797532</v>
      </c>
      <c r="H129" s="111">
        <f>IF(RES_hhdet_in_tes!H129=0,"",RES_hhdet_in_tes!H129/RES_hhdet_in_fec!H129)</f>
        <v>3.2772346751557686</v>
      </c>
      <c r="I129" s="111">
        <f>IF(RES_hhdet_in_tes!I129=0,"",RES_hhdet_in_tes!I129/RES_hhdet_in_fec!I129)</f>
        <v>3.4080726002452439</v>
      </c>
      <c r="J129" s="111">
        <f>IF(RES_hhdet_in_tes!J129=0,"",RES_hhdet_in_tes!J129/RES_hhdet_in_fec!J129)</f>
        <v>3.5413630985791618</v>
      </c>
      <c r="K129" s="111">
        <f>IF(RES_hhdet_in_tes!K129=0,"",RES_hhdet_in_tes!K129/RES_hhdet_in_fec!K129)</f>
        <v>3.6776481861061643</v>
      </c>
      <c r="L129" s="111">
        <f>IF(RES_hhdet_in_tes!L129=0,"",RES_hhdet_in_tes!L129/RES_hhdet_in_fec!L129)</f>
        <v>3.8169997399745537</v>
      </c>
      <c r="M129" s="111">
        <f>IF(RES_hhdet_in_tes!M129=0,"",RES_hhdet_in_tes!M129/RES_hhdet_in_fec!M129)</f>
        <v>3.9766863491261972</v>
      </c>
      <c r="N129" s="111">
        <f>IF(RES_hhdet_in_tes!N129=0,"",RES_hhdet_in_tes!N129/RES_hhdet_in_fec!N129)</f>
        <v>4.1618342648150497</v>
      </c>
      <c r="O129" s="111">
        <f>IF(RES_hhdet_in_tes!O129=0,"",RES_hhdet_in_tes!O129/RES_hhdet_in_fec!O129)</f>
        <v>4.3721132014718442</v>
      </c>
      <c r="P129" s="111">
        <f>IF(RES_hhdet_in_tes!P129=0,"",RES_hhdet_in_tes!P129/RES_hhdet_in_fec!P129)</f>
        <v>4.5870588123142886</v>
      </c>
      <c r="Q129" s="111">
        <f>IF(RES_hhdet_in_tes!Q129=0,"",RES_hhdet_in_tes!Q129/RES_hhdet_in_fec!Q129)</f>
        <v>4.7520262730472709</v>
      </c>
      <c r="R129" s="111">
        <f>IF(RES_hhdet_in_tes!R129=0,"",RES_hhdet_in_tes!R129/RES_hhdet_in_fec!R129)</f>
        <v>4.7877711121239566</v>
      </c>
      <c r="S129" s="111">
        <f>IF(RES_hhdet_in_tes!S129=0,"",RES_hhdet_in_tes!S129/RES_hhdet_in_fec!S129)</f>
        <v>4.791742760910255</v>
      </c>
      <c r="T129" s="111">
        <f>IF(RES_hhdet_in_tes!T129=0,"",RES_hhdet_in_tes!T129/RES_hhdet_in_fec!T129)</f>
        <v>4.796155704006142</v>
      </c>
      <c r="U129" s="111">
        <f>IF(RES_hhdet_in_tes!U129=0,"",RES_hhdet_in_tes!U129/RES_hhdet_in_fec!U129)</f>
        <v>4.8010589741126832</v>
      </c>
      <c r="V129" s="111">
        <f>IF(RES_hhdet_in_tes!V129=0,"",RES_hhdet_in_tes!V129/RES_hhdet_in_fec!V129)</f>
        <v>4.8150702473289639</v>
      </c>
      <c r="W129" s="111">
        <f>IF(RES_hhdet_in_tes!W129=0,"",RES_hhdet_in_tes!W129/RES_hhdet_in_fec!W129)</f>
        <v>4.8610579629971289</v>
      </c>
      <c r="X129" s="111">
        <f>IF(RES_hhdet_in_tes!X129=0,"",RES_hhdet_in_tes!X129/RES_hhdet_in_fec!X129)</f>
        <v>4.9138898910501316</v>
      </c>
      <c r="Y129" s="111">
        <f>IF(RES_hhdet_in_tes!Y129=0,"",RES_hhdet_in_tes!Y129/RES_hhdet_in_fec!Y129)</f>
        <v>4.9734408651691888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0.76944809137882864</v>
      </c>
      <c r="D130" s="124">
        <f>IF(RES_hhdet_in_tes!D130=0,"",RES_hhdet_in_tes!D130/RES_hhdet_in_fec!D130)</f>
        <v>0.78021357319649443</v>
      </c>
      <c r="E130" s="124">
        <f>IF(RES_hhdet_in_tes!E130=0,"",RES_hhdet_in_tes!E130/RES_hhdet_in_fec!E130)</f>
        <v>0.78498967130959252</v>
      </c>
      <c r="F130" s="124">
        <f>IF(RES_hhdet_in_tes!F130=0,"",RES_hhdet_in_tes!F130/RES_hhdet_in_fec!F130)</f>
        <v>0.78544272760835643</v>
      </c>
      <c r="G130" s="124">
        <f>IF(RES_hhdet_in_tes!G130=0,"",RES_hhdet_in_tes!G130/RES_hhdet_in_fec!G130)</f>
        <v>0.78481018177115391</v>
      </c>
      <c r="H130" s="124">
        <f>IF(RES_hhdet_in_tes!H130=0,"",RES_hhdet_in_tes!H130/RES_hhdet_in_fec!H130)</f>
        <v>0.73513712557105959</v>
      </c>
      <c r="I130" s="124">
        <f>IF(RES_hhdet_in_tes!I130=0,"",RES_hhdet_in_tes!I130/RES_hhdet_in_fec!I130)</f>
        <v>0.76063292458530163</v>
      </c>
      <c r="J130" s="124">
        <f>IF(RES_hhdet_in_tes!J130=0,"",RES_hhdet_in_tes!J130/RES_hhdet_in_fec!J130)</f>
        <v>0.80950200309728604</v>
      </c>
      <c r="K130" s="124">
        <f>IF(RES_hhdet_in_tes!K130=0,"",RES_hhdet_in_tes!K130/RES_hhdet_in_fec!K130)</f>
        <v>0.81455984340970655</v>
      </c>
      <c r="L130" s="124">
        <f>IF(RES_hhdet_in_tes!L130=0,"",RES_hhdet_in_tes!L130/RES_hhdet_in_fec!L130)</f>
        <v>0.81991552369395437</v>
      </c>
      <c r="M130" s="124">
        <f>IF(RES_hhdet_in_tes!M130=0,"",RES_hhdet_in_tes!M130/RES_hhdet_in_fec!M130)</f>
        <v>0.79438126842102619</v>
      </c>
      <c r="N130" s="124">
        <f>IF(RES_hhdet_in_tes!N130=0,"",RES_hhdet_in_tes!N130/RES_hhdet_in_fec!N130)</f>
        <v>0.83360544770210943</v>
      </c>
      <c r="O130" s="124">
        <f>IF(RES_hhdet_in_tes!O130=0,"",RES_hhdet_in_tes!O130/RES_hhdet_in_fec!O130)</f>
        <v>0.85050190471979725</v>
      </c>
      <c r="P130" s="124">
        <f>IF(RES_hhdet_in_tes!P130=0,"",RES_hhdet_in_tes!P130/RES_hhdet_in_fec!P130)</f>
        <v>0.85851389474838813</v>
      </c>
      <c r="Q130" s="124">
        <f>IF(RES_hhdet_in_tes!Q130=0,"",RES_hhdet_in_tes!Q130/RES_hhdet_in_fec!Q130)</f>
        <v>0.87538925981842519</v>
      </c>
      <c r="R130" s="124">
        <f>IF(RES_hhdet_in_tes!R130=0,"",RES_hhdet_in_tes!R130/RES_hhdet_in_fec!R130)</f>
        <v>0.88654297887694122</v>
      </c>
      <c r="S130" s="124">
        <f>IF(RES_hhdet_in_tes!S130=0,"",RES_hhdet_in_tes!S130/RES_hhdet_in_fec!S130)</f>
        <v>0.89562230215672567</v>
      </c>
      <c r="T130" s="124">
        <f>IF(RES_hhdet_in_tes!T130=0,"",RES_hhdet_in_tes!T130/RES_hhdet_in_fec!T130)</f>
        <v>0.89502375943105905</v>
      </c>
      <c r="U130" s="124">
        <f>IF(RES_hhdet_in_tes!U130=0,"",RES_hhdet_in_tes!U130/RES_hhdet_in_fec!U130)</f>
        <v>0.90703960906219339</v>
      </c>
      <c r="V130" s="124">
        <f>IF(RES_hhdet_in_tes!V130=0,"",RES_hhdet_in_tes!V130/RES_hhdet_in_fec!V130)</f>
        <v>0.89192647880842835</v>
      </c>
      <c r="W130" s="124">
        <f>IF(RES_hhdet_in_tes!W130=0,"",RES_hhdet_in_tes!W130/RES_hhdet_in_fec!W130)</f>
        <v>0.94058844552437315</v>
      </c>
      <c r="X130" s="124">
        <f>IF(RES_hhdet_in_tes!X130=0,"",RES_hhdet_in_tes!X130/RES_hhdet_in_fec!X130)</f>
        <v>0.94190161255242588</v>
      </c>
      <c r="Y130" s="124">
        <f>IF(RES_hhdet_in_tes!Y130=0,"",RES_hhdet_in_tes!Y130/RES_hhdet_in_fec!Y130)</f>
        <v>0.94645521630057805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0.77864485195118038</v>
      </c>
      <c r="D131" s="111">
        <f>IF(RES_hhdet_in_tes!D131=0,"",RES_hhdet_in_tes!D131/RES_hhdet_in_fec!D131)</f>
        <v>0.78278647014244018</v>
      </c>
      <c r="E131" s="111">
        <f>IF(RES_hhdet_in_tes!E131=0,"",RES_hhdet_in_tes!E131/RES_hhdet_in_fec!E131)</f>
        <v>0.78703990121973677</v>
      </c>
      <c r="F131" s="111">
        <f>IF(RES_hhdet_in_tes!F131=0,"",RES_hhdet_in_tes!F131/RES_hhdet_in_fec!F131)</f>
        <v>0.79130857950876576</v>
      </c>
      <c r="G131" s="111">
        <f>IF(RES_hhdet_in_tes!G131=0,"",RES_hhdet_in_tes!G131/RES_hhdet_in_fec!G131)</f>
        <v>0.795680230889108</v>
      </c>
      <c r="H131" s="111">
        <f>IF(RES_hhdet_in_tes!H131=0,"",RES_hhdet_in_tes!H131/RES_hhdet_in_fec!H131)</f>
        <v>0.80014411882991643</v>
      </c>
      <c r="I131" s="111">
        <f>IF(RES_hhdet_in_tes!I131=0,"",RES_hhdet_in_tes!I131/RES_hhdet_in_fec!I131)</f>
        <v>0.80472185899048265</v>
      </c>
      <c r="J131" s="111">
        <f>IF(RES_hhdet_in_tes!J131=0,"",RES_hhdet_in_tes!J131/RES_hhdet_in_fec!J131)</f>
        <v>0.80950200309728604</v>
      </c>
      <c r="K131" s="111">
        <f>IF(RES_hhdet_in_tes!K131=0,"",RES_hhdet_in_tes!K131/RES_hhdet_in_fec!K131)</f>
        <v>0.81455984340970655</v>
      </c>
      <c r="L131" s="111">
        <f>IF(RES_hhdet_in_tes!L131=0,"",RES_hhdet_in_tes!L131/RES_hhdet_in_fec!L131)</f>
        <v>0.81991552369395437</v>
      </c>
      <c r="M131" s="111">
        <f>IF(RES_hhdet_in_tes!M131=0,"",RES_hhdet_in_tes!M131/RES_hhdet_in_fec!M131)</f>
        <v>0.82733113165590322</v>
      </c>
      <c r="N131" s="111">
        <f>IF(RES_hhdet_in_tes!N131=0,"",RES_hhdet_in_tes!N131/RES_hhdet_in_fec!N131)</f>
        <v>0.83736379522225313</v>
      </c>
      <c r="O131" s="111">
        <f>IF(RES_hhdet_in_tes!O131=0,"",RES_hhdet_in_tes!O131/RES_hhdet_in_fec!O131)</f>
        <v>0.85050190471979725</v>
      </c>
      <c r="P131" s="111">
        <f>IF(RES_hhdet_in_tes!P131=0,"",RES_hhdet_in_tes!P131/RES_hhdet_in_fec!P131)</f>
        <v>0.86581626174441972</v>
      </c>
      <c r="Q131" s="111">
        <f>IF(RES_hhdet_in_tes!Q131=0,"",RES_hhdet_in_tes!Q131/RES_hhdet_in_fec!Q131)</f>
        <v>0.88026500622291959</v>
      </c>
      <c r="R131" s="111">
        <f>IF(RES_hhdet_in_tes!R131=0,"",RES_hhdet_in_tes!R131/RES_hhdet_in_fec!R131)</f>
        <v>0.89133659687741373</v>
      </c>
      <c r="S131" s="111">
        <f>IF(RES_hhdet_in_tes!S131=0,"",RES_hhdet_in_tes!S131/RES_hhdet_in_fec!S131)</f>
        <v>0.90210740376519694</v>
      </c>
      <c r="T131" s="111">
        <f>IF(RES_hhdet_in_tes!T131=0,"",RES_hhdet_in_tes!T131/RES_hhdet_in_fec!T131)</f>
        <v>0.91250546097290375</v>
      </c>
      <c r="U131" s="111">
        <f>IF(RES_hhdet_in_tes!U131=0,"",RES_hhdet_in_tes!U131/RES_hhdet_in_fec!U131)</f>
        <v>0.92245880258720248</v>
      </c>
      <c r="V131" s="111">
        <f>IF(RES_hhdet_in_tes!V131=0,"",RES_hhdet_in_tes!V131/RES_hhdet_in_fec!V131)</f>
        <v>0.93189546269474699</v>
      </c>
      <c r="W131" s="111">
        <f>IF(RES_hhdet_in_tes!W131=0,"",RES_hhdet_in_tes!W131/RES_hhdet_in_fec!W131)</f>
        <v>0.94058844552437315</v>
      </c>
      <c r="X131" s="111">
        <f>IF(RES_hhdet_in_tes!X131=0,"",RES_hhdet_in_tes!X131/RES_hhdet_in_fec!X131)</f>
        <v>0.94374320128469025</v>
      </c>
      <c r="Y131" s="111">
        <f>IF(RES_hhdet_in_tes!Y131=0,"",RES_hhdet_in_tes!Y131/RES_hhdet_in_fec!Y131)</f>
        <v>0.94677474956976249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0.60878476673865101</v>
      </c>
      <c r="D135" s="112">
        <f>IF(RES_hhdet_in_tes!D135=0,"",RES_hhdet_in_tes!D135/RES_hhdet_in_fec!D135)</f>
        <v>0.61045031618852097</v>
      </c>
      <c r="E135" s="112">
        <f>IF(RES_hhdet_in_tes!E135=0,"",RES_hhdet_in_tes!E135/RES_hhdet_in_fec!E135)</f>
        <v>0.61227368033155805</v>
      </c>
      <c r="F135" s="112">
        <f>IF(RES_hhdet_in_tes!F135=0,"",RES_hhdet_in_tes!F135/RES_hhdet_in_fec!F135)</f>
        <v>0.61411904423471997</v>
      </c>
      <c r="G135" s="112">
        <f>IF(RES_hhdet_in_tes!G135=0,"",RES_hhdet_in_tes!G135/RES_hhdet_in_fec!G135)</f>
        <v>0.61611097761545908</v>
      </c>
      <c r="H135" s="112">
        <f>IF(RES_hhdet_in_tes!H135=0,"",RES_hhdet_in_tes!H135/RES_hhdet_in_fec!H135)</f>
        <v>0.61823541922603908</v>
      </c>
      <c r="I135" s="112">
        <f>IF(RES_hhdet_in_tes!I135=0,"",RES_hhdet_in_tes!I135/RES_hhdet_in_fec!I135)</f>
        <v>0.62052467595775807</v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0.6360821372517047</v>
      </c>
      <c r="N135" s="112">
        <f>IF(RES_hhdet_in_tes!N135=0,"",RES_hhdet_in_tes!N135/RES_hhdet_in_fec!N135)</f>
        <v>0.64686748322044851</v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0.6846411676310411</v>
      </c>
      <c r="Q135" s="112">
        <f>IF(RES_hhdet_in_tes!Q135=0,"",RES_hhdet_in_tes!Q135/RES_hhdet_in_fec!Q135)</f>
        <v>0.70521760364250385</v>
      </c>
      <c r="R135" s="112">
        <f>IF(RES_hhdet_in_tes!R135=0,"",RES_hhdet_in_tes!R135/RES_hhdet_in_fec!R135)</f>
        <v>0.71914248767705713</v>
      </c>
      <c r="S135" s="112">
        <f>IF(RES_hhdet_in_tes!S135=0,"",RES_hhdet_in_tes!S135/RES_hhdet_in_fec!S135)</f>
        <v>0.73263330009309346</v>
      </c>
      <c r="T135" s="112">
        <f>IF(RES_hhdet_in_tes!T135=0,"",RES_hhdet_in_tes!T135/RES_hhdet_in_fec!T135)</f>
        <v>0.74601941658851689</v>
      </c>
      <c r="U135" s="112">
        <f>IF(RES_hhdet_in_tes!U135=0,"",RES_hhdet_in_tes!U135/RES_hhdet_in_fec!U135)</f>
        <v>0.75943540409177412</v>
      </c>
      <c r="V135" s="112">
        <f>IF(RES_hhdet_in_tes!V135=0,"",RES_hhdet_in_tes!V135/RES_hhdet_in_fec!V135)</f>
        <v>0.77261505662203023</v>
      </c>
      <c r="W135" s="112" t="str">
        <f>IF(RES_hhdet_in_tes!W135=0,"",RES_hhdet_in_tes!W135/RES_hhdet_in_fec!W135)</f>
        <v/>
      </c>
      <c r="X135" s="112">
        <f>IF(RES_hhdet_in_tes!X135=0,"",RES_hhdet_in_tes!X135/RES_hhdet_in_fec!X135)</f>
        <v>0.79661826778611167</v>
      </c>
      <c r="Y135" s="112">
        <f>IF(RES_hhdet_in_tes!Y135=0,"",RES_hhdet_in_tes!Y135/RES_hhdet_in_fec!Y135)</f>
        <v>0.80778164689818632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0.57998568756702695</v>
      </c>
      <c r="D139" s="124">
        <f>IF(RES_hhdet_in_tes!D139=0,"",RES_hhdet_in_tes!D139/RES_hhdet_in_fec!D139)</f>
        <v>0.58829631690118178</v>
      </c>
      <c r="E139" s="124">
        <f>IF(RES_hhdet_in_tes!E139=0,"",RES_hhdet_in_tes!E139/RES_hhdet_in_fec!E139)</f>
        <v>0.61284799478596841</v>
      </c>
      <c r="F139" s="124">
        <f>IF(RES_hhdet_in_tes!F139=0,"",RES_hhdet_in_tes!F139/RES_hhdet_in_fec!F139)</f>
        <v>0.65604811038497435</v>
      </c>
      <c r="G139" s="124">
        <f>IF(RES_hhdet_in_tes!G139=0,"",RES_hhdet_in_tes!G139/RES_hhdet_in_fec!G139)</f>
        <v>0.64260754305124335</v>
      </c>
      <c r="H139" s="124">
        <f>IF(RES_hhdet_in_tes!H139=0,"",RES_hhdet_in_tes!H139/RES_hhdet_in_fec!H139)</f>
        <v>0.69236886929807862</v>
      </c>
      <c r="I139" s="124">
        <f>IF(RES_hhdet_in_tes!I139=0,"",RES_hhdet_in_tes!I139/RES_hhdet_in_fec!I139)</f>
        <v>0.7336624657877816</v>
      </c>
      <c r="J139" s="124">
        <f>IF(RES_hhdet_in_tes!J139=0,"",RES_hhdet_in_tes!J139/RES_hhdet_in_fec!J139)</f>
        <v>0.71205322295202367</v>
      </c>
      <c r="K139" s="124">
        <f>IF(RES_hhdet_in_tes!K139=0,"",RES_hhdet_in_tes!K139/RES_hhdet_in_fec!K139)</f>
        <v>0.60542419396165714</v>
      </c>
      <c r="L139" s="124">
        <f>IF(RES_hhdet_in_tes!L139=0,"",RES_hhdet_in_tes!L139/RES_hhdet_in_fec!L139)</f>
        <v>0.59834009676688826</v>
      </c>
      <c r="M139" s="124">
        <f>IF(RES_hhdet_in_tes!M139=0,"",RES_hhdet_in_tes!M139/RES_hhdet_in_fec!M139)</f>
        <v>0.61684457678986304</v>
      </c>
      <c r="N139" s="124">
        <f>IF(RES_hhdet_in_tes!N139=0,"",RES_hhdet_in_tes!N139/RES_hhdet_in_fec!N139)</f>
        <v>0.66145952429822219</v>
      </c>
      <c r="O139" s="124">
        <f>IF(RES_hhdet_in_tes!O139=0,"",RES_hhdet_in_tes!O139/RES_hhdet_in_fec!O139)</f>
        <v>0.67942673424085909</v>
      </c>
      <c r="P139" s="124">
        <f>IF(RES_hhdet_in_tes!P139=0,"",RES_hhdet_in_tes!P139/RES_hhdet_in_fec!P139)</f>
        <v>0.68116641174583814</v>
      </c>
      <c r="Q139" s="124">
        <f>IF(RES_hhdet_in_tes!Q139=0,"",RES_hhdet_in_tes!Q139/RES_hhdet_in_fec!Q139)</f>
        <v>0.61829151530369819</v>
      </c>
      <c r="R139" s="124">
        <f>IF(RES_hhdet_in_tes!R139=0,"",RES_hhdet_in_tes!R139/RES_hhdet_in_fec!R139)</f>
        <v>0.63387358953807937</v>
      </c>
      <c r="S139" s="124">
        <f>IF(RES_hhdet_in_tes!S139=0,"",RES_hhdet_in_tes!S139/RES_hhdet_in_fec!S139)</f>
        <v>0.61874721567870306</v>
      </c>
      <c r="T139" s="124">
        <f>IF(RES_hhdet_in_tes!T139=0,"",RES_hhdet_in_tes!T139/RES_hhdet_in_fec!T139)</f>
        <v>0.65315897338855011</v>
      </c>
      <c r="U139" s="124">
        <f>IF(RES_hhdet_in_tes!U139=0,"",RES_hhdet_in_tes!U139/RES_hhdet_in_fec!U139)</f>
        <v>0.72895172880327486</v>
      </c>
      <c r="V139" s="124">
        <f>IF(RES_hhdet_in_tes!V139=0,"",RES_hhdet_in_tes!V139/RES_hhdet_in_fec!V139)</f>
        <v>0.81943325256491173</v>
      </c>
      <c r="W139" s="124">
        <f>IF(RES_hhdet_in_tes!W139=0,"",RES_hhdet_in_tes!W139/RES_hhdet_in_fec!W139)</f>
        <v>0.74800253059402422</v>
      </c>
      <c r="X139" s="124">
        <f>IF(RES_hhdet_in_tes!X139=0,"",RES_hhdet_in_tes!X139/RES_hhdet_in_fec!X139)</f>
        <v>0.67246079497331568</v>
      </c>
      <c r="Y139" s="124">
        <f>IF(RES_hhdet_in_tes!Y139=0,"",RES_hhdet_in_tes!Y139/RES_hhdet_in_fec!Y139)</f>
        <v>0.60746854056385657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0.57161744790684599</v>
      </c>
      <c r="D140" s="111">
        <f>IF(RES_hhdet_in_tes!D140=0,"",RES_hhdet_in_tes!D140/RES_hhdet_in_fec!D140)</f>
        <v>0.57214600809599936</v>
      </c>
      <c r="E140" s="111">
        <f>IF(RES_hhdet_in_tes!E140=0,"",RES_hhdet_in_tes!E140/RES_hhdet_in_fec!E140)</f>
        <v>0.57267461589711555</v>
      </c>
      <c r="F140" s="111">
        <f>IF(RES_hhdet_in_tes!F140=0,"",RES_hhdet_in_tes!F140/RES_hhdet_in_fec!F140)</f>
        <v>0.5732032301907718</v>
      </c>
      <c r="G140" s="111">
        <f>IF(RES_hhdet_in_tes!G140=0,"",RES_hhdet_in_tes!G140/RES_hhdet_in_fec!G140)</f>
        <v>0.57373188833224487</v>
      </c>
      <c r="H140" s="111">
        <f>IF(RES_hhdet_in_tes!H140=0,"",RES_hhdet_in_tes!H140/RES_hhdet_in_fec!H140)</f>
        <v>0.57426058574972472</v>
      </c>
      <c r="I140" s="111">
        <f>IF(RES_hhdet_in_tes!I140=0,"",RES_hhdet_in_tes!I140/RES_hhdet_in_fec!I140)</f>
        <v>0.57478933164755219</v>
      </c>
      <c r="J140" s="111">
        <f>IF(RES_hhdet_in_tes!J140=0,"",RES_hhdet_in_tes!J140/RES_hhdet_in_fec!J140)</f>
        <v>0.57531816373266498</v>
      </c>
      <c r="K140" s="111">
        <f>IF(RES_hhdet_in_tes!K140=0,"",RES_hhdet_in_tes!K140/RES_hhdet_in_fec!K140)</f>
        <v>0.5758471140658773</v>
      </c>
      <c r="L140" s="111">
        <f>IF(RES_hhdet_in_tes!L140=0,"",RES_hhdet_in_tes!L140/RES_hhdet_in_fec!L140)</f>
        <v>0.57637619122477146</v>
      </c>
      <c r="M140" s="111">
        <f>IF(RES_hhdet_in_tes!M140=0,"",RES_hhdet_in_tes!M140/RES_hhdet_in_fec!M140)</f>
        <v>0.57677799513053207</v>
      </c>
      <c r="N140" s="111">
        <f>IF(RES_hhdet_in_tes!N140=0,"",RES_hhdet_in_tes!N140/RES_hhdet_in_fec!N140)</f>
        <v>0.57700258461365139</v>
      </c>
      <c r="O140" s="111">
        <f>IF(RES_hhdet_in_tes!O140=0,"",RES_hhdet_in_tes!O140/RES_hhdet_in_fec!O140)</f>
        <v>0.57713681584802889</v>
      </c>
      <c r="P140" s="111">
        <f>IF(RES_hhdet_in_tes!P140=0,"",RES_hhdet_in_tes!P140/RES_hhdet_in_fec!P140)</f>
        <v>0.57751136591747998</v>
      </c>
      <c r="Q140" s="111">
        <f>IF(RES_hhdet_in_tes!Q140=0,"",RES_hhdet_in_tes!Q140/RES_hhdet_in_fec!Q140)</f>
        <v>0.57903587219672636</v>
      </c>
      <c r="R140" s="111">
        <f>IF(RES_hhdet_in_tes!R140=0,"",RES_hhdet_in_tes!R140/RES_hhdet_in_fec!R140)</f>
        <v>0.58304037057891678</v>
      </c>
      <c r="S140" s="111">
        <f>IF(RES_hhdet_in_tes!S140=0,"",RES_hhdet_in_tes!S140/RES_hhdet_in_fec!S140)</f>
        <v>0.58868917313904434</v>
      </c>
      <c r="T140" s="111">
        <f>IF(RES_hhdet_in_tes!T140=0,"",RES_hhdet_in_tes!T140/RES_hhdet_in_fec!T140)</f>
        <v>0.59488701711760272</v>
      </c>
      <c r="U140" s="111">
        <f>IF(RES_hhdet_in_tes!U140=0,"",RES_hhdet_in_tes!U140/RES_hhdet_in_fec!U140)</f>
        <v>0.60053863975510169</v>
      </c>
      <c r="V140" s="111">
        <f>IF(RES_hhdet_in_tes!V140=0,"",RES_hhdet_in_tes!V140/RES_hhdet_in_fec!V140)</f>
        <v>0.60454877829204257</v>
      </c>
      <c r="W140" s="111">
        <f>IF(RES_hhdet_in_tes!W140=0,"",RES_hhdet_in_tes!W140/RES_hhdet_in_fec!W140)</f>
        <v>0.60647608131956188</v>
      </c>
      <c r="X140" s="111">
        <f>IF(RES_hhdet_in_tes!X140=0,"",RES_hhdet_in_tes!X140/RES_hhdet_in_fec!X140)</f>
        <v>0.60687706138573416</v>
      </c>
      <c r="Y140" s="111">
        <f>IF(RES_hhdet_in_tes!Y140=0,"",RES_hhdet_in_tes!Y140/RES_hhdet_in_fec!Y140)</f>
        <v>0.60691715939235147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0.74157921640909141</v>
      </c>
      <c r="D141" s="45">
        <f>IF(RES_hhdet_in_tes!D141=0,"",RES_hhdet_in_tes!D141/RES_hhdet_in_fec!D141)</f>
        <v>0.74292076667191642</v>
      </c>
      <c r="E141" s="45">
        <f>IF(RES_hhdet_in_tes!E141=0,"",RES_hhdet_in_tes!E141/RES_hhdet_in_fec!E141)</f>
        <v>0.74432557133997501</v>
      </c>
      <c r="F141" s="45">
        <f>IF(RES_hhdet_in_tes!F141=0,"",RES_hhdet_in_tes!F141/RES_hhdet_in_fec!F141)</f>
        <v>0.7457390016087474</v>
      </c>
      <c r="G141" s="45">
        <f>IF(RES_hhdet_in_tes!G141=0,"",RES_hhdet_in_tes!G141/RES_hhdet_in_fec!G141)</f>
        <v>0.74721068546417646</v>
      </c>
      <c r="H141" s="45">
        <f>IF(RES_hhdet_in_tes!H141=0,"",RES_hhdet_in_tes!H141/RES_hhdet_in_fec!H141)</f>
        <v>0.74873454907258252</v>
      </c>
      <c r="I141" s="45">
        <f>IF(RES_hhdet_in_tes!I141=0,"",RES_hhdet_in_tes!I141/RES_hhdet_in_fec!I141)</f>
        <v>0.75032282077115209</v>
      </c>
      <c r="J141" s="45">
        <f>IF(RES_hhdet_in_tes!J141=0,"",RES_hhdet_in_tes!J141/RES_hhdet_in_fec!J141)</f>
        <v>0.75202559574112338</v>
      </c>
      <c r="K141" s="45">
        <f>IF(RES_hhdet_in_tes!K141=0,"",RES_hhdet_in_tes!K141/RES_hhdet_in_fec!K141)</f>
        <v>0.75388546806314882</v>
      </c>
      <c r="L141" s="45">
        <f>IF(RES_hhdet_in_tes!L141=0,"",RES_hhdet_in_tes!L141/RES_hhdet_in_fec!L141)</f>
        <v>0.75591383340007179</v>
      </c>
      <c r="M141" s="45">
        <f>IF(RES_hhdet_in_tes!M141=0,"",RES_hhdet_in_tes!M141/RES_hhdet_in_fec!M141)</f>
        <v>0.75881394760844068</v>
      </c>
      <c r="N141" s="45">
        <f>IF(RES_hhdet_in_tes!N141=0,"",RES_hhdet_in_tes!N141/RES_hhdet_in_fec!N141)</f>
        <v>0.76278602094657089</v>
      </c>
      <c r="O141" s="45">
        <f>IF(RES_hhdet_in_tes!O141=0,"",RES_hhdet_in_tes!O141/RES_hhdet_in_fec!O141)</f>
        <v>0.76830481934433392</v>
      </c>
      <c r="P141" s="45">
        <f>IF(RES_hhdet_in_tes!P141=0,"",RES_hhdet_in_tes!P141/RES_hhdet_in_fec!P141)</f>
        <v>0.77560320089158796</v>
      </c>
      <c r="Q141" s="45">
        <f>IF(RES_hhdet_in_tes!Q141=0,"",RES_hhdet_in_tes!Q141/RES_hhdet_in_fec!Q141)</f>
        <v>0.78504737779970957</v>
      </c>
      <c r="R141" s="45">
        <f>IF(RES_hhdet_in_tes!R141=0,"",RES_hhdet_in_tes!R141/RES_hhdet_in_fec!R141)</f>
        <v>0.79789864462308957</v>
      </c>
      <c r="S141" s="45">
        <f>IF(RES_hhdet_in_tes!S141=0,"",RES_hhdet_in_tes!S141/RES_hhdet_in_fec!S141)</f>
        <v>0.81397977459421034</v>
      </c>
      <c r="T141" s="45">
        <f>IF(RES_hhdet_in_tes!T141=0,"",RES_hhdet_in_tes!T141/RES_hhdet_in_fec!T141)</f>
        <v>0.83129199408825494</v>
      </c>
      <c r="U141" s="45">
        <f>IF(RES_hhdet_in_tes!U141=0,"",RES_hhdet_in_tes!U141/RES_hhdet_in_fec!U141)</f>
        <v>0.84783652948045274</v>
      </c>
      <c r="V141" s="45">
        <f>IF(RES_hhdet_in_tes!V141=0,"",RES_hhdet_in_tes!V141/RES_hhdet_in_fec!V141)</f>
        <v>0.86161460714601179</v>
      </c>
      <c r="W141" s="45">
        <f>IF(RES_hhdet_in_tes!W141=0,"",RES_hhdet_in_tes!W141/RES_hhdet_in_fec!W141)</f>
        <v>0.87193176191231647</v>
      </c>
      <c r="X141" s="45">
        <f>IF(RES_hhdet_in_tes!X141=0,"",RES_hhdet_in_tes!X141/RES_hhdet_in_fec!X141)</f>
        <v>0.87958194501488507</v>
      </c>
      <c r="Y141" s="45">
        <f>IF(RES_hhdet_in_tes!Y141=0,"",RES_hhdet_in_tes!Y141/RES_hhdet_in_fec!Y141)</f>
        <v>0.8863660954464414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>
        <f>IF(RES_hhdet_in_tes!O143=0,"",RES_hhdet_in_tes!O143/RES_hhdet_in_fec!O143)</f>
        <v>2.032689259464362</v>
      </c>
      <c r="P143" s="119">
        <f>IF(RES_hhdet_in_tes!P143=0,"",RES_hhdet_in_tes!P143/RES_hhdet_in_fec!P143)</f>
        <v>1.9987310037484529</v>
      </c>
      <c r="Q143" s="119">
        <f>IF(RES_hhdet_in_tes!Q143=0,"",RES_hhdet_in_tes!Q143/RES_hhdet_in_fec!Q143)</f>
        <v>2.0659138440938039</v>
      </c>
      <c r="R143" s="119">
        <f>IF(RES_hhdet_in_tes!R143=0,"",RES_hhdet_in_tes!R143/RES_hhdet_in_fec!R143)</f>
        <v>2.1540701426346018</v>
      </c>
      <c r="S143" s="119">
        <f>IF(RES_hhdet_in_tes!S143=0,"",RES_hhdet_in_tes!S143/RES_hhdet_in_fec!S143)</f>
        <v>2.3515141731212688</v>
      </c>
      <c r="T143" s="119">
        <f>IF(RES_hhdet_in_tes!T143=0,"",RES_hhdet_in_tes!T143/RES_hhdet_in_fec!T143)</f>
        <v>2.373622677327115</v>
      </c>
      <c r="U143" s="119">
        <f>IF(RES_hhdet_in_tes!U143=0,"",RES_hhdet_in_tes!U143/RES_hhdet_in_fec!U143)</f>
        <v>2.2792467331648583</v>
      </c>
      <c r="V143" s="119">
        <f>IF(RES_hhdet_in_tes!V143=0,"",RES_hhdet_in_tes!V143/RES_hhdet_in_fec!V143)</f>
        <v>2.2066019835781385</v>
      </c>
      <c r="W143" s="119">
        <f>IF(RES_hhdet_in_tes!W143=0,"",RES_hhdet_in_tes!W143/RES_hhdet_in_fec!W143)</f>
        <v>2.3217648360450536</v>
      </c>
      <c r="X143" s="119">
        <f>IF(RES_hhdet_in_tes!X143=0,"",RES_hhdet_in_tes!X143/RES_hhdet_in_fec!X143)</f>
        <v>2.2730783895888975</v>
      </c>
      <c r="Y143" s="119">
        <f>IF(RES_hhdet_in_tes!Y143=0,"",RES_hhdet_in_tes!Y143/RES_hhdet_in_fec!Y143)</f>
        <v>2.2471909112654873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>
        <f>IF(RES_hhdet_in_tes!O144=0,"",RES_hhdet_in_tes!O144/RES_hhdet_in_fec!O144)</f>
        <v>2.7276540651574388</v>
      </c>
      <c r="P144" s="124">
        <f>IF(RES_hhdet_in_tes!P144=0,"",RES_hhdet_in_tes!P144/RES_hhdet_in_fec!P144)</f>
        <v>2.9204048117878485</v>
      </c>
      <c r="Q144" s="124">
        <f>IF(RES_hhdet_in_tes!Q144=0,"",RES_hhdet_in_tes!Q144/RES_hhdet_in_fec!Q144)</f>
        <v>3.0703009039188487</v>
      </c>
      <c r="R144" s="124">
        <f>IF(RES_hhdet_in_tes!R144=0,"",RES_hhdet_in_tes!R144/RES_hhdet_in_fec!R144)</f>
        <v>3.2157926928181055</v>
      </c>
      <c r="S144" s="124">
        <f>IF(RES_hhdet_in_tes!S144=0,"",RES_hhdet_in_tes!S144/RES_hhdet_in_fec!S144)</f>
        <v>3.3394607133824743</v>
      </c>
      <c r="T144" s="124">
        <f>IF(RES_hhdet_in_tes!T144=0,"",RES_hhdet_in_tes!T144/RES_hhdet_in_fec!T144)</f>
        <v>3.4445785308621866</v>
      </c>
      <c r="U144" s="124">
        <f>IF(RES_hhdet_in_tes!U144=0,"",RES_hhdet_in_tes!U144/RES_hhdet_in_fec!U144)</f>
        <v>3.5339286757199426</v>
      </c>
      <c r="V144" s="124">
        <f>IF(RES_hhdet_in_tes!V144=0,"",RES_hhdet_in_tes!V144/RES_hhdet_in_fec!V144)</f>
        <v>3.6139612041347799</v>
      </c>
      <c r="W144" s="124">
        <f>IF(RES_hhdet_in_tes!W144=0,"",RES_hhdet_in_tes!W144/RES_hhdet_in_fec!W144)</f>
        <v>4.0402461632472262</v>
      </c>
      <c r="X144" s="124">
        <f>IF(RES_hhdet_in_tes!X144=0,"",RES_hhdet_in_tes!X144/RES_hhdet_in_fec!X144)</f>
        <v>4.0624983739156004</v>
      </c>
      <c r="Y144" s="124">
        <f>IF(RES_hhdet_in_tes!Y144=0,"",RES_hhdet_in_tes!Y144/RES_hhdet_in_fec!Y144)</f>
        <v>4.0813506711307985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>
        <f>IF(RES_hhdet_in_tes!O145=0,"",RES_hhdet_in_tes!O145/RES_hhdet_in_fec!O145)</f>
        <v>2.7276540651574388</v>
      </c>
      <c r="P145" s="111">
        <f>IF(RES_hhdet_in_tes!P145=0,"",RES_hhdet_in_tes!P145/RES_hhdet_in_fec!P145)</f>
        <v>2.9204048117878485</v>
      </c>
      <c r="Q145" s="111">
        <f>IF(RES_hhdet_in_tes!Q145=0,"",RES_hhdet_in_tes!Q145/RES_hhdet_in_fec!Q145)</f>
        <v>3.0703009039188487</v>
      </c>
      <c r="R145" s="111">
        <f>IF(RES_hhdet_in_tes!R145=0,"",RES_hhdet_in_tes!R145/RES_hhdet_in_fec!R145)</f>
        <v>3.2157926928181055</v>
      </c>
      <c r="S145" s="111">
        <f>IF(RES_hhdet_in_tes!S145=0,"",RES_hhdet_in_tes!S145/RES_hhdet_in_fec!S145)</f>
        <v>3.3394607133824743</v>
      </c>
      <c r="T145" s="111">
        <f>IF(RES_hhdet_in_tes!T145=0,"",RES_hhdet_in_tes!T145/RES_hhdet_in_fec!T145)</f>
        <v>3.4445785308621866</v>
      </c>
      <c r="U145" s="111">
        <f>IF(RES_hhdet_in_tes!U145=0,"",RES_hhdet_in_tes!U145/RES_hhdet_in_fec!U145)</f>
        <v>3.5339286757199426</v>
      </c>
      <c r="V145" s="111">
        <f>IF(RES_hhdet_in_tes!V145=0,"",RES_hhdet_in_tes!V145/RES_hhdet_in_fec!V145)</f>
        <v>3.6139612041347799</v>
      </c>
      <c r="W145" s="111">
        <f>IF(RES_hhdet_in_tes!W145=0,"",RES_hhdet_in_tes!W145/RES_hhdet_in_fec!W145)</f>
        <v>4.0402461632472262</v>
      </c>
      <c r="X145" s="111">
        <f>IF(RES_hhdet_in_tes!X145=0,"",RES_hhdet_in_tes!X145/RES_hhdet_in_fec!X145)</f>
        <v>4.0624983739156004</v>
      </c>
      <c r="Y145" s="111">
        <f>IF(RES_hhdet_in_tes!Y145=0,"",RES_hhdet_in_tes!Y145/RES_hhdet_in_fec!Y145)</f>
        <v>4.0813506711307985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>
        <f>IF(RES_hhdet_in_tes!O146=0,"",RES_hhdet_in_tes!O146/RES_hhdet_in_fec!O146)</f>
        <v>4.3721132014718442</v>
      </c>
      <c r="P146" s="124">
        <f>IF(RES_hhdet_in_tes!P146=0,"",RES_hhdet_in_tes!P146/RES_hhdet_in_fec!P146)</f>
        <v>4.5870588123142886</v>
      </c>
      <c r="Q146" s="124">
        <f>IF(RES_hhdet_in_tes!Q146=0,"",RES_hhdet_in_tes!Q146/RES_hhdet_in_fec!Q146)</f>
        <v>4.7520262730472709</v>
      </c>
      <c r="R146" s="124">
        <f>IF(RES_hhdet_in_tes!R146=0,"",RES_hhdet_in_tes!R146/RES_hhdet_in_fec!R146)</f>
        <v>4.7877711121239566</v>
      </c>
      <c r="S146" s="124">
        <f>IF(RES_hhdet_in_tes!S146=0,"",RES_hhdet_in_tes!S146/RES_hhdet_in_fec!S146)</f>
        <v>4.791742760910255</v>
      </c>
      <c r="T146" s="124">
        <f>IF(RES_hhdet_in_tes!T146=0,"",RES_hhdet_in_tes!T146/RES_hhdet_in_fec!T146)</f>
        <v>4.796155704006142</v>
      </c>
      <c r="U146" s="124">
        <f>IF(RES_hhdet_in_tes!U146=0,"",RES_hhdet_in_tes!U146/RES_hhdet_in_fec!U146)</f>
        <v>4.8010589741126832</v>
      </c>
      <c r="V146" s="124">
        <f>IF(RES_hhdet_in_tes!V146=0,"",RES_hhdet_in_tes!V146/RES_hhdet_in_fec!V146)</f>
        <v>4.8150702473289639</v>
      </c>
      <c r="W146" s="124">
        <f>IF(RES_hhdet_in_tes!W146=0,"",RES_hhdet_in_tes!W146/RES_hhdet_in_fec!W146)</f>
        <v>4.8610579629971289</v>
      </c>
      <c r="X146" s="124">
        <f>IF(RES_hhdet_in_tes!X146=0,"",RES_hhdet_in_tes!X146/RES_hhdet_in_fec!X146)</f>
        <v>4.9138898910501316</v>
      </c>
      <c r="Y146" s="124">
        <f>IF(RES_hhdet_in_tes!Y146=0,"",RES_hhdet_in_tes!Y146/RES_hhdet_in_fec!Y146)</f>
        <v>4.9734408651691888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>
        <f>IF(RES_hhdet_in_tes!O147=0,"",RES_hhdet_in_tes!O147/RES_hhdet_in_fec!O147)</f>
        <v>4.3721132014718442</v>
      </c>
      <c r="P147" s="111">
        <f>IF(RES_hhdet_in_tes!P147=0,"",RES_hhdet_in_tes!P147/RES_hhdet_in_fec!P147)</f>
        <v>4.5870588123142886</v>
      </c>
      <c r="Q147" s="111">
        <f>IF(RES_hhdet_in_tes!Q147=0,"",RES_hhdet_in_tes!Q147/RES_hhdet_in_fec!Q147)</f>
        <v>4.7520262730472709</v>
      </c>
      <c r="R147" s="111">
        <f>IF(RES_hhdet_in_tes!R147=0,"",RES_hhdet_in_tes!R147/RES_hhdet_in_fec!R147)</f>
        <v>4.7877711121239566</v>
      </c>
      <c r="S147" s="111">
        <f>IF(RES_hhdet_in_tes!S147=0,"",RES_hhdet_in_tes!S147/RES_hhdet_in_fec!S147)</f>
        <v>4.791742760910255</v>
      </c>
      <c r="T147" s="111">
        <f>IF(RES_hhdet_in_tes!T147=0,"",RES_hhdet_in_tes!T147/RES_hhdet_in_fec!T147)</f>
        <v>4.796155704006142</v>
      </c>
      <c r="U147" s="111">
        <f>IF(RES_hhdet_in_tes!U147=0,"",RES_hhdet_in_tes!U147/RES_hhdet_in_fec!U147)</f>
        <v>4.8010589741126832</v>
      </c>
      <c r="V147" s="111">
        <f>IF(RES_hhdet_in_tes!V147=0,"",RES_hhdet_in_tes!V147/RES_hhdet_in_fec!V147)</f>
        <v>4.8150702473289639</v>
      </c>
      <c r="W147" s="111">
        <f>IF(RES_hhdet_in_tes!W147=0,"",RES_hhdet_in_tes!W147/RES_hhdet_in_fec!W147)</f>
        <v>4.8610579629971289</v>
      </c>
      <c r="X147" s="111">
        <f>IF(RES_hhdet_in_tes!X147=0,"",RES_hhdet_in_tes!X147/RES_hhdet_in_fec!X147)</f>
        <v>4.9138898910501316</v>
      </c>
      <c r="Y147" s="111">
        <f>IF(RES_hhdet_in_tes!Y147=0,"",RES_hhdet_in_tes!Y147/RES_hhdet_in_fec!Y147)</f>
        <v>4.9734408651691888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>
        <f>IF(RES_hhdet_in_tes!O148=0,"",RES_hhdet_in_tes!O148/RES_hhdet_in_fec!O148)</f>
        <v>0.66338548536708941</v>
      </c>
      <c r="P148" s="124">
        <f>IF(RES_hhdet_in_tes!P148=0,"",RES_hhdet_in_tes!P148/RES_hhdet_in_fec!P148)</f>
        <v>0.68477103133234207</v>
      </c>
      <c r="Q148" s="124">
        <f>IF(RES_hhdet_in_tes!Q148=0,"",RES_hhdet_in_tes!Q148/RES_hhdet_in_fec!Q148)</f>
        <v>0.70557901135415246</v>
      </c>
      <c r="R148" s="124">
        <f>IF(RES_hhdet_in_tes!R148=0,"",RES_hhdet_in_tes!R148/RES_hhdet_in_fec!R148)</f>
        <v>0.72006560200221925</v>
      </c>
      <c r="S148" s="124">
        <f>IF(RES_hhdet_in_tes!S148=0,"",RES_hhdet_in_tes!S148/RES_hhdet_in_fec!S148)</f>
        <v>0.73421295419088406</v>
      </c>
      <c r="T148" s="124">
        <f>IF(RES_hhdet_in_tes!T148=0,"",RES_hhdet_in_tes!T148/RES_hhdet_in_fec!T148)</f>
        <v>0.74726944397848938</v>
      </c>
      <c r="U148" s="124">
        <f>IF(RES_hhdet_in_tes!U148=0,"",RES_hhdet_in_tes!U148/RES_hhdet_in_fec!U148)</f>
        <v>0.76074630627568141</v>
      </c>
      <c r="V148" s="124">
        <f>IF(RES_hhdet_in_tes!V148=0,"",RES_hhdet_in_tes!V148/RES_hhdet_in_fec!V148)</f>
        <v>0.7744810313772883</v>
      </c>
      <c r="W148" s="124">
        <f>IF(RES_hhdet_in_tes!W148=0,"",RES_hhdet_in_tes!W148/RES_hhdet_in_fec!W148)</f>
        <v>0.78705040862871767</v>
      </c>
      <c r="X148" s="124">
        <f>IF(RES_hhdet_in_tes!X148=0,"",RES_hhdet_in_tes!X148/RES_hhdet_in_fec!X148)</f>
        <v>0.80041276798540761</v>
      </c>
      <c r="Y148" s="124">
        <f>IF(RES_hhdet_in_tes!Y148=0,"",RES_hhdet_in_tes!Y148/RES_hhdet_in_fec!Y148)</f>
        <v>0.81977634080631334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>
        <f>IF(RES_hhdet_in_tes!O149=0,"",RES_hhdet_in_tes!O149/RES_hhdet_in_fec!O149)</f>
        <v>0.67923604002764448</v>
      </c>
      <c r="P149" s="111">
        <f>IF(RES_hhdet_in_tes!P149=0,"",RES_hhdet_in_tes!P149/RES_hhdet_in_fec!P149)</f>
        <v>0.72967614286806159</v>
      </c>
      <c r="Q149" s="111">
        <f>IF(RES_hhdet_in_tes!Q149=0,"",RES_hhdet_in_tes!Q149/RES_hhdet_in_fec!Q149)</f>
        <v>0.77509047363274119</v>
      </c>
      <c r="R149" s="111">
        <f>IF(RES_hhdet_in_tes!R149=0,"",RES_hhdet_in_tes!R149/RES_hhdet_in_fec!R149)</f>
        <v>0.80455428927857842</v>
      </c>
      <c r="S149" s="111">
        <f>IF(RES_hhdet_in_tes!S149=0,"",RES_hhdet_in_tes!S149/RES_hhdet_in_fec!S149)</f>
        <v>0.83198790969594527</v>
      </c>
      <c r="T149" s="111">
        <f>IF(RES_hhdet_in_tes!T149=0,"",RES_hhdet_in_tes!T149/RES_hhdet_in_fec!T149)</f>
        <v>0.85658243344934692</v>
      </c>
      <c r="U149" s="111">
        <f>IF(RES_hhdet_in_tes!U149=0,"",RES_hhdet_in_tes!U149/RES_hhdet_in_fec!U149)</f>
        <v>0.87752895910337247</v>
      </c>
      <c r="V149" s="111">
        <f>IF(RES_hhdet_in_tes!V149=0,"",RES_hhdet_in_tes!V149/RES_hhdet_in_fec!V149)</f>
        <v>0.89401858522257716</v>
      </c>
      <c r="W149" s="111">
        <f>IF(RES_hhdet_in_tes!W149=0,"",RES_hhdet_in_tes!W149/RES_hhdet_in_fec!W149)</f>
        <v>0.90415398334772301</v>
      </c>
      <c r="X149" s="111">
        <f>IF(RES_hhdet_in_tes!X149=0,"",RES_hhdet_in_tes!X149/RES_hhdet_in_fec!X149)</f>
        <v>0.90598524614525866</v>
      </c>
      <c r="Y149" s="111">
        <f>IF(RES_hhdet_in_tes!Y149=0,"",RES_hhdet_in_tes!Y149/RES_hhdet_in_fec!Y149)</f>
        <v>0.90691255280477068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0.66331373382271219</v>
      </c>
      <c r="P153" s="112">
        <f>IF(RES_hhdet_in_tes!P153=0,"",RES_hhdet_in_tes!P153/RES_hhdet_in_fec!P153)</f>
        <v>0.6846411676310411</v>
      </c>
      <c r="Q153" s="112">
        <f>IF(RES_hhdet_in_tes!Q153=0,"",RES_hhdet_in_tes!Q153/RES_hhdet_in_fec!Q153)</f>
        <v>0.70521760364250397</v>
      </c>
      <c r="R153" s="112">
        <f>IF(RES_hhdet_in_tes!R153=0,"",RES_hhdet_in_tes!R153/RES_hhdet_in_fec!R153)</f>
        <v>0.71914248767705713</v>
      </c>
      <c r="S153" s="112">
        <f>IF(RES_hhdet_in_tes!S153=0,"",RES_hhdet_in_tes!S153/RES_hhdet_in_fec!S153)</f>
        <v>0.73263330009309346</v>
      </c>
      <c r="T153" s="112">
        <f>IF(RES_hhdet_in_tes!T153=0,"",RES_hhdet_in_tes!T153/RES_hhdet_in_fec!T153)</f>
        <v>0.74601941658851689</v>
      </c>
      <c r="U153" s="112">
        <f>IF(RES_hhdet_in_tes!U153=0,"",RES_hhdet_in_tes!U153/RES_hhdet_in_fec!U153)</f>
        <v>0.75943540409177412</v>
      </c>
      <c r="V153" s="112">
        <f>IF(RES_hhdet_in_tes!V153=0,"",RES_hhdet_in_tes!V153/RES_hhdet_in_fec!V153)</f>
        <v>0.77261505662203023</v>
      </c>
      <c r="W153" s="112">
        <f>IF(RES_hhdet_in_tes!W153=0,"",RES_hhdet_in_tes!W153/RES_hhdet_in_fec!W153)</f>
        <v>0.78465245171334885</v>
      </c>
      <c r="X153" s="112">
        <f>IF(RES_hhdet_in_tes!X153=0,"",RES_hhdet_in_tes!X153/RES_hhdet_in_fec!X153)</f>
        <v>0.79661826778611167</v>
      </c>
      <c r="Y153" s="112">
        <f>IF(RES_hhdet_in_tes!Y153=0,"",RES_hhdet_in_tes!Y153/RES_hhdet_in_fec!Y153)</f>
        <v>0.80778164689818632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X154" s="113" t="str">
        <f>IF(RES_hhdet_in_tes!X154=0,"",RES_hhdet_in_tes!X154/RES_hhdet_in_fec!X154)</f>
        <v/>
      </c>
      <c r="Y154" s="113" t="str">
        <f>IF(RES_hhdet_in_tes!Y154=0,"",RES_hhdet_in_tes!Y154/RES_hhdet_in_fec!Y154)</f>
        <v/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X155" s="111" t="str">
        <f>IF(RES_hhdet_in_tes!X155=0,"",RES_hhdet_in_tes!X155/RES_hhdet_in_fec!X155)</f>
        <v/>
      </c>
      <c r="Y155" s="111" t="str">
        <f>IF(RES_hhdet_in_tes!Y155=0,"",RES_hhdet_in_tes!Y155/RES_hhdet_in_fec!Y155)</f>
        <v/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X156" s="111" t="str">
        <f>IF(RES_hhdet_in_tes!X156=0,"",RES_hhdet_in_tes!X156/RES_hhdet_in_fec!X156)</f>
        <v/>
      </c>
      <c r="Y156" s="111" t="str">
        <f>IF(RES_hhdet_in_tes!Y156=0,"",RES_hhdet_in_tes!Y156/RES_hhdet_in_fec!Y156)</f>
        <v/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>
        <f>IF(RES_hhdet_in_tes!O157=0,"",RES_hhdet_in_tes!O157/RES_hhdet_in_fec!O157)</f>
        <v>0.67940035286978118</v>
      </c>
      <c r="P157" s="124">
        <f>IF(RES_hhdet_in_tes!P157=0,"",RES_hhdet_in_tes!P157/RES_hhdet_in_fec!P157)</f>
        <v>0.68113046423753232</v>
      </c>
      <c r="Q157" s="124">
        <f>IF(RES_hhdet_in_tes!Q157=0,"",RES_hhdet_in_tes!Q157/RES_hhdet_in_fec!Q157)</f>
        <v>0.618263178789348</v>
      </c>
      <c r="R157" s="124">
        <f>IF(RES_hhdet_in_tes!R157=0,"",RES_hhdet_in_tes!R157/RES_hhdet_in_fec!R157)</f>
        <v>0.63388674878774376</v>
      </c>
      <c r="S157" s="124">
        <f>IF(RES_hhdet_in_tes!S157=0,"",RES_hhdet_in_tes!S157/RES_hhdet_in_fec!S157)</f>
        <v>0.61873825537928484</v>
      </c>
      <c r="T157" s="124">
        <f>IF(RES_hhdet_in_tes!T157=0,"",RES_hhdet_in_tes!T157/RES_hhdet_in_fec!T157)</f>
        <v>0.65312765900123326</v>
      </c>
      <c r="U157" s="124">
        <f>IF(RES_hhdet_in_tes!U157=0,"",RES_hhdet_in_tes!U157/RES_hhdet_in_fec!U157)</f>
        <v>0.72895109466019181</v>
      </c>
      <c r="V157" s="124">
        <f>IF(RES_hhdet_in_tes!V157=0,"",RES_hhdet_in_tes!V157/RES_hhdet_in_fec!V157)</f>
        <v>0.81942637627223425</v>
      </c>
      <c r="W157" s="124">
        <f>IF(RES_hhdet_in_tes!W157=0,"",RES_hhdet_in_tes!W157/RES_hhdet_in_fec!W157)</f>
        <v>0.7480036859715572</v>
      </c>
      <c r="X157" s="124">
        <f>IF(RES_hhdet_in_tes!X157=0,"",RES_hhdet_in_tes!X157/RES_hhdet_in_fec!X157)</f>
        <v>0.67246943700225847</v>
      </c>
      <c r="Y157" s="124">
        <f>IF(RES_hhdet_in_tes!Y157=0,"",RES_hhdet_in_tes!Y157/RES_hhdet_in_fec!Y157)</f>
        <v>0.60746876561832375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>
        <f>IF(RES_hhdet_in_tes!O158=0,"",RES_hhdet_in_tes!O158/RES_hhdet_in_fec!O158)</f>
        <v>0.57713681584802889</v>
      </c>
      <c r="P158" s="111">
        <f>IF(RES_hhdet_in_tes!P158=0,"",RES_hhdet_in_tes!P158/RES_hhdet_in_fec!P158)</f>
        <v>0.57751136591747998</v>
      </c>
      <c r="Q158" s="111">
        <f>IF(RES_hhdet_in_tes!Q158=0,"",RES_hhdet_in_tes!Q158/RES_hhdet_in_fec!Q158)</f>
        <v>0.57903587219672636</v>
      </c>
      <c r="R158" s="111">
        <f>IF(RES_hhdet_in_tes!R158=0,"",RES_hhdet_in_tes!R158/RES_hhdet_in_fec!R158)</f>
        <v>0.58304037057891678</v>
      </c>
      <c r="S158" s="111">
        <f>IF(RES_hhdet_in_tes!S158=0,"",RES_hhdet_in_tes!S158/RES_hhdet_in_fec!S158)</f>
        <v>0.58868917313904434</v>
      </c>
      <c r="T158" s="111">
        <f>IF(RES_hhdet_in_tes!T158=0,"",RES_hhdet_in_tes!T158/RES_hhdet_in_fec!T158)</f>
        <v>0.59488701711760272</v>
      </c>
      <c r="U158" s="111">
        <f>IF(RES_hhdet_in_tes!U158=0,"",RES_hhdet_in_tes!U158/RES_hhdet_in_fec!U158)</f>
        <v>0.60053863975510169</v>
      </c>
      <c r="V158" s="111">
        <f>IF(RES_hhdet_in_tes!V158=0,"",RES_hhdet_in_tes!V158/RES_hhdet_in_fec!V158)</f>
        <v>0.60454877829204257</v>
      </c>
      <c r="W158" s="111">
        <f>IF(RES_hhdet_in_tes!W158=0,"",RES_hhdet_in_tes!W158/RES_hhdet_in_fec!W158)</f>
        <v>0.60647608131956188</v>
      </c>
      <c r="X158" s="111">
        <f>IF(RES_hhdet_in_tes!X158=0,"",RES_hhdet_in_tes!X158/RES_hhdet_in_fec!X158)</f>
        <v>0.60687706138573416</v>
      </c>
      <c r="Y158" s="111">
        <f>IF(RES_hhdet_in_tes!Y158=0,"",RES_hhdet_in_tes!Y158/RES_hhdet_in_fec!Y158)</f>
        <v>0.60691715939235147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>
        <f>IF(RES_hhdet_in_tes!O159=0,"",RES_hhdet_in_tes!O159/RES_hhdet_in_fec!O159)</f>
        <v>0.76830481934433403</v>
      </c>
      <c r="P159" s="45">
        <f>IF(RES_hhdet_in_tes!P159=0,"",RES_hhdet_in_tes!P159/RES_hhdet_in_fec!P159)</f>
        <v>0.77560320089158796</v>
      </c>
      <c r="Q159" s="45">
        <f>IF(RES_hhdet_in_tes!Q159=0,"",RES_hhdet_in_tes!Q159/RES_hhdet_in_fec!Q159)</f>
        <v>0.78504737779970957</v>
      </c>
      <c r="R159" s="45">
        <f>IF(RES_hhdet_in_tes!R159=0,"",RES_hhdet_in_tes!R159/RES_hhdet_in_fec!R159)</f>
        <v>0.79789864462308957</v>
      </c>
      <c r="S159" s="45">
        <f>IF(RES_hhdet_in_tes!S159=0,"",RES_hhdet_in_tes!S159/RES_hhdet_in_fec!S159)</f>
        <v>0.81397977459421034</v>
      </c>
      <c r="T159" s="45">
        <f>IF(RES_hhdet_in_tes!T159=0,"",RES_hhdet_in_tes!T159/RES_hhdet_in_fec!T159)</f>
        <v>0.83129199408825483</v>
      </c>
      <c r="U159" s="45">
        <f>IF(RES_hhdet_in_tes!U159=0,"",RES_hhdet_in_tes!U159/RES_hhdet_in_fec!U159)</f>
        <v>0.84783652948045274</v>
      </c>
      <c r="V159" s="45">
        <f>IF(RES_hhdet_in_tes!V159=0,"",RES_hhdet_in_tes!V159/RES_hhdet_in_fec!V159)</f>
        <v>0.86161460714601179</v>
      </c>
      <c r="W159" s="45">
        <f>IF(RES_hhdet_in_tes!W159=0,"",RES_hhdet_in_tes!W159/RES_hhdet_in_fec!W159)</f>
        <v>0.87193176191231647</v>
      </c>
      <c r="X159" s="45">
        <f>IF(RES_hhdet_in_tes!X159=0,"",RES_hhdet_in_tes!X159/RES_hhdet_in_fec!X159)</f>
        <v>0.87958194501488507</v>
      </c>
      <c r="Y159" s="45">
        <f>IF(RES_hhdet_in_tes!Y159=0,"",RES_hhdet_in_tes!Y159/RES_hhdet_in_fec!Y159)</f>
        <v>0.8863660954464414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0.65663209312139215</v>
      </c>
      <c r="D161" s="119">
        <f>IF(RES_hhdet_in_tes!D161=0,"",RES_hhdet_in_tes!D161/RES_hhdet_in_fec!D161)</f>
        <v>0.66326464196025847</v>
      </c>
      <c r="E161" s="119">
        <f>IF(RES_hhdet_in_tes!E161=0,"",RES_hhdet_in_tes!E161/RES_hhdet_in_fec!E161)</f>
        <v>0.66964683780810053</v>
      </c>
      <c r="F161" s="119">
        <f>IF(RES_hhdet_in_tes!F161=0,"",RES_hhdet_in_tes!F161/RES_hhdet_in_fec!F161)</f>
        <v>0.67549905142342048</v>
      </c>
      <c r="G161" s="119">
        <f>IF(RES_hhdet_in_tes!G161=0,"",RES_hhdet_in_tes!G161/RES_hhdet_in_fec!G161)</f>
        <v>0.68090252528235462</v>
      </c>
      <c r="H161" s="119">
        <f>IF(RES_hhdet_in_tes!H161=0,"",RES_hhdet_in_tes!H161/RES_hhdet_in_fec!H161)</f>
        <v>0.68913807278485495</v>
      </c>
      <c r="I161" s="119">
        <f>IF(RES_hhdet_in_tes!I161=0,"",RES_hhdet_in_tes!I161/RES_hhdet_in_fec!I161)</f>
        <v>0.69704436367165368</v>
      </c>
      <c r="J161" s="119">
        <f>IF(RES_hhdet_in_tes!J161=0,"",RES_hhdet_in_tes!J161/RES_hhdet_in_fec!J161)</f>
        <v>0.69969129165614097</v>
      </c>
      <c r="K161" s="119">
        <f>IF(RES_hhdet_in_tes!K161=0,"",RES_hhdet_in_tes!K161/RES_hhdet_in_fec!K161)</f>
        <v>0.69597418594777916</v>
      </c>
      <c r="L161" s="119">
        <f>IF(RES_hhdet_in_tes!L161=0,"",RES_hhdet_in_tes!L161/RES_hhdet_in_fec!L161)</f>
        <v>0.70162041779840711</v>
      </c>
      <c r="M161" s="119">
        <f>IF(RES_hhdet_in_tes!M161=0,"",RES_hhdet_in_tes!M161/RES_hhdet_in_fec!M161)</f>
        <v>0.70427193052833947</v>
      </c>
      <c r="N161" s="119">
        <f>IF(RES_hhdet_in_tes!N161=0,"",RES_hhdet_in_tes!N161/RES_hhdet_in_fec!N161)</f>
        <v>0.71414235500014833</v>
      </c>
      <c r="O161" s="119">
        <f>IF(RES_hhdet_in_tes!O161=0,"",RES_hhdet_in_tes!O161/RES_hhdet_in_fec!O161)</f>
        <v>0.71674285794661419</v>
      </c>
      <c r="P161" s="119">
        <f>IF(RES_hhdet_in_tes!P161=0,"",RES_hhdet_in_tes!P161/RES_hhdet_in_fec!P161)</f>
        <v>0.72245373825781578</v>
      </c>
      <c r="Q161" s="119">
        <f>IF(RES_hhdet_in_tes!Q161=0,"",RES_hhdet_in_tes!Q161/RES_hhdet_in_fec!Q161)</f>
        <v>0.72988747676716359</v>
      </c>
      <c r="R161" s="119">
        <f>IF(RES_hhdet_in_tes!R161=0,"",RES_hhdet_in_tes!R161/RES_hhdet_in_fec!R161)</f>
        <v>0.75154254672669385</v>
      </c>
      <c r="S161" s="119">
        <f>IF(RES_hhdet_in_tes!S161=0,"",RES_hhdet_in_tes!S161/RES_hhdet_in_fec!S161)</f>
        <v>0.77893521462352566</v>
      </c>
      <c r="T161" s="119">
        <f>IF(RES_hhdet_in_tes!T161=0,"",RES_hhdet_in_tes!T161/RES_hhdet_in_fec!T161)</f>
        <v>0.80443572405891939</v>
      </c>
      <c r="U161" s="119">
        <f>IF(RES_hhdet_in_tes!U161=0,"",RES_hhdet_in_tes!U161/RES_hhdet_in_fec!U161)</f>
        <v>0.83711946725903297</v>
      </c>
      <c r="V161" s="119">
        <f>IF(RES_hhdet_in_tes!V161=0,"",RES_hhdet_in_tes!V161/RES_hhdet_in_fec!V161)</f>
        <v>0.87198402793474405</v>
      </c>
      <c r="W161" s="119">
        <f>IF(RES_hhdet_in_tes!W161=0,"",RES_hhdet_in_tes!W161/RES_hhdet_in_fec!W161)</f>
        <v>0.87513050075604981</v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0.66744948458777786</v>
      </c>
      <c r="D162" s="124">
        <f>IF(RES_hhdet_in_tes!D162=0,"",RES_hhdet_in_tes!D162/RES_hhdet_in_fec!D162)</f>
        <v>0.67272972545198995</v>
      </c>
      <c r="E162" s="124">
        <f>IF(RES_hhdet_in_tes!E162=0,"",RES_hhdet_in_tes!E162/RES_hhdet_in_fec!E162)</f>
        <v>0.67799525912786696</v>
      </c>
      <c r="F162" s="124">
        <f>IF(RES_hhdet_in_tes!F162=0,"",RES_hhdet_in_tes!F162/RES_hhdet_in_fec!F162)</f>
        <v>0.68325827460422095</v>
      </c>
      <c r="G162" s="124">
        <f>IF(RES_hhdet_in_tes!G162=0,"",RES_hhdet_in_tes!G162/RES_hhdet_in_fec!G162)</f>
        <v>0.68850775534029007</v>
      </c>
      <c r="H162" s="124">
        <f>IF(RES_hhdet_in_tes!H162=0,"",RES_hhdet_in_tes!H162/RES_hhdet_in_fec!H162)</f>
        <v>0.6937450913358405</v>
      </c>
      <c r="I162" s="124">
        <f>IF(RES_hhdet_in_tes!I162=0,"",RES_hhdet_in_tes!I162/RES_hhdet_in_fec!I162)</f>
        <v>0.69896761327289725</v>
      </c>
      <c r="J162" s="124">
        <f>IF(RES_hhdet_in_tes!J162=0,"",RES_hhdet_in_tes!J162/RES_hhdet_in_fec!J162)</f>
        <v>0.70416428884887261</v>
      </c>
      <c r="K162" s="124">
        <f>IF(RES_hhdet_in_tes!K162=0,"",RES_hhdet_in_tes!K162/RES_hhdet_in_fec!K162)</f>
        <v>0.70932581026965069</v>
      </c>
      <c r="L162" s="124">
        <f>IF(RES_hhdet_in_tes!L162=0,"",RES_hhdet_in_tes!L162/RES_hhdet_in_fec!L162)</f>
        <v>0.71444982303612392</v>
      </c>
      <c r="M162" s="124">
        <f>IF(RES_hhdet_in_tes!M162=0,"",RES_hhdet_in_tes!M162/RES_hhdet_in_fec!M162)</f>
        <v>0.71859361947999401</v>
      </c>
      <c r="N162" s="124">
        <f>IF(RES_hhdet_in_tes!N162=0,"",RES_hhdet_in_tes!N162/RES_hhdet_in_fec!N162)</f>
        <v>0.72141659507854727</v>
      </c>
      <c r="O162" s="124">
        <f>IF(RES_hhdet_in_tes!O162=0,"",RES_hhdet_in_tes!O162/RES_hhdet_in_fec!O162)</f>
        <v>0.72336917928135491</v>
      </c>
      <c r="P162" s="124">
        <f>IF(RES_hhdet_in_tes!P162=0,"",RES_hhdet_in_tes!P162/RES_hhdet_in_fec!P162)</f>
        <v>0.72642711080716282</v>
      </c>
      <c r="Q162" s="124">
        <f>IF(RES_hhdet_in_tes!Q162=0,"",RES_hhdet_in_tes!Q162/RES_hhdet_in_fec!Q162)</f>
        <v>0.73595710933830549</v>
      </c>
      <c r="R162" s="124">
        <f>IF(RES_hhdet_in_tes!R162=0,"",RES_hhdet_in_tes!R162/RES_hhdet_in_fec!R162)</f>
        <v>0.75827741655024705</v>
      </c>
      <c r="S162" s="124">
        <f>IF(RES_hhdet_in_tes!S162=0,"",RES_hhdet_in_tes!S162/RES_hhdet_in_fec!S162)</f>
        <v>0.78834717468466475</v>
      </c>
      <c r="T162" s="124">
        <f>IF(RES_hhdet_in_tes!T162=0,"",RES_hhdet_in_tes!T162/RES_hhdet_in_fec!T162)</f>
        <v>0.82203445558131472</v>
      </c>
      <c r="U162" s="124">
        <f>IF(RES_hhdet_in_tes!U162=0,"",RES_hhdet_in_tes!U162/RES_hhdet_in_fec!U162)</f>
        <v>0.85524524572626648</v>
      </c>
      <c r="V162" s="124">
        <f>IF(RES_hhdet_in_tes!V162=0,"",RES_hhdet_in_tes!V162/RES_hhdet_in_fec!V162)</f>
        <v>0.88388150052515635</v>
      </c>
      <c r="W162" s="124">
        <f>IF(RES_hhdet_in_tes!W162=0,"",RES_hhdet_in_tes!W162/RES_hhdet_in_fec!W162)</f>
        <v>0.90713269650227712</v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0.66744948458777786</v>
      </c>
      <c r="D163" s="45">
        <f>IF(RES_hhdet_in_tes!D163=0,"",RES_hhdet_in_tes!D163/RES_hhdet_in_fec!D163)</f>
        <v>0.67272972545198995</v>
      </c>
      <c r="E163" s="45">
        <f>IF(RES_hhdet_in_tes!E163=0,"",RES_hhdet_in_tes!E163/RES_hhdet_in_fec!E163)</f>
        <v>0.67799525912786696</v>
      </c>
      <c r="F163" s="45">
        <f>IF(RES_hhdet_in_tes!F163=0,"",RES_hhdet_in_tes!F163/RES_hhdet_in_fec!F163)</f>
        <v>0.68325827460422095</v>
      </c>
      <c r="G163" s="45">
        <f>IF(RES_hhdet_in_tes!G163=0,"",RES_hhdet_in_tes!G163/RES_hhdet_in_fec!G163)</f>
        <v>0.68850775534029007</v>
      </c>
      <c r="H163" s="45">
        <f>IF(RES_hhdet_in_tes!H163=0,"",RES_hhdet_in_tes!H163/RES_hhdet_in_fec!H163)</f>
        <v>0.6937450913358405</v>
      </c>
      <c r="I163" s="45">
        <f>IF(RES_hhdet_in_tes!I163=0,"",RES_hhdet_in_tes!I163/RES_hhdet_in_fec!I163)</f>
        <v>0.69896761327289725</v>
      </c>
      <c r="J163" s="45">
        <f>IF(RES_hhdet_in_tes!J163=0,"",RES_hhdet_in_tes!J163/RES_hhdet_in_fec!J163)</f>
        <v>0.70416428884887261</v>
      </c>
      <c r="K163" s="45">
        <f>IF(RES_hhdet_in_tes!K163=0,"",RES_hhdet_in_tes!K163/RES_hhdet_in_fec!K163)</f>
        <v>0.70932581026965069</v>
      </c>
      <c r="L163" s="45">
        <f>IF(RES_hhdet_in_tes!L163=0,"",RES_hhdet_in_tes!L163/RES_hhdet_in_fec!L163)</f>
        <v>0.71444982303612392</v>
      </c>
      <c r="M163" s="45">
        <f>IF(RES_hhdet_in_tes!M163=0,"",RES_hhdet_in_tes!M163/RES_hhdet_in_fec!M163)</f>
        <v>0.71859361947999401</v>
      </c>
      <c r="N163" s="45">
        <f>IF(RES_hhdet_in_tes!N163=0,"",RES_hhdet_in_tes!N163/RES_hhdet_in_fec!N163)</f>
        <v>0.72141659507854727</v>
      </c>
      <c r="O163" s="45">
        <f>IF(RES_hhdet_in_tes!O163=0,"",RES_hhdet_in_tes!O163/RES_hhdet_in_fec!O163)</f>
        <v>0.72336917928135491</v>
      </c>
      <c r="P163" s="45">
        <f>IF(RES_hhdet_in_tes!P163=0,"",RES_hhdet_in_tes!P163/RES_hhdet_in_fec!P163)</f>
        <v>0.72642711080716282</v>
      </c>
      <c r="Q163" s="45">
        <f>IF(RES_hhdet_in_tes!Q163=0,"",RES_hhdet_in_tes!Q163/RES_hhdet_in_fec!Q163)</f>
        <v>0.73595710933830549</v>
      </c>
      <c r="R163" s="45">
        <f>IF(RES_hhdet_in_tes!R163=0,"",RES_hhdet_in_tes!R163/RES_hhdet_in_fec!R163)</f>
        <v>0.75827741655024705</v>
      </c>
      <c r="S163" s="45">
        <f>IF(RES_hhdet_in_tes!S163=0,"",RES_hhdet_in_tes!S163/RES_hhdet_in_fec!S163)</f>
        <v>0.78834717468466475</v>
      </c>
      <c r="T163" s="45">
        <f>IF(RES_hhdet_in_tes!T163=0,"",RES_hhdet_in_tes!T163/RES_hhdet_in_fec!T163)</f>
        <v>0.82203445558131472</v>
      </c>
      <c r="U163" s="45">
        <f>IF(RES_hhdet_in_tes!U163=0,"",RES_hhdet_in_tes!U163/RES_hhdet_in_fec!U163)</f>
        <v>0.85524524572626648</v>
      </c>
      <c r="V163" s="45">
        <f>IF(RES_hhdet_in_tes!V163=0,"",RES_hhdet_in_tes!V163/RES_hhdet_in_fec!V163)</f>
        <v>0.88388150052515635</v>
      </c>
      <c r="W163" s="45">
        <f>IF(RES_hhdet_in_tes!W163=0,"",RES_hhdet_in_tes!W163/RES_hhdet_in_fec!W163)</f>
        <v>0.90713269650227712</v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>
        <f>IF(RES_hhdet_in_tes!F164=0,"",RES_hhdet_in_tes!F164/RES_hhdet_in_fec!F164)</f>
        <v>3.0207109920695032</v>
      </c>
      <c r="G164" s="124">
        <f>IF(RES_hhdet_in_tes!G164=0,"",RES_hhdet_in_tes!G164/RES_hhdet_in_fec!G164)</f>
        <v>3.1481650317797532</v>
      </c>
      <c r="H164" s="124">
        <f>IF(RES_hhdet_in_tes!H164=0,"",RES_hhdet_in_tes!H164/RES_hhdet_in_fec!H164)</f>
        <v>3.2772346751557686</v>
      </c>
      <c r="I164" s="124">
        <f>IF(RES_hhdet_in_tes!I164=0,"",RES_hhdet_in_tes!I164/RES_hhdet_in_fec!I164)</f>
        <v>3.4080726002452435</v>
      </c>
      <c r="J164" s="124">
        <f>IF(RES_hhdet_in_tes!J164=0,"",RES_hhdet_in_tes!J164/RES_hhdet_in_fec!J164)</f>
        <v>3.5413630985791618</v>
      </c>
      <c r="K164" s="124">
        <f>IF(RES_hhdet_in_tes!K164=0,"",RES_hhdet_in_tes!K164/RES_hhdet_in_fec!K164)</f>
        <v>3.6776481861061647</v>
      </c>
      <c r="L164" s="124">
        <f>IF(RES_hhdet_in_tes!L164=0,"",RES_hhdet_in_tes!L164/RES_hhdet_in_fec!L164)</f>
        <v>3.8169997399745532</v>
      </c>
      <c r="M164" s="124">
        <f>IF(RES_hhdet_in_tes!M164=0,"",RES_hhdet_in_tes!M164/RES_hhdet_in_fec!M164)</f>
        <v>3.9766863491261977</v>
      </c>
      <c r="N164" s="124">
        <f>IF(RES_hhdet_in_tes!N164=0,"",RES_hhdet_in_tes!N164/RES_hhdet_in_fec!N164)</f>
        <v>4.1618342648150497</v>
      </c>
      <c r="O164" s="124">
        <f>IF(RES_hhdet_in_tes!O164=0,"",RES_hhdet_in_tes!O164/RES_hhdet_in_fec!O164)</f>
        <v>4.3721132014718442</v>
      </c>
      <c r="P164" s="124">
        <f>IF(RES_hhdet_in_tes!P164=0,"",RES_hhdet_in_tes!P164/RES_hhdet_in_fec!P164)</f>
        <v>4.5870588123142886</v>
      </c>
      <c r="Q164" s="124">
        <f>IF(RES_hhdet_in_tes!Q164=0,"",RES_hhdet_in_tes!Q164/RES_hhdet_in_fec!Q164)</f>
        <v>4.7520262730472709</v>
      </c>
      <c r="R164" s="124">
        <f>IF(RES_hhdet_in_tes!R164=0,"",RES_hhdet_in_tes!R164/RES_hhdet_in_fec!R164)</f>
        <v>4.7877711121239566</v>
      </c>
      <c r="S164" s="124">
        <f>IF(RES_hhdet_in_tes!S164=0,"",RES_hhdet_in_tes!S164/RES_hhdet_in_fec!S164)</f>
        <v>4.791742760910255</v>
      </c>
      <c r="T164" s="124">
        <f>IF(RES_hhdet_in_tes!T164=0,"",RES_hhdet_in_tes!T164/RES_hhdet_in_fec!T164)</f>
        <v>4.796155704006142</v>
      </c>
      <c r="U164" s="124">
        <f>IF(RES_hhdet_in_tes!U164=0,"",RES_hhdet_in_tes!U164/RES_hhdet_in_fec!U164)</f>
        <v>4.8010589741126832</v>
      </c>
      <c r="V164" s="124">
        <f>IF(RES_hhdet_in_tes!V164=0,"",RES_hhdet_in_tes!V164/RES_hhdet_in_fec!V164)</f>
        <v>4.8150702473289639</v>
      </c>
      <c r="W164" s="124">
        <f>IF(RES_hhdet_in_tes!W164=0,"",RES_hhdet_in_tes!W164/RES_hhdet_in_fec!W164)</f>
        <v>4.8610579629971289</v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>
        <f>IF(RES_hhdet_in_tes!F165=0,"",RES_hhdet_in_tes!F165/RES_hhdet_in_fec!F165)</f>
        <v>3.0207109920695032</v>
      </c>
      <c r="G165" s="111">
        <f>IF(RES_hhdet_in_tes!G165=0,"",RES_hhdet_in_tes!G165/RES_hhdet_in_fec!G165)</f>
        <v>3.1481650317797532</v>
      </c>
      <c r="H165" s="111">
        <f>IF(RES_hhdet_in_tes!H165=0,"",RES_hhdet_in_tes!H165/RES_hhdet_in_fec!H165)</f>
        <v>3.2772346751557686</v>
      </c>
      <c r="I165" s="111">
        <f>IF(RES_hhdet_in_tes!I165=0,"",RES_hhdet_in_tes!I165/RES_hhdet_in_fec!I165)</f>
        <v>3.4080726002452435</v>
      </c>
      <c r="J165" s="111">
        <f>IF(RES_hhdet_in_tes!J165=0,"",RES_hhdet_in_tes!J165/RES_hhdet_in_fec!J165)</f>
        <v>3.5413630985791618</v>
      </c>
      <c r="K165" s="111">
        <f>IF(RES_hhdet_in_tes!K165=0,"",RES_hhdet_in_tes!K165/RES_hhdet_in_fec!K165)</f>
        <v>3.6776481861061647</v>
      </c>
      <c r="L165" s="111">
        <f>IF(RES_hhdet_in_tes!L165=0,"",RES_hhdet_in_tes!L165/RES_hhdet_in_fec!L165)</f>
        <v>3.8169997399745532</v>
      </c>
      <c r="M165" s="111">
        <f>IF(RES_hhdet_in_tes!M165=0,"",RES_hhdet_in_tes!M165/RES_hhdet_in_fec!M165)</f>
        <v>3.9766863491261977</v>
      </c>
      <c r="N165" s="111">
        <f>IF(RES_hhdet_in_tes!N165=0,"",RES_hhdet_in_tes!N165/RES_hhdet_in_fec!N165)</f>
        <v>4.1618342648150497</v>
      </c>
      <c r="O165" s="111">
        <f>IF(RES_hhdet_in_tes!O165=0,"",RES_hhdet_in_tes!O165/RES_hhdet_in_fec!O165)</f>
        <v>4.3721132014718442</v>
      </c>
      <c r="P165" s="111">
        <f>IF(RES_hhdet_in_tes!P165=0,"",RES_hhdet_in_tes!P165/RES_hhdet_in_fec!P165)</f>
        <v>4.5870588123142886</v>
      </c>
      <c r="Q165" s="111">
        <f>IF(RES_hhdet_in_tes!Q165=0,"",RES_hhdet_in_tes!Q165/RES_hhdet_in_fec!Q165)</f>
        <v>4.7520262730472709</v>
      </c>
      <c r="R165" s="111">
        <f>IF(RES_hhdet_in_tes!R165=0,"",RES_hhdet_in_tes!R165/RES_hhdet_in_fec!R165)</f>
        <v>4.7877711121239566</v>
      </c>
      <c r="S165" s="111">
        <f>IF(RES_hhdet_in_tes!S165=0,"",RES_hhdet_in_tes!S165/RES_hhdet_in_fec!S165)</f>
        <v>4.791742760910255</v>
      </c>
      <c r="T165" s="111">
        <f>IF(RES_hhdet_in_tes!T165=0,"",RES_hhdet_in_tes!T165/RES_hhdet_in_fec!T165)</f>
        <v>4.796155704006142</v>
      </c>
      <c r="U165" s="111">
        <f>IF(RES_hhdet_in_tes!U165=0,"",RES_hhdet_in_tes!U165/RES_hhdet_in_fec!U165)</f>
        <v>4.8010589741126832</v>
      </c>
      <c r="V165" s="111">
        <f>IF(RES_hhdet_in_tes!V165=0,"",RES_hhdet_in_tes!V165/RES_hhdet_in_fec!V165)</f>
        <v>4.8150702473289639</v>
      </c>
      <c r="W165" s="111">
        <f>IF(RES_hhdet_in_tes!W165=0,"",RES_hhdet_in_tes!W165/RES_hhdet_in_fec!W165)</f>
        <v>4.8610579629971289</v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0.60615006096851098</v>
      </c>
      <c r="D166" s="124">
        <f>IF(RES_hhdet_in_tes!D166=0,"",RES_hhdet_in_tes!D166/RES_hhdet_in_fec!D166)</f>
        <v>0.60804924797821103</v>
      </c>
      <c r="E166" s="124">
        <f>IF(RES_hhdet_in_tes!E166=0,"",RES_hhdet_in_tes!E166/RES_hhdet_in_fec!E166)</f>
        <v>0.61159634386952466</v>
      </c>
      <c r="F166" s="124">
        <f>IF(RES_hhdet_in_tes!F166=0,"",RES_hhdet_in_tes!F166/RES_hhdet_in_fec!F166)</f>
        <v>0.61390408016733666</v>
      </c>
      <c r="G166" s="124">
        <f>IF(RES_hhdet_in_tes!G166=0,"",RES_hhdet_in_tes!G166/RES_hhdet_in_fec!G166)</f>
        <v>0.61575534465974713</v>
      </c>
      <c r="H166" s="124">
        <f>IF(RES_hhdet_in_tes!H166=0,"",RES_hhdet_in_tes!H166/RES_hhdet_in_fec!H166)</f>
        <v>0.6178888107326036</v>
      </c>
      <c r="I166" s="124">
        <f>IF(RES_hhdet_in_tes!I166=0,"",RES_hhdet_in_tes!I166/RES_hhdet_in_fec!I166)</f>
        <v>0.62020463604265907</v>
      </c>
      <c r="J166" s="124">
        <f>IF(RES_hhdet_in_tes!J166=0,"",RES_hhdet_in_tes!J166/RES_hhdet_in_fec!J166)</f>
        <v>0.622981933070195</v>
      </c>
      <c r="K166" s="124">
        <f>IF(RES_hhdet_in_tes!K166=0,"",RES_hhdet_in_tes!K166/RES_hhdet_in_fec!K166)</f>
        <v>0.62491252150022902</v>
      </c>
      <c r="L166" s="124">
        <f>IF(RES_hhdet_in_tes!L166=0,"",RES_hhdet_in_tes!L166/RES_hhdet_in_fec!L166)</f>
        <v>0.62884481687662774</v>
      </c>
      <c r="M166" s="124">
        <f>IF(RES_hhdet_in_tes!M166=0,"",RES_hhdet_in_tes!M166/RES_hhdet_in_fec!M166)</f>
        <v>0.63566438543989034</v>
      </c>
      <c r="N166" s="124">
        <f>IF(RES_hhdet_in_tes!N166=0,"",RES_hhdet_in_tes!N166/RES_hhdet_in_fec!N166)</f>
        <v>0.64681263062215899</v>
      </c>
      <c r="O166" s="124">
        <f>IF(RES_hhdet_in_tes!O166=0,"",RES_hhdet_in_tes!O166/RES_hhdet_in_fec!O166)</f>
        <v>0.66337933426421725</v>
      </c>
      <c r="P166" s="124">
        <f>IF(RES_hhdet_in_tes!P166=0,"",RES_hhdet_in_tes!P166/RES_hhdet_in_fec!P166)</f>
        <v>0.68477947991448895</v>
      </c>
      <c r="Q166" s="124">
        <f>IF(RES_hhdet_in_tes!Q166=0,"",RES_hhdet_in_tes!Q166/RES_hhdet_in_fec!Q166)</f>
        <v>0.70557163911411891</v>
      </c>
      <c r="R166" s="124">
        <f>IF(RES_hhdet_in_tes!R166=0,"",RES_hhdet_in_tes!R166/RES_hhdet_in_fec!R166)</f>
        <v>0.72003107289597745</v>
      </c>
      <c r="S166" s="124">
        <f>IF(RES_hhdet_in_tes!S166=0,"",RES_hhdet_in_tes!S166/RES_hhdet_in_fec!S166)</f>
        <v>0.7341716267427959</v>
      </c>
      <c r="T166" s="124">
        <f>IF(RES_hhdet_in_tes!T166=0,"",RES_hhdet_in_tes!T166/RES_hhdet_in_fec!T166)</f>
        <v>0.74706592841830199</v>
      </c>
      <c r="U166" s="124">
        <f>IF(RES_hhdet_in_tes!U166=0,"",RES_hhdet_in_tes!U166/RES_hhdet_in_fec!U166)</f>
        <v>0.76068036498572478</v>
      </c>
      <c r="V166" s="124">
        <f>IF(RES_hhdet_in_tes!V166=0,"",RES_hhdet_in_tes!V166/RES_hhdet_in_fec!V166)</f>
        <v>0.77452879063700653</v>
      </c>
      <c r="W166" s="124">
        <f>IF(RES_hhdet_in_tes!W166=0,"",RES_hhdet_in_tes!W166/RES_hhdet_in_fec!W166)</f>
        <v>0.78725070759764548</v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0.54479335995157041</v>
      </c>
      <c r="D167" s="111">
        <f>IF(RES_hhdet_in_tes!D167=0,"",RES_hhdet_in_tes!D167/RES_hhdet_in_fec!D167)</f>
        <v>0.54816769586193193</v>
      </c>
      <c r="E167" s="111">
        <f>IF(RES_hhdet_in_tes!E167=0,"",RES_hhdet_in_tes!E167/RES_hhdet_in_fec!E167)</f>
        <v>0.55201107939887151</v>
      </c>
      <c r="F167" s="111">
        <f>IF(RES_hhdet_in_tes!F167=0,"",RES_hhdet_in_tes!F167/RES_hhdet_in_fec!F167)</f>
        <v>0.55591842397579927</v>
      </c>
      <c r="G167" s="111">
        <f>IF(RES_hhdet_in_tes!G167=0,"",RES_hhdet_in_tes!G167/RES_hhdet_in_fec!G167)</f>
        <v>0.56025773382787225</v>
      </c>
      <c r="H167" s="111">
        <f>IF(RES_hhdet_in_tes!H167=0,"",RES_hhdet_in_tes!H167/RES_hhdet_in_fec!H167)</f>
        <v>0.56498396992166366</v>
      </c>
      <c r="I167" s="111">
        <f>IF(RES_hhdet_in_tes!I167=0,"",RES_hhdet_in_tes!I167/RES_hhdet_in_fec!I167)</f>
        <v>0.57018780851146933</v>
      </c>
      <c r="J167" s="111">
        <f>IF(RES_hhdet_in_tes!J167=0,"",RES_hhdet_in_tes!J167/RES_hhdet_in_fec!J167)</f>
        <v>0.57624071820530209</v>
      </c>
      <c r="K167" s="111">
        <f>IF(RES_hhdet_in_tes!K167=0,"",RES_hhdet_in_tes!K167/RES_hhdet_in_fec!K167)</f>
        <v>0.58345854502783734</v>
      </c>
      <c r="L167" s="111">
        <f>IF(RES_hhdet_in_tes!L167=0,"",RES_hhdet_in_tes!L167/RES_hhdet_in_fec!L167)</f>
        <v>0.59192579073970586</v>
      </c>
      <c r="M167" s="111">
        <f>IF(RES_hhdet_in_tes!M167=0,"",RES_hhdet_in_tes!M167/RES_hhdet_in_fec!M167)</f>
        <v>0.60918680801746672</v>
      </c>
      <c r="N167" s="111">
        <f>IF(RES_hhdet_in_tes!N167=0,"",RES_hhdet_in_tes!N167/RES_hhdet_in_fec!N167)</f>
        <v>0.63763965608185014</v>
      </c>
      <c r="O167" s="111">
        <f>IF(RES_hhdet_in_tes!O167=0,"",RES_hhdet_in_tes!O167/RES_hhdet_in_fec!O167)</f>
        <v>0.67923604002764448</v>
      </c>
      <c r="P167" s="111">
        <f>IF(RES_hhdet_in_tes!P167=0,"",RES_hhdet_in_tes!P167/RES_hhdet_in_fec!P167)</f>
        <v>0.72967614286806159</v>
      </c>
      <c r="Q167" s="111">
        <f>IF(RES_hhdet_in_tes!Q167=0,"",RES_hhdet_in_tes!Q167/RES_hhdet_in_fec!Q167)</f>
        <v>0.77509047363274119</v>
      </c>
      <c r="R167" s="111">
        <f>IF(RES_hhdet_in_tes!R167=0,"",RES_hhdet_in_tes!R167/RES_hhdet_in_fec!R167)</f>
        <v>0.80455428927857842</v>
      </c>
      <c r="S167" s="111">
        <f>IF(RES_hhdet_in_tes!S167=0,"",RES_hhdet_in_tes!S167/RES_hhdet_in_fec!S167)</f>
        <v>0.83198790969594527</v>
      </c>
      <c r="T167" s="111">
        <f>IF(RES_hhdet_in_tes!T167=0,"",RES_hhdet_in_tes!T167/RES_hhdet_in_fec!T167)</f>
        <v>0.85658243344934692</v>
      </c>
      <c r="U167" s="111">
        <f>IF(RES_hhdet_in_tes!U167=0,"",RES_hhdet_in_tes!U167/RES_hhdet_in_fec!U167)</f>
        <v>0.87752895910337247</v>
      </c>
      <c r="V167" s="111">
        <f>IF(RES_hhdet_in_tes!V167=0,"",RES_hhdet_in_tes!V167/RES_hhdet_in_fec!V167)</f>
        <v>0.89401858522257727</v>
      </c>
      <c r="W167" s="111">
        <f>IF(RES_hhdet_in_tes!W167=0,"",RES_hhdet_in_tes!W167/RES_hhdet_in_fec!W167)</f>
        <v>0.90415398334772301</v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0.60878476673865101</v>
      </c>
      <c r="D171" s="112">
        <f>IF(RES_hhdet_in_tes!D171=0,"",RES_hhdet_in_tes!D171/RES_hhdet_in_fec!D171)</f>
        <v>0.61045031618852097</v>
      </c>
      <c r="E171" s="112">
        <f>IF(RES_hhdet_in_tes!E171=0,"",RES_hhdet_in_tes!E171/RES_hhdet_in_fec!E171)</f>
        <v>0.61227368033155805</v>
      </c>
      <c r="F171" s="112">
        <f>IF(RES_hhdet_in_tes!F171=0,"",RES_hhdet_in_tes!F171/RES_hhdet_in_fec!F171)</f>
        <v>0.61411904423471997</v>
      </c>
      <c r="G171" s="112">
        <f>IF(RES_hhdet_in_tes!G171=0,"",RES_hhdet_in_tes!G171/RES_hhdet_in_fec!G171)</f>
        <v>0.61611097761545908</v>
      </c>
      <c r="H171" s="112">
        <f>IF(RES_hhdet_in_tes!H171=0,"",RES_hhdet_in_tes!H171/RES_hhdet_in_fec!H171)</f>
        <v>0.61823541922603908</v>
      </c>
      <c r="I171" s="112">
        <f>IF(RES_hhdet_in_tes!I171=0,"",RES_hhdet_in_tes!I171/RES_hhdet_in_fec!I171)</f>
        <v>0.62052467595775807</v>
      </c>
      <c r="J171" s="112">
        <f>IF(RES_hhdet_in_tes!J171=0,"",RES_hhdet_in_tes!J171/RES_hhdet_in_fec!J171)</f>
        <v>0.62310828865644763</v>
      </c>
      <c r="K171" s="112">
        <f>IF(RES_hhdet_in_tes!K171=0,"",RES_hhdet_in_tes!K171/RES_hhdet_in_fec!K171)</f>
        <v>0.62610069559334514</v>
      </c>
      <c r="L171" s="112">
        <f>IF(RES_hhdet_in_tes!L171=0,"",RES_hhdet_in_tes!L171/RES_hhdet_in_fec!L171)</f>
        <v>0.62954124273690737</v>
      </c>
      <c r="M171" s="112">
        <f>IF(RES_hhdet_in_tes!M171=0,"",RES_hhdet_in_tes!M171/RES_hhdet_in_fec!M171)</f>
        <v>0.6360821372517047</v>
      </c>
      <c r="N171" s="112">
        <f>IF(RES_hhdet_in_tes!N171=0,"",RES_hhdet_in_tes!N171/RES_hhdet_in_fec!N171)</f>
        <v>0.64686748322044851</v>
      </c>
      <c r="O171" s="112">
        <f>IF(RES_hhdet_in_tes!O171=0,"",RES_hhdet_in_tes!O171/RES_hhdet_in_fec!O171)</f>
        <v>0.66331373382271219</v>
      </c>
      <c r="P171" s="112">
        <f>IF(RES_hhdet_in_tes!P171=0,"",RES_hhdet_in_tes!P171/RES_hhdet_in_fec!P171)</f>
        <v>0.6846411676310411</v>
      </c>
      <c r="Q171" s="112">
        <f>IF(RES_hhdet_in_tes!Q171=0,"",RES_hhdet_in_tes!Q171/RES_hhdet_in_fec!Q171)</f>
        <v>0.70521760364250397</v>
      </c>
      <c r="R171" s="112">
        <f>IF(RES_hhdet_in_tes!R171=0,"",RES_hhdet_in_tes!R171/RES_hhdet_in_fec!R171)</f>
        <v>0.71914248767705702</v>
      </c>
      <c r="S171" s="112">
        <f>IF(RES_hhdet_in_tes!S171=0,"",RES_hhdet_in_tes!S171/RES_hhdet_in_fec!S171)</f>
        <v>0.73263330009309346</v>
      </c>
      <c r="T171" s="112">
        <f>IF(RES_hhdet_in_tes!T171=0,"",RES_hhdet_in_tes!T171/RES_hhdet_in_fec!T171)</f>
        <v>0.74601941658851689</v>
      </c>
      <c r="U171" s="112">
        <f>IF(RES_hhdet_in_tes!U171=0,"",RES_hhdet_in_tes!U171/RES_hhdet_in_fec!U171)</f>
        <v>0.75943540409177412</v>
      </c>
      <c r="V171" s="112">
        <f>IF(RES_hhdet_in_tes!V171=0,"",RES_hhdet_in_tes!V171/RES_hhdet_in_fec!V171)</f>
        <v>0.77261505662203023</v>
      </c>
      <c r="W171" s="112">
        <f>IF(RES_hhdet_in_tes!W171=0,"",RES_hhdet_in_tes!W171/RES_hhdet_in_fec!W171)</f>
        <v>0.78465245171334885</v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0.58083194144875239</v>
      </c>
      <c r="D175" s="124">
        <f>IF(RES_hhdet_in_tes!D175=0,"",RES_hhdet_in_tes!D175/RES_hhdet_in_fec!D175)</f>
        <v>0.58784823851112167</v>
      </c>
      <c r="E175" s="124">
        <f>IF(RES_hhdet_in_tes!E175=0,"",RES_hhdet_in_tes!E175/RES_hhdet_in_fec!E175)</f>
        <v>0.61273415807468656</v>
      </c>
      <c r="F175" s="124">
        <f>IF(RES_hhdet_in_tes!F175=0,"",RES_hhdet_in_tes!F175/RES_hhdet_in_fec!F175)</f>
        <v>0.65587177553741205</v>
      </c>
      <c r="G175" s="124">
        <f>IF(RES_hhdet_in_tes!G175=0,"",RES_hhdet_in_tes!G175/RES_hhdet_in_fec!G175)</f>
        <v>0.6424726792855826</v>
      </c>
      <c r="H175" s="124">
        <f>IF(RES_hhdet_in_tes!H175=0,"",RES_hhdet_in_tes!H175/RES_hhdet_in_fec!H175)</f>
        <v>0.69230855746261777</v>
      </c>
      <c r="I175" s="124">
        <f>IF(RES_hhdet_in_tes!I175=0,"",RES_hhdet_in_tes!I175/RES_hhdet_in_fec!I175)</f>
        <v>0.73360574697363157</v>
      </c>
      <c r="J175" s="124">
        <f>IF(RES_hhdet_in_tes!J175=0,"",RES_hhdet_in_tes!J175/RES_hhdet_in_fec!J175)</f>
        <v>0.71209005229235689</v>
      </c>
      <c r="K175" s="124">
        <f>IF(RES_hhdet_in_tes!K175=0,"",RES_hhdet_in_tes!K175/RES_hhdet_in_fec!K175)</f>
        <v>0.60544949582056196</v>
      </c>
      <c r="L175" s="124">
        <f>IF(RES_hhdet_in_tes!L175=0,"",RES_hhdet_in_tes!L175/RES_hhdet_in_fec!L175)</f>
        <v>0.59847790066641038</v>
      </c>
      <c r="M175" s="124">
        <f>IF(RES_hhdet_in_tes!M175=0,"",RES_hhdet_in_tes!M175/RES_hhdet_in_fec!M175)</f>
        <v>0.61701162856863867</v>
      </c>
      <c r="N175" s="124">
        <f>IF(RES_hhdet_in_tes!N175=0,"",RES_hhdet_in_tes!N175/RES_hhdet_in_fec!N175)</f>
        <v>0.66145001961978744</v>
      </c>
      <c r="O175" s="124">
        <f>IF(RES_hhdet_in_tes!O175=0,"",RES_hhdet_in_tes!O175/RES_hhdet_in_fec!O175)</f>
        <v>0.67949075211945176</v>
      </c>
      <c r="P175" s="124">
        <f>IF(RES_hhdet_in_tes!P175=0,"",RES_hhdet_in_tes!P175/RES_hhdet_in_fec!P175)</f>
        <v>0.68121624527232139</v>
      </c>
      <c r="Q175" s="124">
        <f>IF(RES_hhdet_in_tes!Q175=0,"",RES_hhdet_in_tes!Q175/RES_hhdet_in_fec!Q175)</f>
        <v>0.61822050491797553</v>
      </c>
      <c r="R175" s="124">
        <f>IF(RES_hhdet_in_tes!R175=0,"",RES_hhdet_in_tes!R175/RES_hhdet_in_fec!R175)</f>
        <v>0.63412781788879868</v>
      </c>
      <c r="S175" s="124">
        <f>IF(RES_hhdet_in_tes!S175=0,"",RES_hhdet_in_tes!S175/RES_hhdet_in_fec!S175)</f>
        <v>0.61854108763848259</v>
      </c>
      <c r="T175" s="124">
        <f>IF(RES_hhdet_in_tes!T175=0,"",RES_hhdet_in_tes!T175/RES_hhdet_in_fec!T175)</f>
        <v>0.65286646662836101</v>
      </c>
      <c r="U175" s="124">
        <f>IF(RES_hhdet_in_tes!U175=0,"",RES_hhdet_in_tes!U175/RES_hhdet_in_fec!U175)</f>
        <v>0.72880511413020788</v>
      </c>
      <c r="V175" s="124">
        <f>IF(RES_hhdet_in_tes!V175=0,"",RES_hhdet_in_tes!V175/RES_hhdet_in_fec!V175)</f>
        <v>0.81894668339382937</v>
      </c>
      <c r="W175" s="124">
        <f>IF(RES_hhdet_in_tes!W175=0,"",RES_hhdet_in_tes!W175/RES_hhdet_in_fec!W175)</f>
        <v>0.74718656440329223</v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0.57161744790684599</v>
      </c>
      <c r="D176" s="111">
        <f>IF(RES_hhdet_in_tes!D176=0,"",RES_hhdet_in_tes!D176/RES_hhdet_in_fec!D176)</f>
        <v>0.57214600809599936</v>
      </c>
      <c r="E176" s="111">
        <f>IF(RES_hhdet_in_tes!E176=0,"",RES_hhdet_in_tes!E176/RES_hhdet_in_fec!E176)</f>
        <v>0.57267461589711555</v>
      </c>
      <c r="F176" s="111">
        <f>IF(RES_hhdet_in_tes!F176=0,"",RES_hhdet_in_tes!F176/RES_hhdet_in_fec!F176)</f>
        <v>0.5732032301907718</v>
      </c>
      <c r="G176" s="111">
        <f>IF(RES_hhdet_in_tes!G176=0,"",RES_hhdet_in_tes!G176/RES_hhdet_in_fec!G176)</f>
        <v>0.57373188833224487</v>
      </c>
      <c r="H176" s="111">
        <f>IF(RES_hhdet_in_tes!H176=0,"",RES_hhdet_in_tes!H176/RES_hhdet_in_fec!H176)</f>
        <v>0.57426058574972472</v>
      </c>
      <c r="I176" s="111">
        <f>IF(RES_hhdet_in_tes!I176=0,"",RES_hhdet_in_tes!I176/RES_hhdet_in_fec!I176)</f>
        <v>0.57478933164755219</v>
      </c>
      <c r="J176" s="111">
        <f>IF(RES_hhdet_in_tes!J176=0,"",RES_hhdet_in_tes!J176/RES_hhdet_in_fec!J176)</f>
        <v>0.57531816373266498</v>
      </c>
      <c r="K176" s="111">
        <f>IF(RES_hhdet_in_tes!K176=0,"",RES_hhdet_in_tes!K176/RES_hhdet_in_fec!K176)</f>
        <v>0.5758471140658773</v>
      </c>
      <c r="L176" s="111">
        <f>IF(RES_hhdet_in_tes!L176=0,"",RES_hhdet_in_tes!L176/RES_hhdet_in_fec!L176)</f>
        <v>0.57637619122477146</v>
      </c>
      <c r="M176" s="111">
        <f>IF(RES_hhdet_in_tes!M176=0,"",RES_hhdet_in_tes!M176/RES_hhdet_in_fec!M176)</f>
        <v>0.57677799513053207</v>
      </c>
      <c r="N176" s="111">
        <f>IF(RES_hhdet_in_tes!N176=0,"",RES_hhdet_in_tes!N176/RES_hhdet_in_fec!N176)</f>
        <v>0.57700258461365139</v>
      </c>
      <c r="O176" s="111">
        <f>IF(RES_hhdet_in_tes!O176=0,"",RES_hhdet_in_tes!O176/RES_hhdet_in_fec!O176)</f>
        <v>0.57713681584802889</v>
      </c>
      <c r="P176" s="111">
        <f>IF(RES_hhdet_in_tes!P176=0,"",RES_hhdet_in_tes!P176/RES_hhdet_in_fec!P176)</f>
        <v>0.57751136591747998</v>
      </c>
      <c r="Q176" s="111">
        <f>IF(RES_hhdet_in_tes!Q176=0,"",RES_hhdet_in_tes!Q176/RES_hhdet_in_fec!Q176)</f>
        <v>0.57903587219672636</v>
      </c>
      <c r="R176" s="111">
        <f>IF(RES_hhdet_in_tes!R176=0,"",RES_hhdet_in_tes!R176/RES_hhdet_in_fec!R176)</f>
        <v>0.58304037057891678</v>
      </c>
      <c r="S176" s="111">
        <f>IF(RES_hhdet_in_tes!S176=0,"",RES_hhdet_in_tes!S176/RES_hhdet_in_fec!S176)</f>
        <v>0.58868917313904434</v>
      </c>
      <c r="T176" s="111">
        <f>IF(RES_hhdet_in_tes!T176=0,"",RES_hhdet_in_tes!T176/RES_hhdet_in_fec!T176)</f>
        <v>0.59488701711760272</v>
      </c>
      <c r="U176" s="111">
        <f>IF(RES_hhdet_in_tes!U176=0,"",RES_hhdet_in_tes!U176/RES_hhdet_in_fec!U176)</f>
        <v>0.60053863975510169</v>
      </c>
      <c r="V176" s="111">
        <f>IF(RES_hhdet_in_tes!V176=0,"",RES_hhdet_in_tes!V176/RES_hhdet_in_fec!V176)</f>
        <v>0.60454877829204257</v>
      </c>
      <c r="W176" s="111">
        <f>IF(RES_hhdet_in_tes!W176=0,"",RES_hhdet_in_tes!W176/RES_hhdet_in_fec!W176)</f>
        <v>0.60647608131956188</v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0.74157921640909141</v>
      </c>
      <c r="D177" s="45">
        <f>IF(RES_hhdet_in_tes!D177=0,"",RES_hhdet_in_tes!D177/RES_hhdet_in_fec!D177)</f>
        <v>0.74292076667191631</v>
      </c>
      <c r="E177" s="45">
        <f>IF(RES_hhdet_in_tes!E177=0,"",RES_hhdet_in_tes!E177/RES_hhdet_in_fec!E177)</f>
        <v>0.74432557133997501</v>
      </c>
      <c r="F177" s="45">
        <f>IF(RES_hhdet_in_tes!F177=0,"",RES_hhdet_in_tes!F177/RES_hhdet_in_fec!F177)</f>
        <v>0.7457390016087474</v>
      </c>
      <c r="G177" s="45">
        <f>IF(RES_hhdet_in_tes!G177=0,"",RES_hhdet_in_tes!G177/RES_hhdet_in_fec!G177)</f>
        <v>0.74721068546417646</v>
      </c>
      <c r="H177" s="45">
        <f>IF(RES_hhdet_in_tes!H177=0,"",RES_hhdet_in_tes!H177/RES_hhdet_in_fec!H177)</f>
        <v>0.74873454907258263</v>
      </c>
      <c r="I177" s="45">
        <f>IF(RES_hhdet_in_tes!I177=0,"",RES_hhdet_in_tes!I177/RES_hhdet_in_fec!I177)</f>
        <v>0.75032282077115209</v>
      </c>
      <c r="J177" s="45">
        <f>IF(RES_hhdet_in_tes!J177=0,"",RES_hhdet_in_tes!J177/RES_hhdet_in_fec!J177)</f>
        <v>0.75202559574112338</v>
      </c>
      <c r="K177" s="45">
        <f>IF(RES_hhdet_in_tes!K177=0,"",RES_hhdet_in_tes!K177/RES_hhdet_in_fec!K177)</f>
        <v>0.75388546806314882</v>
      </c>
      <c r="L177" s="45">
        <f>IF(RES_hhdet_in_tes!L177=0,"",RES_hhdet_in_tes!L177/RES_hhdet_in_fec!L177)</f>
        <v>0.75591383340007179</v>
      </c>
      <c r="M177" s="45">
        <f>IF(RES_hhdet_in_tes!M177=0,"",RES_hhdet_in_tes!M177/RES_hhdet_in_fec!M177)</f>
        <v>0.75881394760844068</v>
      </c>
      <c r="N177" s="45">
        <f>IF(RES_hhdet_in_tes!N177=0,"",RES_hhdet_in_tes!N177/RES_hhdet_in_fec!N177)</f>
        <v>0.76278602094657089</v>
      </c>
      <c r="O177" s="45">
        <f>IF(RES_hhdet_in_tes!O177=0,"",RES_hhdet_in_tes!O177/RES_hhdet_in_fec!O177)</f>
        <v>0.76830481934433403</v>
      </c>
      <c r="P177" s="45">
        <f>IF(RES_hhdet_in_tes!P177=0,"",RES_hhdet_in_tes!P177/RES_hhdet_in_fec!P177)</f>
        <v>0.77560320089158796</v>
      </c>
      <c r="Q177" s="45">
        <f>IF(RES_hhdet_in_tes!Q177=0,"",RES_hhdet_in_tes!Q177/RES_hhdet_in_fec!Q177)</f>
        <v>0.78504737779970957</v>
      </c>
      <c r="R177" s="45">
        <f>IF(RES_hhdet_in_tes!R177=0,"",RES_hhdet_in_tes!R177/RES_hhdet_in_fec!R177)</f>
        <v>0.79789864462308957</v>
      </c>
      <c r="S177" s="45">
        <f>IF(RES_hhdet_in_tes!S177=0,"",RES_hhdet_in_tes!S177/RES_hhdet_in_fec!S177)</f>
        <v>0.81397977459421034</v>
      </c>
      <c r="T177" s="45">
        <f>IF(RES_hhdet_in_tes!T177=0,"",RES_hhdet_in_tes!T177/RES_hhdet_in_fec!T177)</f>
        <v>0.83129199408825483</v>
      </c>
      <c r="U177" s="45">
        <f>IF(RES_hhdet_in_tes!U177=0,"",RES_hhdet_in_tes!U177/RES_hhdet_in_fec!U177)</f>
        <v>0.84783652948045274</v>
      </c>
      <c r="V177" s="45">
        <f>IF(RES_hhdet_in_tes!V177=0,"",RES_hhdet_in_tes!V177/RES_hhdet_in_fec!V177)</f>
        <v>0.86161460714601179</v>
      </c>
      <c r="W177" s="45">
        <f>IF(RES_hhdet_in_tes!W177=0,"",RES_hhdet_in_tes!W177/RES_hhdet_in_fec!W177)</f>
        <v>0.87193176191231658</v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3.2395485051527801</v>
      </c>
      <c r="D3" s="117">
        <f t="shared" si="0"/>
        <v>7.1180178926434312</v>
      </c>
      <c r="E3" s="117">
        <f t="shared" si="0"/>
        <v>6.3528456768215502</v>
      </c>
      <c r="F3" s="117">
        <f t="shared" si="0"/>
        <v>4.7929020115842578</v>
      </c>
      <c r="G3" s="117">
        <f t="shared" si="0"/>
        <v>7.9166830209974774</v>
      </c>
      <c r="H3" s="117">
        <f t="shared" si="0"/>
        <v>14.162731329219389</v>
      </c>
      <c r="I3" s="117">
        <f t="shared" si="0"/>
        <v>7.9046672351260137</v>
      </c>
      <c r="J3" s="117">
        <f t="shared" si="0"/>
        <v>9.0566246475358341</v>
      </c>
      <c r="K3" s="117">
        <f t="shared" si="0"/>
        <v>4.7252456915250507</v>
      </c>
      <c r="L3" s="117">
        <f t="shared" si="0"/>
        <v>10.788122904889349</v>
      </c>
      <c r="M3" s="117">
        <f t="shared" si="0"/>
        <v>6.9024173038565477</v>
      </c>
      <c r="N3" s="117">
        <f t="shared" si="0"/>
        <v>4.9798185404569271</v>
      </c>
      <c r="O3" s="117">
        <f t="shared" si="0"/>
        <v>4.4683410159424222</v>
      </c>
      <c r="P3" s="117">
        <f t="shared" si="0"/>
        <v>0.1055729129796925</v>
      </c>
      <c r="Q3" s="117">
        <f t="shared" si="0"/>
        <v>0</v>
      </c>
      <c r="R3" s="117">
        <f t="shared" ref="R3:V3" si="1">R4+R7+R9+R19</f>
        <v>1.7420973289756017</v>
      </c>
      <c r="S3" s="117">
        <f t="shared" si="1"/>
        <v>5.7581132078163249</v>
      </c>
      <c r="T3" s="117">
        <f t="shared" si="1"/>
        <v>4.074393662720281</v>
      </c>
      <c r="U3" s="117">
        <f t="shared" si="1"/>
        <v>0</v>
      </c>
      <c r="V3" s="117">
        <f t="shared" si="1"/>
        <v>0</v>
      </c>
      <c r="W3" s="117">
        <f t="shared" ref="W3:Y3" si="2">W4+W7+W9+W19</f>
        <v>1.1249920624941596</v>
      </c>
      <c r="X3" s="117">
        <f t="shared" si="2"/>
        <v>2.9703636140570602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2.9244198685069671</v>
      </c>
      <c r="D4" s="122">
        <f t="shared" si="3"/>
        <v>6.508103973994432</v>
      </c>
      <c r="E4" s="122">
        <f t="shared" si="3"/>
        <v>5.9199165852038451</v>
      </c>
      <c r="F4" s="122">
        <f t="shared" si="3"/>
        <v>4.5867087330570433</v>
      </c>
      <c r="G4" s="122">
        <f t="shared" si="3"/>
        <v>7.5203054500034172</v>
      </c>
      <c r="H4" s="122">
        <f t="shared" si="3"/>
        <v>13.54296248023531</v>
      </c>
      <c r="I4" s="122">
        <f t="shared" si="3"/>
        <v>7.4710098165160703</v>
      </c>
      <c r="J4" s="122">
        <f t="shared" si="3"/>
        <v>8.5264165461273702</v>
      </c>
      <c r="K4" s="122">
        <f t="shared" si="3"/>
        <v>4.2635388365511799</v>
      </c>
      <c r="L4" s="122">
        <f t="shared" si="3"/>
        <v>9.8863443075143387</v>
      </c>
      <c r="M4" s="122">
        <f t="shared" si="3"/>
        <v>6.418112890835741</v>
      </c>
      <c r="N4" s="122">
        <f t="shared" si="3"/>
        <v>4.6457914593543643</v>
      </c>
      <c r="O4" s="122">
        <f t="shared" si="3"/>
        <v>4.2207833672876438</v>
      </c>
      <c r="P4" s="122">
        <f t="shared" si="3"/>
        <v>9.59345996416512E-2</v>
      </c>
      <c r="Q4" s="122">
        <f t="shared" si="3"/>
        <v>0</v>
      </c>
      <c r="R4" s="122">
        <f t="shared" ref="R4:V4" si="4">SUM(R5:R6)</f>
        <v>1.6017058457860081</v>
      </c>
      <c r="S4" s="122">
        <f t="shared" si="4"/>
        <v>5.2596015506936533</v>
      </c>
      <c r="T4" s="122">
        <f t="shared" si="4"/>
        <v>3.8234390473273221</v>
      </c>
      <c r="U4" s="122">
        <f t="shared" si="4"/>
        <v>0</v>
      </c>
      <c r="V4" s="122">
        <f t="shared" si="4"/>
        <v>0</v>
      </c>
      <c r="W4" s="122">
        <f t="shared" ref="W4:Y4" si="5">SUM(W5:W6)</f>
        <v>1.0002179462432528</v>
      </c>
      <c r="X4" s="122">
        <f t="shared" si="5"/>
        <v>2.5133870479251184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2.9244198685069671</v>
      </c>
      <c r="D5" s="98">
        <v>6.508103973994432</v>
      </c>
      <c r="E5" s="98">
        <v>5.9199165852038451</v>
      </c>
      <c r="F5" s="98">
        <v>4.5867087330570433</v>
      </c>
      <c r="G5" s="98">
        <v>7.5203054500034172</v>
      </c>
      <c r="H5" s="98">
        <v>13.54296248023531</v>
      </c>
      <c r="I5" s="98">
        <v>7.4710098165160703</v>
      </c>
      <c r="J5" s="98">
        <v>8.5264165461273702</v>
      </c>
      <c r="K5" s="98">
        <v>4.2635388365511799</v>
      </c>
      <c r="L5" s="98">
        <v>9.8863443075143387</v>
      </c>
      <c r="M5" s="98">
        <v>6.418112890835741</v>
      </c>
      <c r="N5" s="98">
        <v>4.6457914593543643</v>
      </c>
      <c r="O5" s="98">
        <v>4.2207833672876438</v>
      </c>
      <c r="P5" s="98">
        <v>9.59345996416512E-2</v>
      </c>
      <c r="Q5" s="98">
        <v>0</v>
      </c>
      <c r="R5" s="98">
        <v>1.6017058457860081</v>
      </c>
      <c r="S5" s="98">
        <v>5.2596015506936533</v>
      </c>
      <c r="T5" s="98">
        <v>3.8234390473273221</v>
      </c>
      <c r="U5" s="98">
        <v>0</v>
      </c>
      <c r="V5" s="98">
        <v>0</v>
      </c>
      <c r="W5" s="98">
        <v>1.0002179462432528</v>
      </c>
      <c r="X5" s="98">
        <v>2.5133870479251184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0.14350505971024344</v>
      </c>
      <c r="D9" s="122">
        <v>0.30986368524044228</v>
      </c>
      <c r="E9" s="122">
        <v>0.22076135937571029</v>
      </c>
      <c r="F9" s="122">
        <v>7.6750206790277747E-2</v>
      </c>
      <c r="G9" s="122">
        <v>0.20277442649371394</v>
      </c>
      <c r="H9" s="122">
        <v>0.41514759543880458</v>
      </c>
      <c r="I9" s="122">
        <v>0.3809362268663547</v>
      </c>
      <c r="J9" s="122">
        <v>0.39022489946583505</v>
      </c>
      <c r="K9" s="122">
        <v>0.24449204457547055</v>
      </c>
      <c r="L9" s="122">
        <v>0.43036508526348483</v>
      </c>
      <c r="M9" s="122">
        <v>0.18028829086701856</v>
      </c>
      <c r="N9" s="122">
        <v>0.19782036779564688</v>
      </c>
      <c r="O9" s="122">
        <v>0.16002214121837299</v>
      </c>
      <c r="P9" s="122">
        <v>6.9550999584832513E-3</v>
      </c>
      <c r="Q9" s="122">
        <v>0</v>
      </c>
      <c r="R9" s="122">
        <v>8.9198897149946596E-2</v>
      </c>
      <c r="S9" s="122">
        <v>0.31813813182967687</v>
      </c>
      <c r="T9" s="122">
        <v>0.11448050133702814</v>
      </c>
      <c r="U9" s="122">
        <v>0</v>
      </c>
      <c r="V9" s="122">
        <v>0</v>
      </c>
      <c r="W9" s="122">
        <v>8.5768805872268705E-2</v>
      </c>
      <c r="X9" s="122">
        <v>0.29890762112051722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0.14302448934098544</v>
      </c>
      <c r="D10" s="98">
        <v>0.30900749319171256</v>
      </c>
      <c r="E10" s="98">
        <v>0.22009919349334808</v>
      </c>
      <c r="F10" s="98">
        <v>7.6339685617864653E-2</v>
      </c>
      <c r="G10" s="98">
        <v>0.20182479784836249</v>
      </c>
      <c r="H10" s="98">
        <v>0.41346266606444809</v>
      </c>
      <c r="I10" s="98">
        <v>0.38048021377566754</v>
      </c>
      <c r="J10" s="98">
        <v>0.38991044579618633</v>
      </c>
      <c r="K10" s="98">
        <v>0.24333510069583947</v>
      </c>
      <c r="L10" s="98">
        <v>0.42707668369036678</v>
      </c>
      <c r="M10" s="98">
        <v>0.17719471558990293</v>
      </c>
      <c r="N10" s="98">
        <v>0.19728268125711304</v>
      </c>
      <c r="O10" s="98">
        <v>0.15970656301074865</v>
      </c>
      <c r="P10" s="98">
        <v>6.9550999584832513E-3</v>
      </c>
      <c r="Q10" s="98">
        <v>0</v>
      </c>
      <c r="R10" s="98">
        <v>8.8921223940481797E-2</v>
      </c>
      <c r="S10" s="98">
        <v>0.31728982972064584</v>
      </c>
      <c r="T10" s="98">
        <v>0.11325976251396636</v>
      </c>
      <c r="U10" s="98">
        <v>0</v>
      </c>
      <c r="V10" s="98">
        <v>0</v>
      </c>
      <c r="W10" s="98">
        <v>8.5118297637119922E-2</v>
      </c>
      <c r="X10" s="98">
        <v>0.29748654263941121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4.8057036925798805E-4</v>
      </c>
      <c r="D11" s="98">
        <v>8.5619204872971382E-4</v>
      </c>
      <c r="E11" s="98">
        <v>6.6216588236219333E-4</v>
      </c>
      <c r="F11" s="98">
        <v>4.1052117241308843E-4</v>
      </c>
      <c r="G11" s="98">
        <v>9.4962864535143624E-4</v>
      </c>
      <c r="H11" s="98">
        <v>1.6849293743564978E-3</v>
      </c>
      <c r="I11" s="98">
        <v>4.5601309068717783E-4</v>
      </c>
      <c r="J11" s="98">
        <v>3.1445366964872766E-4</v>
      </c>
      <c r="K11" s="98">
        <v>1.156943879631079E-3</v>
      </c>
      <c r="L11" s="98">
        <v>3.2884015731180771E-3</v>
      </c>
      <c r="M11" s="98">
        <v>3.0935752771156354E-3</v>
      </c>
      <c r="N11" s="98">
        <v>5.3768653853383537E-4</v>
      </c>
      <c r="O11" s="98">
        <v>3.1557820762435115E-4</v>
      </c>
      <c r="P11" s="98">
        <v>0</v>
      </c>
      <c r="Q11" s="98">
        <v>0</v>
      </c>
      <c r="R11" s="98">
        <v>2.7767320946480432E-4</v>
      </c>
      <c r="S11" s="98">
        <v>8.4830210903102889E-4</v>
      </c>
      <c r="T11" s="98">
        <v>1.2207388230617781E-3</v>
      </c>
      <c r="U11" s="98">
        <v>0</v>
      </c>
      <c r="V11" s="98">
        <v>0</v>
      </c>
      <c r="W11" s="98">
        <v>6.5050823514878993E-4</v>
      </c>
      <c r="X11" s="98">
        <v>1.4210784811060284E-3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0.17162357693556921</v>
      </c>
      <c r="D19" s="122">
        <v>0.30005023340855663</v>
      </c>
      <c r="E19" s="122">
        <v>0.21216773224199464</v>
      </c>
      <c r="F19" s="122">
        <v>0.12944307173693642</v>
      </c>
      <c r="G19" s="122">
        <v>0.19360314450034624</v>
      </c>
      <c r="H19" s="122">
        <v>0.2046212535452735</v>
      </c>
      <c r="I19" s="122">
        <v>5.2721191743589225E-2</v>
      </c>
      <c r="J19" s="122">
        <v>0.13998320194262925</v>
      </c>
      <c r="K19" s="122">
        <v>0.21721481039840027</v>
      </c>
      <c r="L19" s="122">
        <v>0.47141351211152571</v>
      </c>
      <c r="M19" s="122">
        <v>0.30401612215378809</v>
      </c>
      <c r="N19" s="122">
        <v>0.13620671330691639</v>
      </c>
      <c r="O19" s="122">
        <v>8.7535507436405369E-2</v>
      </c>
      <c r="P19" s="122">
        <v>2.6832133795580415E-3</v>
      </c>
      <c r="Q19" s="122">
        <v>0</v>
      </c>
      <c r="R19" s="122">
        <v>5.1192586039646902E-2</v>
      </c>
      <c r="S19" s="122">
        <v>0.1803735252929945</v>
      </c>
      <c r="T19" s="122">
        <v>0.13647411405593088</v>
      </c>
      <c r="U19" s="122">
        <v>0</v>
      </c>
      <c r="V19" s="122">
        <v>0</v>
      </c>
      <c r="W19" s="122">
        <v>3.9005310378638129E-2</v>
      </c>
      <c r="X19" s="122">
        <v>0.15806894501142479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6.2966830388809904E-3</v>
      </c>
      <c r="D20" s="98">
        <v>2.5471219772896066E-2</v>
      </c>
      <c r="E20" s="98">
        <v>2.5198601267690496E-2</v>
      </c>
      <c r="F20" s="98">
        <v>1.5094069732098526E-2</v>
      </c>
      <c r="G20" s="98">
        <v>2.1041992334895957E-2</v>
      </c>
      <c r="H20" s="98">
        <v>4.1577253671078868E-2</v>
      </c>
      <c r="I20" s="98">
        <v>2.1649921835508623E-2</v>
      </c>
      <c r="J20" s="98">
        <v>5.2697558385717755E-2</v>
      </c>
      <c r="K20" s="98">
        <v>2.6600531571328401E-2</v>
      </c>
      <c r="L20" s="98">
        <v>6.701453864427287E-2</v>
      </c>
      <c r="M20" s="98">
        <v>4.5022034615042943E-2</v>
      </c>
      <c r="N20" s="98">
        <v>2.9582821690834739E-2</v>
      </c>
      <c r="O20" s="98">
        <v>2.6505533513167902E-2</v>
      </c>
      <c r="P20" s="98">
        <v>1.2462309508789497E-3</v>
      </c>
      <c r="Q20" s="98">
        <v>0</v>
      </c>
      <c r="R20" s="98">
        <v>8.5134454128581449E-3</v>
      </c>
      <c r="S20" s="98">
        <v>3.6906694723174378E-2</v>
      </c>
      <c r="T20" s="98">
        <v>3.16150955628881E-2</v>
      </c>
      <c r="U20" s="98">
        <v>0</v>
      </c>
      <c r="V20" s="98">
        <v>0</v>
      </c>
      <c r="W20" s="98">
        <v>1.867778414123553E-2</v>
      </c>
      <c r="X20" s="98">
        <v>7.1684211465685793E-2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0.16532689389668823</v>
      </c>
      <c r="D21" s="98">
        <v>0.27457901363566056</v>
      </c>
      <c r="E21" s="98">
        <v>0.18696913097430415</v>
      </c>
      <c r="F21" s="98">
        <v>0.1143490020048379</v>
      </c>
      <c r="G21" s="98">
        <v>0.17256115216545029</v>
      </c>
      <c r="H21" s="98">
        <v>0.16304399987419463</v>
      </c>
      <c r="I21" s="98">
        <v>3.1071269908080602E-2</v>
      </c>
      <c r="J21" s="98">
        <v>8.7285643556911499E-2</v>
      </c>
      <c r="K21" s="98">
        <v>0.19061427882707185</v>
      </c>
      <c r="L21" s="98">
        <v>0.40439897346725284</v>
      </c>
      <c r="M21" s="98">
        <v>0.25899408753874514</v>
      </c>
      <c r="N21" s="98">
        <v>0.10662389161608164</v>
      </c>
      <c r="O21" s="98">
        <v>6.1029973923237467E-2</v>
      </c>
      <c r="P21" s="98">
        <v>1.4369824286790918E-3</v>
      </c>
      <c r="Q21" s="98">
        <v>0</v>
      </c>
      <c r="R21" s="98">
        <v>4.2679140626788757E-2</v>
      </c>
      <c r="S21" s="98">
        <v>0.14346683056982013</v>
      </c>
      <c r="T21" s="98">
        <v>0.10485901849304279</v>
      </c>
      <c r="U21" s="98">
        <v>0</v>
      </c>
      <c r="V21" s="98">
        <v>0</v>
      </c>
      <c r="W21" s="98">
        <v>2.03275262374026E-2</v>
      </c>
      <c r="X21" s="98">
        <v>8.6384733545739001E-2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0.28604676261368006</v>
      </c>
      <c r="D24" s="117">
        <f t="shared" si="7"/>
        <v>0.17666688039809375</v>
      </c>
      <c r="E24" s="117">
        <f t="shared" si="7"/>
        <v>0.1282551475724148</v>
      </c>
      <c r="F24" s="117">
        <f t="shared" si="7"/>
        <v>1.2311621781066994E-2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0.276375730300009</v>
      </c>
      <c r="K24" s="117">
        <f t="shared" si="7"/>
        <v>0.29096920143019611</v>
      </c>
      <c r="L24" s="117">
        <f t="shared" si="7"/>
        <v>0.36776189376707896</v>
      </c>
      <c r="M24" s="117">
        <f t="shared" si="7"/>
        <v>0.31581330008325176</v>
      </c>
      <c r="N24" s="117">
        <f t="shared" si="7"/>
        <v>0.40313508694860906</v>
      </c>
      <c r="O24" s="117">
        <f t="shared" si="7"/>
        <v>0.26871214654283215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8.3247241727081728E-2</v>
      </c>
      <c r="X24" s="117">
        <f t="shared" si="9"/>
        <v>0.12049957185481948</v>
      </c>
      <c r="Y24" s="117">
        <f t="shared" si="9"/>
        <v>0.59829319244931423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0.2652318683961663</v>
      </c>
      <c r="D25" s="122">
        <f t="shared" si="10"/>
        <v>0.16584796602519633</v>
      </c>
      <c r="E25" s="122">
        <f t="shared" si="10"/>
        <v>0.12211909501148205</v>
      </c>
      <c r="F25" s="122">
        <f t="shared" si="10"/>
        <v>1.1962996774954684E-2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0.27086095107745906</v>
      </c>
      <c r="K25" s="122">
        <f t="shared" si="10"/>
        <v>0.27003400730734572</v>
      </c>
      <c r="L25" s="122">
        <f t="shared" si="10"/>
        <v>0.34294633952442444</v>
      </c>
      <c r="M25" s="122">
        <f t="shared" si="10"/>
        <v>0.29684868178088841</v>
      </c>
      <c r="N25" s="122">
        <f t="shared" si="10"/>
        <v>0.38947467640384609</v>
      </c>
      <c r="O25" s="122">
        <f t="shared" si="10"/>
        <v>0.26183552976274904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7.968381541944429E-2</v>
      </c>
      <c r="X25" s="122">
        <f t="shared" si="12"/>
        <v>0.10935305170019345</v>
      </c>
      <c r="Y25" s="122">
        <f t="shared" si="12"/>
        <v>0.52945253397577963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0.2652318683961663</v>
      </c>
      <c r="D26" s="98">
        <v>0.16584796602519633</v>
      </c>
      <c r="E26" s="98">
        <v>0.12211909501148205</v>
      </c>
      <c r="F26" s="98">
        <v>1.1962996774954684E-2</v>
      </c>
      <c r="G26" s="98">
        <v>0</v>
      </c>
      <c r="H26" s="98">
        <v>0</v>
      </c>
      <c r="I26" s="98">
        <v>0</v>
      </c>
      <c r="J26" s="98">
        <v>0.27086095107745906</v>
      </c>
      <c r="K26" s="98">
        <v>0.27003400730734572</v>
      </c>
      <c r="L26" s="98">
        <v>0.34294633952442444</v>
      </c>
      <c r="M26" s="98">
        <v>0.29684868178088841</v>
      </c>
      <c r="N26" s="98">
        <v>0.38947467640384609</v>
      </c>
      <c r="O26" s="98">
        <v>0.26183552976274904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7.968381541944429E-2</v>
      </c>
      <c r="X26" s="98">
        <v>0.10935305170019345</v>
      </c>
      <c r="Y26" s="98">
        <v>0.52945253397577963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4.8057036925798805E-4</v>
      </c>
      <c r="D30" s="122">
        <v>2.4462629963706105E-4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6.6111078836061661E-4</v>
      </c>
      <c r="L30" s="122">
        <v>3.461475340124291E-4</v>
      </c>
      <c r="M30" s="122">
        <v>3.6395003260183945E-4</v>
      </c>
      <c r="N30" s="122">
        <v>1.7922884617794512E-4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2.6020329405951597E-4</v>
      </c>
      <c r="X30" s="122">
        <v>6.4594476413910374E-4</v>
      </c>
      <c r="Y30" s="122">
        <v>5.5183642410877058E-3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4.8057036925798805E-4</v>
      </c>
      <c r="D31" s="98">
        <v>2.4462629963706105E-4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6.6111078836061661E-4</v>
      </c>
      <c r="L31" s="98">
        <v>3.461475340124291E-4</v>
      </c>
      <c r="M31" s="98">
        <v>3.6395003260183945E-4</v>
      </c>
      <c r="N31" s="98">
        <v>1.7922884617794512E-4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2.6020329405951597E-4</v>
      </c>
      <c r="X31" s="98">
        <v>6.4594476413910374E-4</v>
      </c>
      <c r="Y31" s="98">
        <v>5.5183642410877058E-3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2.0334323848255773E-2</v>
      </c>
      <c r="D39" s="122">
        <v>1.0574288073260356E-2</v>
      </c>
      <c r="E39" s="122">
        <v>6.1360525609327607E-3</v>
      </c>
      <c r="F39" s="122">
        <v>3.4862500611231072E-4</v>
      </c>
      <c r="G39" s="122">
        <v>0</v>
      </c>
      <c r="H39" s="122">
        <v>0</v>
      </c>
      <c r="I39" s="122">
        <v>0</v>
      </c>
      <c r="J39" s="122">
        <v>5.5147792225499637E-3</v>
      </c>
      <c r="K39" s="122">
        <v>2.0274083334489747E-2</v>
      </c>
      <c r="L39" s="122">
        <v>2.4469406708642092E-2</v>
      </c>
      <c r="M39" s="122">
        <v>1.8600668269761554E-2</v>
      </c>
      <c r="N39" s="122">
        <v>1.3481181698585034E-2</v>
      </c>
      <c r="O39" s="122">
        <v>6.8766167800830939E-3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3.3032230135779223E-3</v>
      </c>
      <c r="X39" s="122">
        <v>1.0500575390486913E-2</v>
      </c>
      <c r="Y39" s="122">
        <v>6.3322294232446799E-2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2.0334323848255773E-2</v>
      </c>
      <c r="D40" s="98">
        <v>1.0574288073260356E-2</v>
      </c>
      <c r="E40" s="98">
        <v>6.1360525609327607E-3</v>
      </c>
      <c r="F40" s="98">
        <v>3.4862500611231072E-4</v>
      </c>
      <c r="G40" s="98">
        <v>0</v>
      </c>
      <c r="H40" s="98">
        <v>0</v>
      </c>
      <c r="I40" s="98">
        <v>0</v>
      </c>
      <c r="J40" s="98">
        <v>5.5147792225499637E-3</v>
      </c>
      <c r="K40" s="98">
        <v>2.0274083334489747E-2</v>
      </c>
      <c r="L40" s="98">
        <v>2.4469406708642092E-2</v>
      </c>
      <c r="M40" s="98">
        <v>1.8600668269761554E-2</v>
      </c>
      <c r="N40" s="98">
        <v>1.3481181698585034E-2</v>
      </c>
      <c r="O40" s="98">
        <v>6.8766167800830939E-3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3.3032230135779223E-3</v>
      </c>
      <c r="X40" s="98">
        <v>1.0500575390486913E-2</v>
      </c>
      <c r="Y40" s="98">
        <v>6.3322294232446799E-2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1.1970993280090954</v>
      </c>
      <c r="H43" s="117">
        <f t="shared" si="14"/>
        <v>0.42938181697475519</v>
      </c>
      <c r="I43" s="117">
        <f t="shared" si="14"/>
        <v>0.28910510415920515</v>
      </c>
      <c r="J43" s="117">
        <f t="shared" si="14"/>
        <v>1.1376104954220916</v>
      </c>
      <c r="K43" s="117">
        <f t="shared" si="14"/>
        <v>1.0819209843326294</v>
      </c>
      <c r="L43" s="117">
        <f t="shared" si="14"/>
        <v>2.748646255353314</v>
      </c>
      <c r="M43" s="117">
        <f t="shared" si="14"/>
        <v>1.4743982622583314</v>
      </c>
      <c r="N43" s="117">
        <f t="shared" si="14"/>
        <v>1.3919876904215991</v>
      </c>
      <c r="O43" s="117">
        <f t="shared" si="14"/>
        <v>1.0087485476305751</v>
      </c>
      <c r="P43" s="117">
        <f t="shared" si="14"/>
        <v>1.8224628647178287</v>
      </c>
      <c r="Q43" s="117">
        <f t="shared" si="14"/>
        <v>1.2107516200239992</v>
      </c>
      <c r="R43" s="117">
        <f t="shared" ref="R43:V43" si="15">R44+R47+R49+R58</f>
        <v>3.7642167048366089</v>
      </c>
      <c r="S43" s="117">
        <f t="shared" si="15"/>
        <v>3.2191091693111407</v>
      </c>
      <c r="T43" s="117">
        <f t="shared" si="15"/>
        <v>3.0151771927970761</v>
      </c>
      <c r="U43" s="117">
        <f t="shared" si="15"/>
        <v>1.2965844744230606</v>
      </c>
      <c r="V43" s="117">
        <f t="shared" si="15"/>
        <v>1.3076376513076697</v>
      </c>
      <c r="W43" s="117">
        <f t="shared" ref="W43:Y43" si="16">W44+W47+W49+W58</f>
        <v>2.7817363003172395</v>
      </c>
      <c r="X43" s="117">
        <f t="shared" si="16"/>
        <v>3.8260722907942708</v>
      </c>
      <c r="Y43" s="117">
        <f t="shared" si="16"/>
        <v>2.3563445308408797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1.1199964296304648</v>
      </c>
      <c r="H44" s="122">
        <f t="shared" si="17"/>
        <v>0.40069858130658176</v>
      </c>
      <c r="I44" s="122">
        <f t="shared" si="17"/>
        <v>0.27129048374495313</v>
      </c>
      <c r="J44" s="122">
        <f t="shared" si="17"/>
        <v>1.0553325772028168</v>
      </c>
      <c r="K44" s="122">
        <f t="shared" si="17"/>
        <v>0.95842328610836658</v>
      </c>
      <c r="L44" s="122">
        <f t="shared" si="17"/>
        <v>2.4687819617489932</v>
      </c>
      <c r="M44" s="122">
        <f t="shared" si="17"/>
        <v>1.3104486568449403</v>
      </c>
      <c r="N44" s="122">
        <f t="shared" si="17"/>
        <v>1.2827672653998841</v>
      </c>
      <c r="O44" s="122">
        <f t="shared" si="17"/>
        <v>0.93618570759696185</v>
      </c>
      <c r="P44" s="122">
        <f t="shared" si="17"/>
        <v>1.6751835297994109</v>
      </c>
      <c r="Q44" s="122">
        <f t="shared" si="17"/>
        <v>1.08583108534635</v>
      </c>
      <c r="R44" s="122">
        <f t="shared" ref="R44:V44" si="18">SUM(R45:R46)</f>
        <v>3.4019139708477151</v>
      </c>
      <c r="S44" s="122">
        <f t="shared" si="18"/>
        <v>2.9103352006274341</v>
      </c>
      <c r="T44" s="122">
        <f t="shared" si="18"/>
        <v>2.7167275008042231</v>
      </c>
      <c r="U44" s="122">
        <f t="shared" si="18"/>
        <v>1.1769523679854612</v>
      </c>
      <c r="V44" s="122">
        <f t="shared" si="18"/>
        <v>1.1988755992499833</v>
      </c>
      <c r="W44" s="122">
        <f t="shared" ref="W44:Y44" si="19">SUM(W45:W46)</f>
        <v>2.4190126010236703</v>
      </c>
      <c r="X44" s="122">
        <f t="shared" si="19"/>
        <v>3.2588969393674065</v>
      </c>
      <c r="Y44" s="122">
        <f t="shared" si="19"/>
        <v>1.9495688979879413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1.1199964296304648</v>
      </c>
      <c r="H45" s="98">
        <v>0.40069858130658176</v>
      </c>
      <c r="I45" s="98">
        <v>0.27129048374495313</v>
      </c>
      <c r="J45" s="98">
        <v>1.0553325772028168</v>
      </c>
      <c r="K45" s="98">
        <v>0.95842328610836658</v>
      </c>
      <c r="L45" s="98">
        <v>2.4687819617489932</v>
      </c>
      <c r="M45" s="98">
        <v>1.3104486568449403</v>
      </c>
      <c r="N45" s="98">
        <v>1.2827672653998841</v>
      </c>
      <c r="O45" s="98">
        <v>0.93618570759696185</v>
      </c>
      <c r="P45" s="98">
        <v>1.6751835297994109</v>
      </c>
      <c r="Q45" s="98">
        <v>1.08583108534635</v>
      </c>
      <c r="R45" s="98">
        <v>3.4019139708477151</v>
      </c>
      <c r="S45" s="98">
        <v>2.9103352006274341</v>
      </c>
      <c r="T45" s="98">
        <v>2.7167275008042231</v>
      </c>
      <c r="U45" s="98">
        <v>1.1769523679854612</v>
      </c>
      <c r="V45" s="98">
        <v>1.1988755992499833</v>
      </c>
      <c r="W45" s="98">
        <v>2.4190126010236703</v>
      </c>
      <c r="X45" s="98">
        <v>3.2588969393674065</v>
      </c>
      <c r="Y45" s="98">
        <v>1.9495688979879413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5.6035499113148479E-2</v>
      </c>
      <c r="H49" s="122">
        <v>2.222810923637266E-2</v>
      </c>
      <c r="I49" s="122">
        <v>1.5872666044996986E-2</v>
      </c>
      <c r="J49" s="122">
        <v>6.5923745352402308E-2</v>
      </c>
      <c r="K49" s="122">
        <v>6.1538583734747569E-2</v>
      </c>
      <c r="L49" s="122">
        <v>0.15863799624623895</v>
      </c>
      <c r="M49" s="122">
        <v>9.3186193517559135E-2</v>
      </c>
      <c r="N49" s="122">
        <v>7.8172855049216117E-2</v>
      </c>
      <c r="O49" s="122">
        <v>5.1932989693363941E-2</v>
      </c>
      <c r="P49" s="122">
        <v>0.10736315634399851</v>
      </c>
      <c r="Q49" s="122">
        <v>7.2004294121002108E-2</v>
      </c>
      <c r="R49" s="122">
        <v>0.23356794052965849</v>
      </c>
      <c r="S49" s="122">
        <v>0.19448173468678481</v>
      </c>
      <c r="T49" s="122">
        <v>0.18857006385924047</v>
      </c>
      <c r="U49" s="122">
        <v>8.5481919802069359E-2</v>
      </c>
      <c r="V49" s="122">
        <v>9.7336433716229562E-2</v>
      </c>
      <c r="W49" s="122">
        <v>0.28484386439652054</v>
      </c>
      <c r="X49" s="122">
        <v>0.38740550074172825</v>
      </c>
      <c r="Y49" s="122">
        <v>0.17904424937841545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5.6035499113148479E-2</v>
      </c>
      <c r="H50" s="98">
        <v>2.222810923637266E-2</v>
      </c>
      <c r="I50" s="98">
        <v>1.5872666044996986E-2</v>
      </c>
      <c r="J50" s="98">
        <v>6.5923745352402308E-2</v>
      </c>
      <c r="K50" s="98">
        <v>6.1538583734747569E-2</v>
      </c>
      <c r="L50" s="98">
        <v>0.15863799624623895</v>
      </c>
      <c r="M50" s="98">
        <v>9.3186193517559135E-2</v>
      </c>
      <c r="N50" s="98">
        <v>7.8172855049216117E-2</v>
      </c>
      <c r="O50" s="98">
        <v>5.1932989693363941E-2</v>
      </c>
      <c r="P50" s="98">
        <v>0.10736315634399851</v>
      </c>
      <c r="Q50" s="98">
        <v>7.2004294121002108E-2</v>
      </c>
      <c r="R50" s="98">
        <v>0.23356794052965849</v>
      </c>
      <c r="S50" s="98">
        <v>0.19448173468678481</v>
      </c>
      <c r="T50" s="98">
        <v>0.18857006385924047</v>
      </c>
      <c r="U50" s="98">
        <v>8.5481919802069359E-2</v>
      </c>
      <c r="V50" s="98">
        <v>9.7336433716229562E-2</v>
      </c>
      <c r="W50" s="98">
        <v>0.28484386439652054</v>
      </c>
      <c r="X50" s="98">
        <v>0.38740550074172825</v>
      </c>
      <c r="Y50" s="98">
        <v>0.17904424937841545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2.1067399265482276E-2</v>
      </c>
      <c r="H58" s="122">
        <v>6.4551264318008089E-3</v>
      </c>
      <c r="I58" s="122">
        <v>1.9419543692550376E-3</v>
      </c>
      <c r="J58" s="122">
        <v>1.6354172866872307E-2</v>
      </c>
      <c r="K58" s="122">
        <v>6.1959114489515396E-2</v>
      </c>
      <c r="L58" s="122">
        <v>0.12122629735808181</v>
      </c>
      <c r="M58" s="122">
        <v>7.076341189583199E-2</v>
      </c>
      <c r="N58" s="122">
        <v>3.1047569972498867E-2</v>
      </c>
      <c r="O58" s="122">
        <v>2.0629850340249285E-2</v>
      </c>
      <c r="P58" s="122">
        <v>3.991617857441921E-2</v>
      </c>
      <c r="Q58" s="122">
        <v>5.2916240556646975E-2</v>
      </c>
      <c r="R58" s="122">
        <v>0.12873479345923539</v>
      </c>
      <c r="S58" s="122">
        <v>0.11429223399692166</v>
      </c>
      <c r="T58" s="122">
        <v>0.10987962813361254</v>
      </c>
      <c r="U58" s="122">
        <v>3.4150186635530148E-2</v>
      </c>
      <c r="V58" s="122">
        <v>1.142561834145704E-2</v>
      </c>
      <c r="W58" s="122">
        <v>7.7879834897048694E-2</v>
      </c>
      <c r="X58" s="122">
        <v>0.17976985068513598</v>
      </c>
      <c r="Y58" s="122">
        <v>0.22773138347452249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2.1067399265482276E-2</v>
      </c>
      <c r="H59" s="98">
        <v>6.4551264318008089E-3</v>
      </c>
      <c r="I59" s="98">
        <v>1.9419543692550376E-3</v>
      </c>
      <c r="J59" s="98">
        <v>1.6354172866872307E-2</v>
      </c>
      <c r="K59" s="98">
        <v>6.1959114489515396E-2</v>
      </c>
      <c r="L59" s="98">
        <v>0.12122629735808181</v>
      </c>
      <c r="M59" s="98">
        <v>7.076341189583199E-2</v>
      </c>
      <c r="N59" s="98">
        <v>3.1047569972498867E-2</v>
      </c>
      <c r="O59" s="98">
        <v>2.0629850340249285E-2</v>
      </c>
      <c r="P59" s="98">
        <v>3.991617857441921E-2</v>
      </c>
      <c r="Q59" s="98">
        <v>5.2916240556646975E-2</v>
      </c>
      <c r="R59" s="98">
        <v>0.12873479345923539</v>
      </c>
      <c r="S59" s="98">
        <v>0.11429223399692166</v>
      </c>
      <c r="T59" s="98">
        <v>0.10987962813361254</v>
      </c>
      <c r="U59" s="98">
        <v>3.4150186635530148E-2</v>
      </c>
      <c r="V59" s="98">
        <v>1.142561834145704E-2</v>
      </c>
      <c r="W59" s="98">
        <v>7.7879834897048694E-2</v>
      </c>
      <c r="X59" s="98">
        <v>0.17976985068513598</v>
      </c>
      <c r="Y59" s="98">
        <v>0.22773138347452249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5.19635842202592</v>
      </c>
      <c r="D62" s="117">
        <f t="shared" si="21"/>
        <v>7.2113590131869953</v>
      </c>
      <c r="E62" s="117">
        <f t="shared" si="21"/>
        <v>8.7879803394320763</v>
      </c>
      <c r="F62" s="117">
        <f t="shared" si="21"/>
        <v>10.346151454460255</v>
      </c>
      <c r="G62" s="117">
        <f t="shared" si="21"/>
        <v>11.545542200379273</v>
      </c>
      <c r="H62" s="117">
        <f t="shared" si="21"/>
        <v>12.778077618234645</v>
      </c>
      <c r="I62" s="117">
        <f t="shared" si="21"/>
        <v>10.056858249426451</v>
      </c>
      <c r="J62" s="117">
        <f t="shared" si="21"/>
        <v>11.4490754573019</v>
      </c>
      <c r="K62" s="117">
        <f t="shared" si="21"/>
        <v>7.1583607457397136</v>
      </c>
      <c r="L62" s="117">
        <f t="shared" si="21"/>
        <v>8.9577003143810678</v>
      </c>
      <c r="M62" s="117">
        <f t="shared" si="21"/>
        <v>4.2092680594042706</v>
      </c>
      <c r="N62" s="117">
        <f t="shared" si="21"/>
        <v>3.9463958428158903</v>
      </c>
      <c r="O62" s="117">
        <f t="shared" si="21"/>
        <v>6.3600772330738149</v>
      </c>
      <c r="P62" s="117">
        <f t="shared" si="21"/>
        <v>11.837806214008207</v>
      </c>
      <c r="Q62" s="117">
        <f t="shared" si="21"/>
        <v>15.071993525509349</v>
      </c>
      <c r="R62" s="117">
        <f t="shared" ref="R62:V62" si="22">R63+R66+R68+R77</f>
        <v>18.147806171515629</v>
      </c>
      <c r="S62" s="117">
        <f t="shared" si="22"/>
        <v>12.474910302211493</v>
      </c>
      <c r="T62" s="117">
        <f t="shared" si="22"/>
        <v>13.571818225539477</v>
      </c>
      <c r="U62" s="117">
        <f t="shared" si="22"/>
        <v>10.438536329438637</v>
      </c>
      <c r="V62" s="117">
        <f t="shared" si="22"/>
        <v>10.834602893758774</v>
      </c>
      <c r="W62" s="117">
        <f t="shared" ref="W62:Y62" si="23">W63+W66+W68+W77</f>
        <v>18.261901364232191</v>
      </c>
      <c r="X62" s="117">
        <f t="shared" si="23"/>
        <v>8.585433711041361</v>
      </c>
      <c r="Y62" s="117">
        <f t="shared" si="23"/>
        <v>2.1433574652310705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4.6348837944775578</v>
      </c>
      <c r="D63" s="122">
        <f t="shared" si="24"/>
        <v>6.4735458113064146</v>
      </c>
      <c r="E63" s="122">
        <f t="shared" si="24"/>
        <v>7.892320051985398</v>
      </c>
      <c r="F63" s="122">
        <f t="shared" si="24"/>
        <v>9.2566077952457544</v>
      </c>
      <c r="G63" s="122">
        <f t="shared" si="24"/>
        <v>10.460392530766663</v>
      </c>
      <c r="H63" s="122">
        <f t="shared" si="24"/>
        <v>11.493099860959866</v>
      </c>
      <c r="I63" s="122">
        <f t="shared" si="24"/>
        <v>8.9298241823723501</v>
      </c>
      <c r="J63" s="122">
        <f t="shared" si="24"/>
        <v>10.073508766407278</v>
      </c>
      <c r="K63" s="122">
        <f t="shared" si="24"/>
        <v>6.3076854182420998</v>
      </c>
      <c r="L63" s="122">
        <f t="shared" si="24"/>
        <v>7.9188249358644613</v>
      </c>
      <c r="M63" s="122">
        <f t="shared" si="24"/>
        <v>3.6644984575157387</v>
      </c>
      <c r="N63" s="122">
        <f t="shared" si="24"/>
        <v>3.4961915137451478</v>
      </c>
      <c r="O63" s="122">
        <f t="shared" si="24"/>
        <v>5.7029761391539004</v>
      </c>
      <c r="P63" s="122">
        <f t="shared" si="24"/>
        <v>10.456031622453169</v>
      </c>
      <c r="Q63" s="122">
        <f t="shared" si="24"/>
        <v>13.330743162704707</v>
      </c>
      <c r="R63" s="122">
        <f t="shared" ref="R63:V63" si="25">SUM(R64:R65)</f>
        <v>16.000845224680955</v>
      </c>
      <c r="S63" s="122">
        <f t="shared" si="25"/>
        <v>11.052317236132673</v>
      </c>
      <c r="T63" s="122">
        <f t="shared" si="25"/>
        <v>11.793633052196876</v>
      </c>
      <c r="U63" s="122">
        <f t="shared" si="25"/>
        <v>8.9189668267015403</v>
      </c>
      <c r="V63" s="122">
        <f t="shared" si="25"/>
        <v>9.11817890721243</v>
      </c>
      <c r="W63" s="122">
        <f t="shared" ref="W63:Y63" si="26">SUM(W64:W65)</f>
        <v>14.903886406881085</v>
      </c>
      <c r="X63" s="122">
        <f t="shared" si="26"/>
        <v>6.9331231516167362</v>
      </c>
      <c r="Y63" s="122">
        <f t="shared" si="26"/>
        <v>1.7528143784003272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4.6348837944775578</v>
      </c>
      <c r="D64" s="98">
        <v>6.4735458113064146</v>
      </c>
      <c r="E64" s="98">
        <v>7.892320051985398</v>
      </c>
      <c r="F64" s="98">
        <v>9.2566077952457544</v>
      </c>
      <c r="G64" s="98">
        <v>10.460392530766663</v>
      </c>
      <c r="H64" s="98">
        <v>11.493099860959866</v>
      </c>
      <c r="I64" s="98">
        <v>8.9298241823723501</v>
      </c>
      <c r="J64" s="98">
        <v>10.073508766407278</v>
      </c>
      <c r="K64" s="98">
        <v>6.3076854182420998</v>
      </c>
      <c r="L64" s="98">
        <v>7.9188249358644613</v>
      </c>
      <c r="M64" s="98">
        <v>3.6644984575157387</v>
      </c>
      <c r="N64" s="98">
        <v>3.4961915137451478</v>
      </c>
      <c r="O64" s="98">
        <v>5.7029761391539004</v>
      </c>
      <c r="P64" s="98">
        <v>10.456031622453169</v>
      </c>
      <c r="Q64" s="98">
        <v>13.330743162704707</v>
      </c>
      <c r="R64" s="98">
        <v>16.000845224680955</v>
      </c>
      <c r="S64" s="98">
        <v>11.052317236132673</v>
      </c>
      <c r="T64" s="98">
        <v>11.793633052196876</v>
      </c>
      <c r="U64" s="98">
        <v>8.9189668267015403</v>
      </c>
      <c r="V64" s="98">
        <v>9.11817890721243</v>
      </c>
      <c r="W64" s="98">
        <v>14.903886406881085</v>
      </c>
      <c r="X64" s="98">
        <v>6.9331231516167362</v>
      </c>
      <c r="Y64" s="98">
        <v>1.7528143784003272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0.23154897354061377</v>
      </c>
      <c r="D68" s="122">
        <v>0.30016928328034964</v>
      </c>
      <c r="E68" s="122">
        <v>0.37253919867333285</v>
      </c>
      <c r="F68" s="122">
        <v>0.4874783664117564</v>
      </c>
      <c r="G68" s="122">
        <v>0.49089849660394363</v>
      </c>
      <c r="H68" s="122">
        <v>0.58561077358030844</v>
      </c>
      <c r="I68" s="122">
        <v>0.49725090285960816</v>
      </c>
      <c r="J68" s="122">
        <v>0.606288025591185</v>
      </c>
      <c r="K68" s="122">
        <v>0.38617989332216368</v>
      </c>
      <c r="L68" s="122">
        <v>0.49203267881794638</v>
      </c>
      <c r="M68" s="122">
        <v>0.24743560991754854</v>
      </c>
      <c r="N68" s="122">
        <v>0.20376604022589204</v>
      </c>
      <c r="O68" s="122">
        <v>0.30356595583797413</v>
      </c>
      <c r="P68" s="122">
        <v>0.65135224578180528</v>
      </c>
      <c r="Q68" s="122">
        <v>0.89727010532756335</v>
      </c>
      <c r="R68" s="122">
        <v>1.1192322801612391</v>
      </c>
      <c r="S68" s="122">
        <v>0.76413383423635306</v>
      </c>
      <c r="T68" s="122">
        <v>0.86362607504980826</v>
      </c>
      <c r="U68" s="122">
        <v>0.70072809875795905</v>
      </c>
      <c r="V68" s="122">
        <v>0.80398461817827283</v>
      </c>
      <c r="W68" s="122">
        <v>1.894508016868383</v>
      </c>
      <c r="X68" s="122">
        <v>0.88214847138096797</v>
      </c>
      <c r="Y68" s="122">
        <v>0.16772224987368967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0.23154897354061377</v>
      </c>
      <c r="D69" s="98">
        <v>0.30016928328034964</v>
      </c>
      <c r="E69" s="98">
        <v>0.37253919867333285</v>
      </c>
      <c r="F69" s="98">
        <v>0.4874783664117564</v>
      </c>
      <c r="G69" s="98">
        <v>0.49089849660394363</v>
      </c>
      <c r="H69" s="98">
        <v>0.58561077358030844</v>
      </c>
      <c r="I69" s="98">
        <v>0.49725090285960816</v>
      </c>
      <c r="J69" s="98">
        <v>0.606288025591185</v>
      </c>
      <c r="K69" s="98">
        <v>0.38617989332216368</v>
      </c>
      <c r="L69" s="98">
        <v>0.49203267881794638</v>
      </c>
      <c r="M69" s="98">
        <v>0.24743560991754854</v>
      </c>
      <c r="N69" s="98">
        <v>0.20376604022589204</v>
      </c>
      <c r="O69" s="98">
        <v>0.30356595583797413</v>
      </c>
      <c r="P69" s="98">
        <v>0.65135224578180528</v>
      </c>
      <c r="Q69" s="98">
        <v>0.89727010532756335</v>
      </c>
      <c r="R69" s="98">
        <v>1.1192322801612391</v>
      </c>
      <c r="S69" s="98">
        <v>0.76413383423635306</v>
      </c>
      <c r="T69" s="98">
        <v>0.86362607504980826</v>
      </c>
      <c r="U69" s="98">
        <v>0.70072809875795905</v>
      </c>
      <c r="V69" s="98">
        <v>0.80398461817827283</v>
      </c>
      <c r="W69" s="98">
        <v>1.894508016868383</v>
      </c>
      <c r="X69" s="98">
        <v>0.88214847138096797</v>
      </c>
      <c r="Y69" s="98">
        <v>0.16772224987368967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0.32992565400774848</v>
      </c>
      <c r="D77" s="122">
        <v>0.43764391860023089</v>
      </c>
      <c r="E77" s="122">
        <v>0.52312108877334496</v>
      </c>
      <c r="F77" s="122">
        <v>0.60206529280274301</v>
      </c>
      <c r="G77" s="122">
        <v>0.59425117300866703</v>
      </c>
      <c r="H77" s="122">
        <v>0.69936698369447092</v>
      </c>
      <c r="I77" s="122">
        <v>0.62978316419449187</v>
      </c>
      <c r="J77" s="122">
        <v>0.76927866530343791</v>
      </c>
      <c r="K77" s="122">
        <v>0.46449543417544936</v>
      </c>
      <c r="L77" s="122">
        <v>0.54684269969866017</v>
      </c>
      <c r="M77" s="122">
        <v>0.29733399197098365</v>
      </c>
      <c r="N77" s="122">
        <v>0.24643828884485047</v>
      </c>
      <c r="O77" s="122">
        <v>0.35353513808194037</v>
      </c>
      <c r="P77" s="122">
        <v>0.73042234577323351</v>
      </c>
      <c r="Q77" s="122">
        <v>0.84398025747707761</v>
      </c>
      <c r="R77" s="122">
        <v>1.0277286666734351</v>
      </c>
      <c r="S77" s="122">
        <v>0.65845923184246657</v>
      </c>
      <c r="T77" s="122">
        <v>0.91455909829279269</v>
      </c>
      <c r="U77" s="122">
        <v>0.81884140397913652</v>
      </c>
      <c r="V77" s="122">
        <v>0.91243936836807038</v>
      </c>
      <c r="W77" s="122">
        <v>1.4635069404827221</v>
      </c>
      <c r="X77" s="122">
        <v>0.77016208804365671</v>
      </c>
      <c r="Y77" s="122">
        <v>0.22282083695705387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0.32992565400774848</v>
      </c>
      <c r="D78" s="98">
        <v>0.43764391860023089</v>
      </c>
      <c r="E78" s="98">
        <v>0.52312108877334496</v>
      </c>
      <c r="F78" s="98">
        <v>0.60206529280274301</v>
      </c>
      <c r="G78" s="98">
        <v>0.59425117300866703</v>
      </c>
      <c r="H78" s="98">
        <v>0.69936698369447092</v>
      </c>
      <c r="I78" s="98">
        <v>0.62978316419449187</v>
      </c>
      <c r="J78" s="98">
        <v>0.76927866530343791</v>
      </c>
      <c r="K78" s="98">
        <v>0.46449543417544936</v>
      </c>
      <c r="L78" s="98">
        <v>0.54684269969866017</v>
      </c>
      <c r="M78" s="98">
        <v>0.29733399197098365</v>
      </c>
      <c r="N78" s="98">
        <v>0.24643828884485047</v>
      </c>
      <c r="O78" s="98">
        <v>0.35353513808194037</v>
      </c>
      <c r="P78" s="98">
        <v>0.73042234577323351</v>
      </c>
      <c r="Q78" s="98">
        <v>0.84398025747707761</v>
      </c>
      <c r="R78" s="98">
        <v>1.0277286666734351</v>
      </c>
      <c r="S78" s="98">
        <v>0.65845923184246657</v>
      </c>
      <c r="T78" s="98">
        <v>0.91455909829279269</v>
      </c>
      <c r="U78" s="98">
        <v>0.81884140397913652</v>
      </c>
      <c r="V78" s="98">
        <v>0.91243936836807038</v>
      </c>
      <c r="W78" s="98">
        <v>1.4635069404827221</v>
      </c>
      <c r="X78" s="98">
        <v>0.77016208804365671</v>
      </c>
      <c r="Y78" s="98">
        <v>0.22282083695705387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1.4055339647723819</v>
      </c>
      <c r="D81" s="117">
        <f t="shared" si="28"/>
        <v>1.2163204243840531</v>
      </c>
      <c r="E81" s="117">
        <f t="shared" si="28"/>
        <v>1.2696903155652992</v>
      </c>
      <c r="F81" s="117">
        <f t="shared" si="28"/>
        <v>1.0553822455934472</v>
      </c>
      <c r="G81" s="117">
        <f t="shared" si="28"/>
        <v>1.1933936831958818</v>
      </c>
      <c r="H81" s="117">
        <f t="shared" si="28"/>
        <v>0.91000609730858473</v>
      </c>
      <c r="I81" s="117">
        <f t="shared" si="28"/>
        <v>0.20790639610986819</v>
      </c>
      <c r="J81" s="117">
        <f t="shared" si="28"/>
        <v>0.92834724242146105</v>
      </c>
      <c r="K81" s="117">
        <f t="shared" si="28"/>
        <v>1.5646833637851156</v>
      </c>
      <c r="L81" s="117">
        <f t="shared" si="28"/>
        <v>2.4461242502422258</v>
      </c>
      <c r="M81" s="117">
        <f t="shared" si="28"/>
        <v>1.4184835284426298</v>
      </c>
      <c r="N81" s="117">
        <f t="shared" si="28"/>
        <v>1.04802571780766</v>
      </c>
      <c r="O81" s="117">
        <f t="shared" si="28"/>
        <v>0.85815006815405703</v>
      </c>
      <c r="P81" s="117">
        <f t="shared" si="28"/>
        <v>0.53182908173930343</v>
      </c>
      <c r="Q81" s="117">
        <f t="shared" si="28"/>
        <v>0.48764776518463188</v>
      </c>
      <c r="R81" s="117">
        <f t="shared" ref="R81:V81" si="29">R82+R85+R87+R100</f>
        <v>0.31351466655101373</v>
      </c>
      <c r="S81" s="117">
        <f t="shared" si="29"/>
        <v>0.46457489260075996</v>
      </c>
      <c r="T81" s="117">
        <f t="shared" si="29"/>
        <v>0.9675313589873038</v>
      </c>
      <c r="U81" s="117">
        <f t="shared" si="29"/>
        <v>0.56615550607825793</v>
      </c>
      <c r="V81" s="117">
        <f t="shared" si="29"/>
        <v>0.10207090487836712</v>
      </c>
      <c r="W81" s="117">
        <f t="shared" ref="W81:Y81" si="30">W82+W85+W87+W100</f>
        <v>0.775377927630861</v>
      </c>
      <c r="X81" s="117">
        <f t="shared" si="30"/>
        <v>0.4740659769625159</v>
      </c>
      <c r="Y81" s="117">
        <f t="shared" si="30"/>
        <v>2.881736576982044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2.1385381431980471E-2</v>
      </c>
      <c r="D87" s="122">
        <v>1.8958538221872233E-2</v>
      </c>
      <c r="E87" s="122">
        <v>1.3243317647243867E-2</v>
      </c>
      <c r="F87" s="122">
        <v>6.0209771953919624E-3</v>
      </c>
      <c r="G87" s="122">
        <v>1.2661715271352483E-2</v>
      </c>
      <c r="H87" s="122">
        <v>1.8365730180485824E-2</v>
      </c>
      <c r="I87" s="122">
        <v>3.6481047254974227E-3</v>
      </c>
      <c r="J87" s="122">
        <v>4.7168050447309153E-3</v>
      </c>
      <c r="K87" s="122">
        <v>1.4379159646843413E-2</v>
      </c>
      <c r="L87" s="122">
        <v>1.9730409438708463E-2</v>
      </c>
      <c r="M87" s="122">
        <v>9.2807258313469063E-3</v>
      </c>
      <c r="N87" s="122">
        <v>6.0937807700501331E-3</v>
      </c>
      <c r="O87" s="122">
        <v>4.4180949067409159E-3</v>
      </c>
      <c r="P87" s="122">
        <v>3.9775362711836747E-3</v>
      </c>
      <c r="Q87" s="122">
        <v>4.233143941765773E-3</v>
      </c>
      <c r="R87" s="122">
        <v>5.1369543750988799E-3</v>
      </c>
      <c r="S87" s="122">
        <v>6.5036495025712227E-3</v>
      </c>
      <c r="T87" s="122">
        <v>1.0172823525514818E-2</v>
      </c>
      <c r="U87" s="122">
        <v>6.9461999214517397E-3</v>
      </c>
      <c r="V87" s="122">
        <v>1.5563435231166723E-3</v>
      </c>
      <c r="W87" s="122">
        <v>1.6653010819809022E-2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2.1385381431980471E-2</v>
      </c>
      <c r="D92" s="101">
        <v>1.8958538221872233E-2</v>
      </c>
      <c r="E92" s="101">
        <v>1.3243317647243867E-2</v>
      </c>
      <c r="F92" s="101">
        <v>6.0209771953919624E-3</v>
      </c>
      <c r="G92" s="101">
        <v>1.2661715271352483E-2</v>
      </c>
      <c r="H92" s="101">
        <v>1.8365730180485824E-2</v>
      </c>
      <c r="I92" s="101">
        <v>3.6481047254974227E-3</v>
      </c>
      <c r="J92" s="101">
        <v>4.7168050447309153E-3</v>
      </c>
      <c r="K92" s="101">
        <v>1.4379159646843413E-2</v>
      </c>
      <c r="L92" s="101">
        <v>1.9730409438708463E-2</v>
      </c>
      <c r="M92" s="101">
        <v>9.2807258313469063E-3</v>
      </c>
      <c r="N92" s="101">
        <v>6.0937807700501331E-3</v>
      </c>
      <c r="O92" s="101">
        <v>4.4180949067409159E-3</v>
      </c>
      <c r="P92" s="101">
        <v>3.9775362711836747E-3</v>
      </c>
      <c r="Q92" s="101">
        <v>4.233143941765773E-3</v>
      </c>
      <c r="R92" s="101">
        <v>5.1369543750988799E-3</v>
      </c>
      <c r="S92" s="101">
        <v>6.5036495025712227E-3</v>
      </c>
      <c r="T92" s="101">
        <v>1.0172823525514818E-2</v>
      </c>
      <c r="U92" s="101">
        <v>6.9461999214517397E-3</v>
      </c>
      <c r="V92" s="101">
        <v>1.5563435231166723E-3</v>
      </c>
      <c r="W92" s="101">
        <v>1.6653010819809022E-2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1.3841485833404015</v>
      </c>
      <c r="D100" s="122">
        <v>1.1973618861621809</v>
      </c>
      <c r="E100" s="122">
        <v>1.2564469979180553</v>
      </c>
      <c r="F100" s="122">
        <v>1.0493612683980553</v>
      </c>
      <c r="G100" s="122">
        <v>1.1807319679245294</v>
      </c>
      <c r="H100" s="122">
        <v>0.89164036712809891</v>
      </c>
      <c r="I100" s="122">
        <v>0.20425829138437077</v>
      </c>
      <c r="J100" s="122">
        <v>0.92363043737673012</v>
      </c>
      <c r="K100" s="122">
        <v>1.5503042041382722</v>
      </c>
      <c r="L100" s="122">
        <v>2.4263938408035175</v>
      </c>
      <c r="M100" s="122">
        <v>1.4092028026112828</v>
      </c>
      <c r="N100" s="122">
        <v>1.0419319370376099</v>
      </c>
      <c r="O100" s="122">
        <v>0.85373197324731609</v>
      </c>
      <c r="P100" s="122">
        <v>0.52785154546811974</v>
      </c>
      <c r="Q100" s="122">
        <v>0.4834146212428661</v>
      </c>
      <c r="R100" s="122">
        <v>0.30837771217591486</v>
      </c>
      <c r="S100" s="122">
        <v>0.45807124309818875</v>
      </c>
      <c r="T100" s="122">
        <v>0.95735853546178895</v>
      </c>
      <c r="U100" s="122">
        <v>0.5592093061568062</v>
      </c>
      <c r="V100" s="122">
        <v>0.10051456135525044</v>
      </c>
      <c r="W100" s="122">
        <v>0.75872491681105203</v>
      </c>
      <c r="X100" s="122">
        <v>0.4740659769625159</v>
      </c>
      <c r="Y100" s="122">
        <v>2.881736576982044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1.3841485833404015</v>
      </c>
      <c r="D102" s="98">
        <v>1.1973618861621809</v>
      </c>
      <c r="E102" s="98">
        <v>1.2564469979180553</v>
      </c>
      <c r="F102" s="98">
        <v>1.0493612683980553</v>
      </c>
      <c r="G102" s="98">
        <v>1.1807319679245294</v>
      </c>
      <c r="H102" s="98">
        <v>0.89164036712809891</v>
      </c>
      <c r="I102" s="98">
        <v>0.20425829138437077</v>
      </c>
      <c r="J102" s="98">
        <v>0.92363043737673012</v>
      </c>
      <c r="K102" s="98">
        <v>1.5503042041382722</v>
      </c>
      <c r="L102" s="98">
        <v>2.4263938408035175</v>
      </c>
      <c r="M102" s="98">
        <v>1.4092028026112828</v>
      </c>
      <c r="N102" s="98">
        <v>1.0419319370376099</v>
      </c>
      <c r="O102" s="98">
        <v>0.85373197324731609</v>
      </c>
      <c r="P102" s="98">
        <v>0.52785154546811974</v>
      </c>
      <c r="Q102" s="98">
        <v>0.4834146212428661</v>
      </c>
      <c r="R102" s="98">
        <v>0.30837771217591486</v>
      </c>
      <c r="S102" s="98">
        <v>0.45807124309818875</v>
      </c>
      <c r="T102" s="98">
        <v>0.95735853546178895</v>
      </c>
      <c r="U102" s="98">
        <v>0.5592093061568062</v>
      </c>
      <c r="V102" s="98">
        <v>0.10051456135525044</v>
      </c>
      <c r="W102" s="98">
        <v>0.75872491681105203</v>
      </c>
      <c r="X102" s="98">
        <v>0.4740659769625159</v>
      </c>
      <c r="Y102" s="98">
        <v>2.881736576982044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3.4243001360462721</v>
      </c>
      <c r="D124" s="117">
        <f t="shared" si="42"/>
        <v>2.5942253406398739</v>
      </c>
      <c r="E124" s="117">
        <f t="shared" si="42"/>
        <v>1.8859338018160989</v>
      </c>
      <c r="F124" s="117">
        <f t="shared" si="42"/>
        <v>1.1377377074475259</v>
      </c>
      <c r="G124" s="117">
        <f t="shared" si="42"/>
        <v>1.0662019246449075</v>
      </c>
      <c r="H124" s="117">
        <f t="shared" si="42"/>
        <v>0.25279108026471553</v>
      </c>
      <c r="I124" s="117">
        <f t="shared" si="42"/>
        <v>0.17371664539517792</v>
      </c>
      <c r="J124" s="117">
        <f t="shared" si="42"/>
        <v>1.2807599332370345</v>
      </c>
      <c r="K124" s="117">
        <f t="shared" si="42"/>
        <v>2.0357453396799801</v>
      </c>
      <c r="L124" s="117">
        <f t="shared" si="42"/>
        <v>3.3861175940020138</v>
      </c>
      <c r="M124" s="117">
        <f t="shared" si="42"/>
        <v>2.1358419521930552</v>
      </c>
      <c r="N124" s="117">
        <f t="shared" si="42"/>
        <v>1.3421946203242767</v>
      </c>
      <c r="O124" s="117">
        <f t="shared" si="42"/>
        <v>1.5683843721174515</v>
      </c>
      <c r="P124" s="117">
        <f t="shared" si="42"/>
        <v>0.70859200205308981</v>
      </c>
      <c r="Q124" s="117">
        <f t="shared" si="42"/>
        <v>1.8820456000935528</v>
      </c>
      <c r="R124" s="117">
        <f t="shared" ref="R124:V124" si="43">R125+R128+R130+R139</f>
        <v>1.9922511265132377</v>
      </c>
      <c r="S124" s="117">
        <f t="shared" si="43"/>
        <v>1.4191787003012499</v>
      </c>
      <c r="T124" s="117">
        <f t="shared" si="43"/>
        <v>0.77632969642181615</v>
      </c>
      <c r="U124" s="117">
        <f t="shared" si="43"/>
        <v>0.59450877791949364</v>
      </c>
      <c r="V124" s="117">
        <f t="shared" si="43"/>
        <v>0.12629940274745755</v>
      </c>
      <c r="W124" s="117">
        <f t="shared" ref="W124:Y124" si="44">W125+W128+W130+W139</f>
        <v>1.4985198248135227</v>
      </c>
      <c r="X124" s="117">
        <f t="shared" si="44"/>
        <v>2.1640985841434164</v>
      </c>
      <c r="Y124" s="117">
        <f t="shared" si="44"/>
        <v>4.8063910080049981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3.4243001360462721</v>
      </c>
      <c r="D139" s="122">
        <v>2.5942253406398739</v>
      </c>
      <c r="E139" s="122">
        <v>1.8859338018160989</v>
      </c>
      <c r="F139" s="122">
        <v>1.1377377074475259</v>
      </c>
      <c r="G139" s="122">
        <v>1.0662019246449075</v>
      </c>
      <c r="H139" s="122">
        <v>0.25279108026471553</v>
      </c>
      <c r="I139" s="122">
        <v>0.17371664539517792</v>
      </c>
      <c r="J139" s="122">
        <v>1.2807599332370345</v>
      </c>
      <c r="K139" s="122">
        <v>2.0357453396799801</v>
      </c>
      <c r="L139" s="122">
        <v>3.3861175940020138</v>
      </c>
      <c r="M139" s="122">
        <v>2.1358419521930552</v>
      </c>
      <c r="N139" s="122">
        <v>1.3421946203242767</v>
      </c>
      <c r="O139" s="122">
        <v>1.5683843721174515</v>
      </c>
      <c r="P139" s="122">
        <v>0.70859200205308981</v>
      </c>
      <c r="Q139" s="122">
        <v>1.8820456000935528</v>
      </c>
      <c r="R139" s="122">
        <v>1.9922511265132377</v>
      </c>
      <c r="S139" s="122">
        <v>1.4191787003012499</v>
      </c>
      <c r="T139" s="122">
        <v>0.77632969642181615</v>
      </c>
      <c r="U139" s="122">
        <v>0.59450877791949364</v>
      </c>
      <c r="V139" s="122">
        <v>0.12629940274745755</v>
      </c>
      <c r="W139" s="122">
        <v>1.4985198248135227</v>
      </c>
      <c r="X139" s="122">
        <v>2.1640985841434164</v>
      </c>
      <c r="Y139" s="122">
        <v>4.8063910080049981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3.4243001360462721</v>
      </c>
      <c r="D140" s="98">
        <v>2.5942253406398739</v>
      </c>
      <c r="E140" s="98">
        <v>1.8859338018160989</v>
      </c>
      <c r="F140" s="98">
        <v>1.1377377074475259</v>
      </c>
      <c r="G140" s="98">
        <v>1.0662019246449075</v>
      </c>
      <c r="H140" s="98">
        <v>0.25279108026471553</v>
      </c>
      <c r="I140" s="98">
        <v>0.17371664539517792</v>
      </c>
      <c r="J140" s="98">
        <v>1.2807599332370345</v>
      </c>
      <c r="K140" s="98">
        <v>2.0357453396799801</v>
      </c>
      <c r="L140" s="98">
        <v>3.3861175940020138</v>
      </c>
      <c r="M140" s="98">
        <v>2.1358419521930552</v>
      </c>
      <c r="N140" s="98">
        <v>1.3421946203242767</v>
      </c>
      <c r="O140" s="98">
        <v>1.5683843721174515</v>
      </c>
      <c r="P140" s="98">
        <v>0.70859200205308981</v>
      </c>
      <c r="Q140" s="98">
        <v>1.8820456000935528</v>
      </c>
      <c r="R140" s="98">
        <v>1.9922511265132377</v>
      </c>
      <c r="S140" s="98">
        <v>1.4191787003012499</v>
      </c>
      <c r="T140" s="98">
        <v>0.77632969642181615</v>
      </c>
      <c r="U140" s="98">
        <v>0.59450877791949364</v>
      </c>
      <c r="V140" s="98">
        <v>0.12629940274745755</v>
      </c>
      <c r="W140" s="98">
        <v>1.4985198248135227</v>
      </c>
      <c r="X140" s="98">
        <v>2.1640985841434164</v>
      </c>
      <c r="Y140" s="98">
        <v>4.8063910080049981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8.3136431460555937E-2</v>
      </c>
      <c r="P143" s="117">
        <f t="shared" si="49"/>
        <v>0.15255302697583925</v>
      </c>
      <c r="Q143" s="117">
        <f t="shared" si="49"/>
        <v>0.31584013438335279</v>
      </c>
      <c r="R143" s="117">
        <f t="shared" ref="R143:V143" si="50">R144+R146+R148+R157</f>
        <v>0.39816664827114234</v>
      </c>
      <c r="S143" s="117">
        <f t="shared" si="50"/>
        <v>0.42302113169735744</v>
      </c>
      <c r="T143" s="117">
        <f t="shared" si="50"/>
        <v>0.45084381649982935</v>
      </c>
      <c r="U143" s="117">
        <f t="shared" si="50"/>
        <v>0.25880021999002173</v>
      </c>
      <c r="V143" s="117">
        <f t="shared" si="50"/>
        <v>0.13042981501044237</v>
      </c>
      <c r="W143" s="117">
        <f t="shared" ref="W143:Y143" si="51">W144+W146+W148+W157</f>
        <v>1.2261557799326384</v>
      </c>
      <c r="X143" s="117">
        <f t="shared" si="51"/>
        <v>2.1475930084707886</v>
      </c>
      <c r="Y143" s="117">
        <f t="shared" si="51"/>
        <v>2.8229883497384161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7.8894551906087793E-4</v>
      </c>
      <c r="P148" s="122">
        <v>1.0312131073439157E-3</v>
      </c>
      <c r="Q148" s="122">
        <v>2.5134292154234284E-3</v>
      </c>
      <c r="R148" s="122">
        <v>7.0806668413525087E-3</v>
      </c>
      <c r="S148" s="122">
        <v>9.6140905690183277E-3</v>
      </c>
      <c r="T148" s="122">
        <v>7.5957082323843987E-3</v>
      </c>
      <c r="U148" s="122">
        <v>6.4500427842051856E-3</v>
      </c>
      <c r="V148" s="122">
        <v>1.4629629117296723E-2</v>
      </c>
      <c r="W148" s="122">
        <v>8.2224240922807043E-2</v>
      </c>
      <c r="X148" s="122">
        <v>0.13022246445044333</v>
      </c>
      <c r="Y148" s="122">
        <v>0.22467625838714225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7.8894551906087793E-4</v>
      </c>
      <c r="P149" s="98">
        <v>1.0312131073439157E-3</v>
      </c>
      <c r="Q149" s="98">
        <v>2.5134292154234284E-3</v>
      </c>
      <c r="R149" s="98">
        <v>7.0806668413525087E-3</v>
      </c>
      <c r="S149" s="98">
        <v>9.6140905690183277E-3</v>
      </c>
      <c r="T149" s="98">
        <v>7.5957082323843987E-3</v>
      </c>
      <c r="U149" s="98">
        <v>6.4500427842051856E-3</v>
      </c>
      <c r="V149" s="98">
        <v>1.4629629117296723E-2</v>
      </c>
      <c r="W149" s="98">
        <v>8.2224240922807043E-2</v>
      </c>
      <c r="X149" s="98">
        <v>0.13022246445044333</v>
      </c>
      <c r="Y149" s="98">
        <v>0.22467625838714225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8.2347485941495061E-2</v>
      </c>
      <c r="P157" s="122">
        <v>0.15152181386849534</v>
      </c>
      <c r="Q157" s="122">
        <v>0.31332670516792938</v>
      </c>
      <c r="R157" s="122">
        <v>0.39108598142978984</v>
      </c>
      <c r="S157" s="122">
        <v>0.41340704112833909</v>
      </c>
      <c r="T157" s="122">
        <v>0.44324810826744493</v>
      </c>
      <c r="U157" s="122">
        <v>0.25235017720581654</v>
      </c>
      <c r="V157" s="122">
        <v>0.11580018589314564</v>
      </c>
      <c r="W157" s="122">
        <v>1.1439315390098312</v>
      </c>
      <c r="X157" s="122">
        <v>2.0173705440203453</v>
      </c>
      <c r="Y157" s="122">
        <v>2.5983120913512736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8.2347485941495061E-2</v>
      </c>
      <c r="P158" s="98">
        <v>0.15152181386849534</v>
      </c>
      <c r="Q158" s="98">
        <v>0.31332670516792938</v>
      </c>
      <c r="R158" s="98">
        <v>0.39108598142978984</v>
      </c>
      <c r="S158" s="98">
        <v>0.41340704112833909</v>
      </c>
      <c r="T158" s="98">
        <v>0.44324810826744493</v>
      </c>
      <c r="U158" s="98">
        <v>0.25235017720581654</v>
      </c>
      <c r="V158" s="98">
        <v>0.11580018589314564</v>
      </c>
      <c r="W158" s="98">
        <v>1.1439315390098312</v>
      </c>
      <c r="X158" s="98">
        <v>2.0173705440203453</v>
      </c>
      <c r="Y158" s="98">
        <v>2.5983120913512736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8.3740147239313011E-3</v>
      </c>
      <c r="D161" s="117">
        <f t="shared" si="54"/>
        <v>1.0290199969234399E-2</v>
      </c>
      <c r="E161" s="117">
        <f t="shared" si="54"/>
        <v>1.4389731773933856E-2</v>
      </c>
      <c r="F161" s="117">
        <f t="shared" si="54"/>
        <v>2.2623153285048402E-2</v>
      </c>
      <c r="G161" s="117">
        <f t="shared" si="54"/>
        <v>4.9504398067798105E-2</v>
      </c>
      <c r="H161" s="117">
        <f t="shared" si="54"/>
        <v>5.8650898793566435E-2</v>
      </c>
      <c r="I161" s="117">
        <f t="shared" si="54"/>
        <v>1.4706785015189053E-2</v>
      </c>
      <c r="J161" s="117">
        <f t="shared" si="54"/>
        <v>4.2878431077874535E-2</v>
      </c>
      <c r="K161" s="117">
        <f t="shared" si="54"/>
        <v>6.903413732455406E-2</v>
      </c>
      <c r="L161" s="117">
        <f t="shared" si="54"/>
        <v>6.2118564691548459E-2</v>
      </c>
      <c r="M161" s="117">
        <f t="shared" si="54"/>
        <v>4.2781584849012406E-2</v>
      </c>
      <c r="N161" s="117">
        <f t="shared" si="54"/>
        <v>3.4061411938818474E-2</v>
      </c>
      <c r="O161" s="117">
        <f t="shared" si="54"/>
        <v>5.4454809035088814E-2</v>
      </c>
      <c r="P161" s="117">
        <f t="shared" si="54"/>
        <v>0.12270807395827937</v>
      </c>
      <c r="Q161" s="117">
        <f t="shared" si="54"/>
        <v>8.4858205587191413E-2</v>
      </c>
      <c r="R161" s="117">
        <f t="shared" ref="R161:V161" si="55">R162+R164+R166+R175</f>
        <v>2.4266617811520334E-2</v>
      </c>
      <c r="S161" s="117">
        <f t="shared" si="55"/>
        <v>3.198689825492898E-2</v>
      </c>
      <c r="T161" s="117">
        <f t="shared" si="55"/>
        <v>1.9206145938448264E-2</v>
      </c>
      <c r="U161" s="117">
        <f t="shared" si="55"/>
        <v>3.1446566959928181E-2</v>
      </c>
      <c r="V161" s="117">
        <f t="shared" si="55"/>
        <v>3.6574301445058584E-3</v>
      </c>
      <c r="W161" s="117">
        <f t="shared" ref="W161:Y161" si="56">W162+W164+W166+W175</f>
        <v>7.2538996542586432E-3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2.4028518462899403E-4</v>
      </c>
      <c r="D166" s="122">
        <v>2.4462629963706105E-4</v>
      </c>
      <c r="E166" s="122">
        <v>1.3243317647243868E-4</v>
      </c>
      <c r="F166" s="122">
        <v>1.3684039080436277E-4</v>
      </c>
      <c r="G166" s="122">
        <v>4.7481432267571812E-4</v>
      </c>
      <c r="H166" s="122">
        <v>1.1794505620495485E-3</v>
      </c>
      <c r="I166" s="122">
        <v>7.6002181781196305E-4</v>
      </c>
      <c r="J166" s="122">
        <v>4.7168050447309148E-4</v>
      </c>
      <c r="K166" s="122">
        <v>2.1486100621720045E-3</v>
      </c>
      <c r="L166" s="122">
        <v>1.0384426020372875E-3</v>
      </c>
      <c r="M166" s="122">
        <v>7.279000652036789E-4</v>
      </c>
      <c r="N166" s="122">
        <v>3.5845769235589024E-4</v>
      </c>
      <c r="O166" s="122">
        <v>4.7336731143652667E-4</v>
      </c>
      <c r="P166" s="122">
        <v>8.8389694915192774E-4</v>
      </c>
      <c r="Q166" s="122">
        <v>6.6142874090090197E-4</v>
      </c>
      <c r="R166" s="122">
        <v>4.1650981419720647E-4</v>
      </c>
      <c r="S166" s="122">
        <v>7.0691842419252427E-4</v>
      </c>
      <c r="T166" s="122">
        <v>2.7127529401372848E-4</v>
      </c>
      <c r="U166" s="122">
        <v>7.4423570586982916E-4</v>
      </c>
      <c r="V166" s="122">
        <v>4.1502493949777933E-4</v>
      </c>
      <c r="W166" s="122">
        <v>5.2040658811903194E-4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2.4028518462899403E-4</v>
      </c>
      <c r="D167" s="98">
        <v>2.4462629963706105E-4</v>
      </c>
      <c r="E167" s="98">
        <v>1.3243317647243868E-4</v>
      </c>
      <c r="F167" s="98">
        <v>1.3684039080436277E-4</v>
      </c>
      <c r="G167" s="98">
        <v>4.7481432267571812E-4</v>
      </c>
      <c r="H167" s="98">
        <v>1.1794505620495485E-3</v>
      </c>
      <c r="I167" s="98">
        <v>7.6002181781196305E-4</v>
      </c>
      <c r="J167" s="98">
        <v>4.7168050447309148E-4</v>
      </c>
      <c r="K167" s="98">
        <v>2.1486100621720045E-3</v>
      </c>
      <c r="L167" s="98">
        <v>1.0384426020372875E-3</v>
      </c>
      <c r="M167" s="98">
        <v>7.279000652036789E-4</v>
      </c>
      <c r="N167" s="98">
        <v>3.5845769235589024E-4</v>
      </c>
      <c r="O167" s="98">
        <v>4.7336731143652667E-4</v>
      </c>
      <c r="P167" s="98">
        <v>8.8389694915192774E-4</v>
      </c>
      <c r="Q167" s="98">
        <v>6.6142874090090197E-4</v>
      </c>
      <c r="R167" s="98">
        <v>4.1650981419720647E-4</v>
      </c>
      <c r="S167" s="98">
        <v>7.0691842419252427E-4</v>
      </c>
      <c r="T167" s="98">
        <v>2.7127529401372848E-4</v>
      </c>
      <c r="U167" s="98">
        <v>7.4423570586982916E-4</v>
      </c>
      <c r="V167" s="98">
        <v>4.1502493949777933E-4</v>
      </c>
      <c r="W167" s="98">
        <v>5.2040658811903194E-4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8.1337295393023069E-3</v>
      </c>
      <c r="D175" s="122">
        <v>1.0045573669597338E-2</v>
      </c>
      <c r="E175" s="122">
        <v>1.4257298597461417E-2</v>
      </c>
      <c r="F175" s="122">
        <v>2.2486312894244038E-2</v>
      </c>
      <c r="G175" s="122">
        <v>4.9029583745122389E-2</v>
      </c>
      <c r="H175" s="122">
        <v>5.7471448231516883E-2</v>
      </c>
      <c r="I175" s="122">
        <v>1.394676319737709E-2</v>
      </c>
      <c r="J175" s="122">
        <v>4.2406750573401444E-2</v>
      </c>
      <c r="K175" s="122">
        <v>6.6885527262382061E-2</v>
      </c>
      <c r="L175" s="122">
        <v>6.108012208951117E-2</v>
      </c>
      <c r="M175" s="122">
        <v>4.2053684783808727E-2</v>
      </c>
      <c r="N175" s="122">
        <v>3.3702954246462587E-2</v>
      </c>
      <c r="O175" s="122">
        <v>5.3981441723652289E-2</v>
      </c>
      <c r="P175" s="122">
        <v>0.12182417700912744</v>
      </c>
      <c r="Q175" s="122">
        <v>8.4196776846290511E-2</v>
      </c>
      <c r="R175" s="122">
        <v>2.3850107997323129E-2</v>
      </c>
      <c r="S175" s="122">
        <v>3.1279979830736458E-2</v>
      </c>
      <c r="T175" s="122">
        <v>1.8934870644434536E-2</v>
      </c>
      <c r="U175" s="122">
        <v>3.0702331254058354E-2</v>
      </c>
      <c r="V175" s="122">
        <v>3.2424052050080789E-3</v>
      </c>
      <c r="W175" s="122">
        <v>6.7334930661396113E-3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8.1337295393023069E-3</v>
      </c>
      <c r="D176" s="98">
        <v>1.0045573669597338E-2</v>
      </c>
      <c r="E176" s="98">
        <v>1.4257298597461417E-2</v>
      </c>
      <c r="F176" s="98">
        <v>2.2486312894244038E-2</v>
      </c>
      <c r="G176" s="98">
        <v>4.9029583745122389E-2</v>
      </c>
      <c r="H176" s="98">
        <v>5.7471448231516883E-2</v>
      </c>
      <c r="I176" s="98">
        <v>1.394676319737709E-2</v>
      </c>
      <c r="J176" s="98">
        <v>4.2406750573401444E-2</v>
      </c>
      <c r="K176" s="98">
        <v>6.6885527262382061E-2</v>
      </c>
      <c r="L176" s="98">
        <v>6.108012208951117E-2</v>
      </c>
      <c r="M176" s="98">
        <v>4.2053684783808727E-2</v>
      </c>
      <c r="N176" s="98">
        <v>3.3702954246462587E-2</v>
      </c>
      <c r="O176" s="98">
        <v>5.3981441723652289E-2</v>
      </c>
      <c r="P176" s="98">
        <v>0.12182417700912744</v>
      </c>
      <c r="Q176" s="98">
        <v>8.4196776846290511E-2</v>
      </c>
      <c r="R176" s="98">
        <v>2.3850107997323129E-2</v>
      </c>
      <c r="S176" s="98">
        <v>3.1279979830736458E-2</v>
      </c>
      <c r="T176" s="98">
        <v>1.8934870644434536E-2</v>
      </c>
      <c r="U176" s="98">
        <v>3.0702331254058354E-2</v>
      </c>
      <c r="V176" s="98">
        <v>3.2424052050080789E-3</v>
      </c>
      <c r="W176" s="98">
        <v>6.7334930661396113E-3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9425.1307194844285</v>
      </c>
      <c r="D3" s="117">
        <f t="shared" si="0"/>
        <v>10346.122008954717</v>
      </c>
      <c r="E3" s="117">
        <f t="shared" si="0"/>
        <v>11518.184769978945</v>
      </c>
      <c r="F3" s="117">
        <f t="shared" si="0"/>
        <v>10676.133653578929</v>
      </c>
      <c r="G3" s="117">
        <f t="shared" si="0"/>
        <v>12248.621259751115</v>
      </c>
      <c r="H3" s="117">
        <f t="shared" si="0"/>
        <v>13552.118959000078</v>
      </c>
      <c r="I3" s="117">
        <f t="shared" si="0"/>
        <v>12200.149485041644</v>
      </c>
      <c r="J3" s="117">
        <f t="shared" si="0"/>
        <v>12164.963433427887</v>
      </c>
      <c r="K3" s="117">
        <f t="shared" si="0"/>
        <v>10596.120759685178</v>
      </c>
      <c r="L3" s="117">
        <f t="shared" si="0"/>
        <v>11419.364694526166</v>
      </c>
      <c r="M3" s="117">
        <f t="shared" si="0"/>
        <v>11072.808787255299</v>
      </c>
      <c r="N3" s="117">
        <f t="shared" si="0"/>
        <v>12366.33243767953</v>
      </c>
      <c r="O3" s="117">
        <f t="shared" si="0"/>
        <v>13859.183383516583</v>
      </c>
      <c r="P3" s="117">
        <f t="shared" si="0"/>
        <v>11993.456470616342</v>
      </c>
      <c r="Q3" s="117">
        <f t="shared" si="0"/>
        <v>0</v>
      </c>
      <c r="R3" s="117">
        <f t="shared" ref="R3:V3" si="1">R4+R7+R9+R19</f>
        <v>10636.354750049832</v>
      </c>
      <c r="S3" s="117">
        <f t="shared" si="1"/>
        <v>11485.106349493017</v>
      </c>
      <c r="T3" s="117">
        <f t="shared" si="1"/>
        <v>10939.800996353237</v>
      </c>
      <c r="U3" s="117">
        <f t="shared" si="1"/>
        <v>0</v>
      </c>
      <c r="V3" s="117">
        <f t="shared" si="1"/>
        <v>0</v>
      </c>
      <c r="W3" s="117">
        <f t="shared" ref="W3:Y3" si="2">W4+W7+W9+W19</f>
        <v>8329.8790303978167</v>
      </c>
      <c r="X3" s="117">
        <f t="shared" si="2"/>
        <v>8016.4636997876169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8197.8494398664188</v>
      </c>
      <c r="D4" s="122">
        <f t="shared" si="3"/>
        <v>9169.7652873876323</v>
      </c>
      <c r="E4" s="122">
        <f t="shared" si="3"/>
        <v>10293.479736595156</v>
      </c>
      <c r="F4" s="122">
        <f t="shared" si="3"/>
        <v>9353.1816561427677</v>
      </c>
      <c r="G4" s="122">
        <f t="shared" si="3"/>
        <v>10969.058496226164</v>
      </c>
      <c r="H4" s="122">
        <f t="shared" si="3"/>
        <v>12108.608920883395</v>
      </c>
      <c r="I4" s="122">
        <f t="shared" si="3"/>
        <v>10764.520403762443</v>
      </c>
      <c r="J4" s="122">
        <f t="shared" si="3"/>
        <v>10644.20576168767</v>
      </c>
      <c r="K4" s="122">
        <f t="shared" si="3"/>
        <v>9132.5933713537561</v>
      </c>
      <c r="L4" s="122">
        <f t="shared" si="3"/>
        <v>9933.1445047393754</v>
      </c>
      <c r="M4" s="122">
        <f t="shared" si="3"/>
        <v>9504.0936628208128</v>
      </c>
      <c r="N4" s="122">
        <f t="shared" si="3"/>
        <v>10818.51845642942</v>
      </c>
      <c r="O4" s="122">
        <f t="shared" si="3"/>
        <v>12430.136825755239</v>
      </c>
      <c r="P4" s="122">
        <f t="shared" si="3"/>
        <v>10579.499576669394</v>
      </c>
      <c r="Q4" s="122">
        <f t="shared" si="3"/>
        <v>0</v>
      </c>
      <c r="R4" s="122">
        <f t="shared" ref="R4:V4" si="4">SUM(R5:R6)</f>
        <v>9379.1231255122093</v>
      </c>
      <c r="S4" s="122">
        <f t="shared" si="4"/>
        <v>10164.303954804785</v>
      </c>
      <c r="T4" s="122">
        <f t="shared" si="4"/>
        <v>9610.6352083671482</v>
      </c>
      <c r="U4" s="122">
        <f t="shared" si="4"/>
        <v>0</v>
      </c>
      <c r="V4" s="122">
        <f t="shared" si="4"/>
        <v>0</v>
      </c>
      <c r="W4" s="122">
        <f t="shared" ref="W4:Y4" si="5">SUM(W5:W6)</f>
        <v>6803.3639184566609</v>
      </c>
      <c r="X4" s="122">
        <f t="shared" si="5"/>
        <v>6460.8547157722487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8154.0144298001278</v>
      </c>
      <c r="D5" s="98">
        <v>9121.3856881648862</v>
      </c>
      <c r="E5" s="98">
        <v>10239.835739359751</v>
      </c>
      <c r="F5" s="98">
        <v>9304.8180766933947</v>
      </c>
      <c r="G5" s="98">
        <v>10912.72904810533</v>
      </c>
      <c r="H5" s="98">
        <v>12046.519585279728</v>
      </c>
      <c r="I5" s="98">
        <v>10709.93047687931</v>
      </c>
      <c r="J5" s="98">
        <v>10590.327573429331</v>
      </c>
      <c r="K5" s="98">
        <v>9086.5885181251106</v>
      </c>
      <c r="L5" s="98">
        <v>9883.6586460035669</v>
      </c>
      <c r="M5" s="98">
        <v>9456.8034208455265</v>
      </c>
      <c r="N5" s="98">
        <v>10764.705689446235</v>
      </c>
      <c r="O5" s="98">
        <v>12368.364242459797</v>
      </c>
      <c r="P5" s="98">
        <v>10527.33465567812</v>
      </c>
      <c r="Q5" s="98">
        <v>0</v>
      </c>
      <c r="R5" s="98">
        <v>9332.8444596348545</v>
      </c>
      <c r="S5" s="98">
        <v>10113.379050898675</v>
      </c>
      <c r="T5" s="98">
        <v>9561.1469913433284</v>
      </c>
      <c r="U5" s="98">
        <v>0</v>
      </c>
      <c r="V5" s="98">
        <v>0</v>
      </c>
      <c r="W5" s="98">
        <v>6767.0350587308676</v>
      </c>
      <c r="X5" s="98">
        <v>6426.1549718840033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43.835010066291282</v>
      </c>
      <c r="D6" s="98">
        <v>48.379599222746656</v>
      </c>
      <c r="E6" s="98">
        <v>53.643997235406012</v>
      </c>
      <c r="F6" s="98">
        <v>48.363579449372537</v>
      </c>
      <c r="G6" s="98">
        <v>56.329448120834599</v>
      </c>
      <c r="H6" s="98">
        <v>62.089335603667564</v>
      </c>
      <c r="I6" s="98">
        <v>54.589926883132321</v>
      </c>
      <c r="J6" s="98">
        <v>53.878188258338341</v>
      </c>
      <c r="K6" s="98">
        <v>46.004853228644627</v>
      </c>
      <c r="L6" s="98">
        <v>49.485858735808478</v>
      </c>
      <c r="M6" s="98">
        <v>47.290241975286811</v>
      </c>
      <c r="N6" s="98">
        <v>53.812766983185</v>
      </c>
      <c r="O6" s="98">
        <v>61.772583295441706</v>
      </c>
      <c r="P6" s="98">
        <v>52.164920991273377</v>
      </c>
      <c r="Q6" s="98">
        <v>0</v>
      </c>
      <c r="R6" s="98">
        <v>46.278665877354655</v>
      </c>
      <c r="S6" s="98">
        <v>50.92490390611043</v>
      </c>
      <c r="T6" s="98">
        <v>49.488217023820368</v>
      </c>
      <c r="U6" s="98">
        <v>0</v>
      </c>
      <c r="V6" s="98">
        <v>0</v>
      </c>
      <c r="W6" s="98">
        <v>36.328859725793215</v>
      </c>
      <c r="X6" s="98">
        <v>34.699743888245614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0.13337128258985398</v>
      </c>
      <c r="F7" s="122">
        <f t="shared" si="6"/>
        <v>0.27104098283848788</v>
      </c>
      <c r="G7" s="122">
        <f t="shared" si="6"/>
        <v>0.53919619764842075</v>
      </c>
      <c r="H7" s="122">
        <f t="shared" si="6"/>
        <v>1.6188885948611909</v>
      </c>
      <c r="I7" s="122">
        <f t="shared" si="6"/>
        <v>0.80382765756019237</v>
      </c>
      <c r="J7" s="122">
        <f t="shared" si="6"/>
        <v>0.59628817863680861</v>
      </c>
      <c r="K7" s="122">
        <f t="shared" si="6"/>
        <v>0.94157073833065197</v>
      </c>
      <c r="L7" s="122">
        <f t="shared" si="6"/>
        <v>4.763281356109089</v>
      </c>
      <c r="M7" s="122">
        <f t="shared" si="6"/>
        <v>0.4490630095900825</v>
      </c>
      <c r="N7" s="122">
        <f t="shared" si="6"/>
        <v>2.114277883433259</v>
      </c>
      <c r="O7" s="122">
        <f t="shared" si="6"/>
        <v>0.46378568773454049</v>
      </c>
      <c r="P7" s="122">
        <f t="shared" si="6"/>
        <v>2.4856798746542381</v>
      </c>
      <c r="Q7" s="122">
        <f t="shared" si="6"/>
        <v>0</v>
      </c>
      <c r="R7" s="122">
        <f t="shared" si="6"/>
        <v>0.38873635335900375</v>
      </c>
      <c r="S7" s="122">
        <f t="shared" si="6"/>
        <v>0.30462049834005978</v>
      </c>
      <c r="T7" s="122">
        <f t="shared" si="6"/>
        <v>0.37018710780863523</v>
      </c>
      <c r="U7" s="122">
        <f t="shared" si="6"/>
        <v>0</v>
      </c>
      <c r="V7" s="122">
        <f t="shared" si="6"/>
        <v>0</v>
      </c>
      <c r="W7" s="122">
        <f t="shared" si="6"/>
        <v>0.22168564227014301</v>
      </c>
      <c r="X7" s="122">
        <f t="shared" si="6"/>
        <v>0.14364783014015109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0.13337128258985398</v>
      </c>
      <c r="F8" s="98">
        <f>IF(RES_hhdet_in_fec!F8=0,0,RES_hhdet_in_fec!F8*1000*11630/RES_hhdet_in_new!F5)</f>
        <v>0.27104098283848788</v>
      </c>
      <c r="G8" s="98">
        <f>IF(RES_hhdet_in_fec!G8=0,0,RES_hhdet_in_fec!G8*1000*11630/RES_hhdet_in_new!G5)</f>
        <v>0.53919619764842075</v>
      </c>
      <c r="H8" s="98">
        <f>IF(RES_hhdet_in_fec!H8=0,0,RES_hhdet_in_fec!H8*1000*11630/RES_hhdet_in_new!H5)</f>
        <v>1.6188885948611909</v>
      </c>
      <c r="I8" s="98">
        <f>IF(RES_hhdet_in_fec!I8=0,0,RES_hhdet_in_fec!I8*1000*11630/RES_hhdet_in_new!I5)</f>
        <v>0.80382765756019237</v>
      </c>
      <c r="J8" s="98">
        <f>IF(RES_hhdet_in_fec!J8=0,0,RES_hhdet_in_fec!J8*1000*11630/RES_hhdet_in_new!J5)</f>
        <v>0.59628817863680861</v>
      </c>
      <c r="K8" s="98">
        <f>IF(RES_hhdet_in_fec!K8=0,0,RES_hhdet_in_fec!K8*1000*11630/RES_hhdet_in_new!K5)</f>
        <v>0.94157073833065197</v>
      </c>
      <c r="L8" s="98">
        <f>IF(RES_hhdet_in_fec!L8=0,0,RES_hhdet_in_fec!L8*1000*11630/RES_hhdet_in_new!L5)</f>
        <v>4.763281356109089</v>
      </c>
      <c r="M8" s="98">
        <f>IF(RES_hhdet_in_fec!M8=0,0,RES_hhdet_in_fec!M8*1000*11630/RES_hhdet_in_new!M5)</f>
        <v>0.4490630095900825</v>
      </c>
      <c r="N8" s="98">
        <f>IF(RES_hhdet_in_fec!N8=0,0,RES_hhdet_in_fec!N8*1000*11630/RES_hhdet_in_new!N5)</f>
        <v>2.114277883433259</v>
      </c>
      <c r="O8" s="98">
        <f>IF(RES_hhdet_in_fec!O8=0,0,RES_hhdet_in_fec!O8*1000*11630/RES_hhdet_in_new!O5)</f>
        <v>0.46378568773454049</v>
      </c>
      <c r="P8" s="98">
        <f>IF(RES_hhdet_in_fec!P8=0,0,RES_hhdet_in_fec!P8*1000*11630/RES_hhdet_in_new!P5)</f>
        <v>2.4856798746542381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0.38873635335900375</v>
      </c>
      <c r="S8" s="98">
        <f>IF(RES_hhdet_in_fec!S8=0,0,RES_hhdet_in_fec!S8*1000*11630/RES_hhdet_in_new!S5)</f>
        <v>0.30462049834005978</v>
      </c>
      <c r="T8" s="98">
        <f>IF(RES_hhdet_in_fec!T8=0,0,RES_hhdet_in_fec!T8*1000*11630/RES_hhdet_in_new!T5)</f>
        <v>0.37018710780863523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0.22168564227014301</v>
      </c>
      <c r="X8" s="98">
        <f>IF(RES_hhdet_in_fec!X8=0,0,RES_hhdet_in_fec!X8*1000*11630/RES_hhdet_in_new!X5)</f>
        <v>0.14364783014015109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455.60759648539289</v>
      </c>
      <c r="D9" s="122">
        <v>479.35990030061328</v>
      </c>
      <c r="E9" s="122">
        <v>523.96306767437011</v>
      </c>
      <c r="F9" s="122">
        <v>596.972344177379</v>
      </c>
      <c r="G9" s="122">
        <v>599.81573470406795</v>
      </c>
      <c r="H9" s="122">
        <v>706.97833953380905</v>
      </c>
      <c r="I9" s="122">
        <v>679.38469399248174</v>
      </c>
      <c r="J9" s="122">
        <v>711.05092168028148</v>
      </c>
      <c r="K9" s="122">
        <v>648.66276880680027</v>
      </c>
      <c r="L9" s="122">
        <v>701.10845401706274</v>
      </c>
      <c r="M9" s="122">
        <v>746.95561382110407</v>
      </c>
      <c r="N9" s="122">
        <v>776.53075673115109</v>
      </c>
      <c r="O9" s="122">
        <v>757.61551253083633</v>
      </c>
      <c r="P9" s="122">
        <v>763.21436791463304</v>
      </c>
      <c r="Q9" s="122">
        <v>0</v>
      </c>
      <c r="R9" s="122">
        <v>702.91906882336662</v>
      </c>
      <c r="S9" s="122">
        <v>757.1133409287695</v>
      </c>
      <c r="T9" s="122">
        <v>710.14081490831484</v>
      </c>
      <c r="U9" s="122">
        <v>0</v>
      </c>
      <c r="V9" s="122">
        <v>0</v>
      </c>
      <c r="W9" s="122">
        <v>944.12499352363977</v>
      </c>
      <c r="X9" s="122">
        <v>919.37764925783858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447.25954607729676</v>
      </c>
      <c r="D10" s="98">
        <v>489.86165621484059</v>
      </c>
      <c r="E10" s="98">
        <v>564.68160543848012</v>
      </c>
      <c r="F10" s="98">
        <v>534.36560914484323</v>
      </c>
      <c r="G10" s="98">
        <v>579.4737010784404</v>
      </c>
      <c r="H10" s="98">
        <v>677.44979693429264</v>
      </c>
      <c r="I10" s="98">
        <v>698.05257716723838</v>
      </c>
      <c r="J10" s="98">
        <v>695.3708888491542</v>
      </c>
      <c r="K10" s="98">
        <v>621.48239810641644</v>
      </c>
      <c r="L10" s="98">
        <v>761.98943852611444</v>
      </c>
      <c r="M10" s="98">
        <v>829.99568755349492</v>
      </c>
      <c r="N10" s="98">
        <v>799.63660339934836</v>
      </c>
      <c r="O10" s="98">
        <v>844.82361037686303</v>
      </c>
      <c r="P10" s="98">
        <v>763.21436791463304</v>
      </c>
      <c r="Q10" s="98">
        <v>0</v>
      </c>
      <c r="R10" s="98">
        <v>704.30710995436164</v>
      </c>
      <c r="S10" s="98">
        <v>774.39538621490385</v>
      </c>
      <c r="T10" s="98">
        <v>744.12104150053437</v>
      </c>
      <c r="U10" s="98">
        <v>0</v>
      </c>
      <c r="V10" s="98">
        <v>0</v>
      </c>
      <c r="W10" s="98">
        <v>955.99469508103391</v>
      </c>
      <c r="X10" s="98">
        <v>942.02583713141394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528.88973549259106</v>
      </c>
      <c r="D11" s="98">
        <v>538.44492788576565</v>
      </c>
      <c r="E11" s="98">
        <v>582.99514206919639</v>
      </c>
      <c r="F11" s="98">
        <v>602.39650820726706</v>
      </c>
      <c r="G11" s="98">
        <v>696.73992292615787</v>
      </c>
      <c r="H11" s="98">
        <v>741.73682618264559</v>
      </c>
      <c r="I11" s="98">
        <v>669.15109861944268</v>
      </c>
      <c r="J11" s="98">
        <v>692.14137534937402</v>
      </c>
      <c r="K11" s="98">
        <v>727.58274823980514</v>
      </c>
      <c r="L11" s="98">
        <v>761.90247845665863</v>
      </c>
      <c r="M11" s="98">
        <v>801.08741107994229</v>
      </c>
      <c r="N11" s="98">
        <v>788.99826632305451</v>
      </c>
      <c r="O11" s="98">
        <v>694.61658660052626</v>
      </c>
      <c r="P11" s="98">
        <v>0</v>
      </c>
      <c r="Q11" s="98">
        <v>0</v>
      </c>
      <c r="R11" s="98">
        <v>611.18420818983157</v>
      </c>
      <c r="S11" s="98">
        <v>622.39692216281389</v>
      </c>
      <c r="T11" s="98">
        <v>597.1018093276291</v>
      </c>
      <c r="U11" s="98">
        <v>0</v>
      </c>
      <c r="V11" s="98">
        <v>0</v>
      </c>
      <c r="W11" s="98">
        <v>572.73132166648168</v>
      </c>
      <c r="X11" s="98">
        <v>568.71347432567677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524.1156819882068</v>
      </c>
      <c r="D15" s="101">
        <v>394.95800823016458</v>
      </c>
      <c r="E15" s="101">
        <v>438.34240948159083</v>
      </c>
      <c r="F15" s="101">
        <v>622.58211972049423</v>
      </c>
      <c r="G15" s="101">
        <v>620.12393563708747</v>
      </c>
      <c r="H15" s="101">
        <v>742.04943762756398</v>
      </c>
      <c r="I15" s="101">
        <v>612.27753385807694</v>
      </c>
      <c r="J15" s="101">
        <v>747.18561240988265</v>
      </c>
      <c r="K15" s="101">
        <v>787.58573242508567</v>
      </c>
      <c r="L15" s="101">
        <v>621.38587498597281</v>
      </c>
      <c r="M15" s="101">
        <v>707.6490142360459</v>
      </c>
      <c r="N15" s="101">
        <v>745.44527510619866</v>
      </c>
      <c r="O15" s="101">
        <v>649.09892251429062</v>
      </c>
      <c r="P15" s="101">
        <v>0</v>
      </c>
      <c r="Q15" s="101">
        <v>0</v>
      </c>
      <c r="R15" s="101">
        <v>700.44003697486141</v>
      </c>
      <c r="S15" s="101">
        <v>694.31280102280641</v>
      </c>
      <c r="T15" s="101">
        <v>690.45478200109198</v>
      </c>
      <c r="U15" s="101">
        <v>0</v>
      </c>
      <c r="V15" s="101">
        <v>0</v>
      </c>
      <c r="W15" s="101">
        <v>937.05051121046085</v>
      </c>
      <c r="X15" s="101">
        <v>838.35029358036809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771.67368313261568</v>
      </c>
      <c r="D19" s="122">
        <v>696.99682126647201</v>
      </c>
      <c r="E19" s="122">
        <v>700.60859442682965</v>
      </c>
      <c r="F19" s="122">
        <v>725.70861227594401</v>
      </c>
      <c r="G19" s="122">
        <v>679.20783262323243</v>
      </c>
      <c r="H19" s="122">
        <v>734.9128099880129</v>
      </c>
      <c r="I19" s="122">
        <v>755.44055962915877</v>
      </c>
      <c r="J19" s="122">
        <v>809.11046188129831</v>
      </c>
      <c r="K19" s="122">
        <v>813.9230487862917</v>
      </c>
      <c r="L19" s="122">
        <v>780.34845441361881</v>
      </c>
      <c r="M19" s="122">
        <v>821.31044760379177</v>
      </c>
      <c r="N19" s="122">
        <v>769.16894663552523</v>
      </c>
      <c r="O19" s="122">
        <v>670.96725954277497</v>
      </c>
      <c r="P19" s="122">
        <v>648.25684615765942</v>
      </c>
      <c r="Q19" s="122">
        <v>0</v>
      </c>
      <c r="R19" s="122">
        <v>553.92381936089703</v>
      </c>
      <c r="S19" s="122">
        <v>563.38443326112315</v>
      </c>
      <c r="T19" s="122">
        <v>618.65478596996513</v>
      </c>
      <c r="U19" s="122">
        <v>0</v>
      </c>
      <c r="V19" s="122">
        <v>0</v>
      </c>
      <c r="W19" s="122">
        <v>582.16843277524561</v>
      </c>
      <c r="X19" s="122">
        <v>636.0876869273884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712.80315915652682</v>
      </c>
      <c r="D20" s="98">
        <v>766.76899871889577</v>
      </c>
      <c r="E20" s="98">
        <v>829.16065375104336</v>
      </c>
      <c r="F20" s="98">
        <v>735.94923193729016</v>
      </c>
      <c r="G20" s="98">
        <v>770.48967833355073</v>
      </c>
      <c r="H20" s="98">
        <v>905.51781982034356</v>
      </c>
      <c r="I20" s="98">
        <v>892.84299921646186</v>
      </c>
      <c r="J20" s="98">
        <v>911.16159276397548</v>
      </c>
      <c r="K20" s="98">
        <v>768.8114789105</v>
      </c>
      <c r="L20" s="98">
        <v>846.53589901559485</v>
      </c>
      <c r="M20" s="98">
        <v>873.67547621918845</v>
      </c>
      <c r="N20" s="98">
        <v>825.23994262079339</v>
      </c>
      <c r="O20" s="98">
        <v>803.97166164928785</v>
      </c>
      <c r="P20" s="98">
        <v>711.12351228125101</v>
      </c>
      <c r="Q20" s="98">
        <v>0</v>
      </c>
      <c r="R20" s="98">
        <v>637.04901487348343</v>
      </c>
      <c r="S20" s="98">
        <v>714.48476610526166</v>
      </c>
      <c r="T20" s="98">
        <v>747.76466359073675</v>
      </c>
      <c r="U20" s="98">
        <v>0</v>
      </c>
      <c r="V20" s="98">
        <v>0</v>
      </c>
      <c r="W20" s="98">
        <v>717.21061155135158</v>
      </c>
      <c r="X20" s="98">
        <v>817.3701631922039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778.39499637320432</v>
      </c>
      <c r="D21" s="98">
        <v>775.8326050111782</v>
      </c>
      <c r="E21" s="98">
        <v>794.47144807660311</v>
      </c>
      <c r="F21" s="98">
        <v>767.35562183551383</v>
      </c>
      <c r="G21" s="98">
        <v>843.11415524029007</v>
      </c>
      <c r="H21" s="98">
        <v>916.666159961262</v>
      </c>
      <c r="I21" s="98">
        <v>777.16722264444661</v>
      </c>
      <c r="J21" s="98">
        <v>837.14034503250991</v>
      </c>
      <c r="K21" s="98">
        <v>834.11434381504512</v>
      </c>
      <c r="L21" s="98">
        <v>822.28105383037303</v>
      </c>
      <c r="M21" s="98">
        <v>890.03863728312331</v>
      </c>
      <c r="N21" s="98">
        <v>899.19144552931812</v>
      </c>
      <c r="O21" s="98">
        <v>756.80322020636265</v>
      </c>
      <c r="P21" s="98">
        <v>702.87336810035595</v>
      </c>
      <c r="Q21" s="98">
        <v>0</v>
      </c>
      <c r="R21" s="98">
        <v>613.99152920329038</v>
      </c>
      <c r="S21" s="98">
        <v>662.02024307537511</v>
      </c>
      <c r="T21" s="98">
        <v>631.47556669556559</v>
      </c>
      <c r="U21" s="98">
        <v>0</v>
      </c>
      <c r="V21" s="98">
        <v>0</v>
      </c>
      <c r="W21" s="98">
        <v>559.28437657935478</v>
      </c>
      <c r="X21" s="98">
        <v>616.33946061436347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684.17068712264404</v>
      </c>
      <c r="D22" s="33">
        <v>344.44985735698907</v>
      </c>
      <c r="E22" s="33">
        <v>489.91327636642563</v>
      </c>
      <c r="F22" s="33">
        <v>684.65803255324442</v>
      </c>
      <c r="G22" s="33">
        <v>518.88835200389201</v>
      </c>
      <c r="H22" s="33">
        <v>662.44958342093946</v>
      </c>
      <c r="I22" s="33">
        <v>747.79420271983997</v>
      </c>
      <c r="J22" s="33">
        <v>791.27787041674094</v>
      </c>
      <c r="K22" s="33">
        <v>743.29412011474301</v>
      </c>
      <c r="L22" s="33">
        <v>547.06754321556639</v>
      </c>
      <c r="M22" s="33">
        <v>632.84889212015662</v>
      </c>
      <c r="N22" s="33">
        <v>647.32956581920541</v>
      </c>
      <c r="O22" s="33">
        <v>588.95546596722954</v>
      </c>
      <c r="P22" s="33">
        <v>581.10001048247375</v>
      </c>
      <c r="Q22" s="33">
        <v>0</v>
      </c>
      <c r="R22" s="33">
        <v>404.34412046332295</v>
      </c>
      <c r="S22" s="33">
        <v>256.49706784981817</v>
      </c>
      <c r="T22" s="33">
        <v>531.10134926254796</v>
      </c>
      <c r="U22" s="33">
        <v>0</v>
      </c>
      <c r="V22" s="33">
        <v>0</v>
      </c>
      <c r="W22" s="33">
        <v>548.1271841833676</v>
      </c>
      <c r="X22" s="33">
        <v>500.098481622252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10984.332529117022</v>
      </c>
      <c r="D24" s="117">
        <f t="shared" si="7"/>
        <v>11077.921885265425</v>
      </c>
      <c r="E24" s="117">
        <f t="shared" si="7"/>
        <v>11797.777655427537</v>
      </c>
      <c r="F24" s="117">
        <f t="shared" si="7"/>
        <v>11997.530756051943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10687.470339032358</v>
      </c>
      <c r="K24" s="117">
        <f t="shared" si="7"/>
        <v>10783.953240142297</v>
      </c>
      <c r="L24" s="117">
        <f t="shared" si="7"/>
        <v>11006.420202207759</v>
      </c>
      <c r="M24" s="117">
        <f t="shared" si="7"/>
        <v>11774.313798361483</v>
      </c>
      <c r="N24" s="117">
        <f t="shared" si="7"/>
        <v>13645.09429546942</v>
      </c>
      <c r="O24" s="117">
        <f t="shared" si="7"/>
        <v>13215.493991339237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7711.0139510864674</v>
      </c>
      <c r="X24" s="117">
        <f t="shared" si="9"/>
        <v>6097.7901078191207</v>
      </c>
      <c r="Y24" s="117">
        <f t="shared" si="9"/>
        <v>8524.5250890559346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9687.0716372370553</v>
      </c>
      <c r="D25" s="122">
        <f t="shared" si="10"/>
        <v>9984.8661994274262</v>
      </c>
      <c r="E25" s="122">
        <f t="shared" si="10"/>
        <v>10666.483188439403</v>
      </c>
      <c r="F25" s="122">
        <f t="shared" si="10"/>
        <v>10657.211568065297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9138.3580608937555</v>
      </c>
      <c r="K25" s="122">
        <f t="shared" si="10"/>
        <v>9179.8056480965752</v>
      </c>
      <c r="L25" s="122">
        <f t="shared" si="10"/>
        <v>9604.6118442509724</v>
      </c>
      <c r="M25" s="122">
        <f t="shared" si="10"/>
        <v>10248.523876711939</v>
      </c>
      <c r="N25" s="122">
        <f t="shared" si="10"/>
        <v>12133.753590744782</v>
      </c>
      <c r="O25" s="122">
        <f t="shared" si="10"/>
        <v>11908.601406175441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6233.5301394960125</v>
      </c>
      <c r="X25" s="122">
        <f t="shared" si="12"/>
        <v>4688.4770121536649</v>
      </c>
      <c r="Y25" s="122">
        <f t="shared" si="12"/>
        <v>7088.3354475765991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9570.486477220009</v>
      </c>
      <c r="D26" s="98">
        <v>9866.1240098178387</v>
      </c>
      <c r="E26" s="98">
        <v>10540.993392536835</v>
      </c>
      <c r="F26" s="98">
        <v>10532.66136199567</v>
      </c>
      <c r="G26" s="98">
        <v>0</v>
      </c>
      <c r="H26" s="98">
        <v>0</v>
      </c>
      <c r="I26" s="98">
        <v>0</v>
      </c>
      <c r="J26" s="98">
        <v>9033.1788259463046</v>
      </c>
      <c r="K26" s="98">
        <v>9074.3453955629229</v>
      </c>
      <c r="L26" s="98">
        <v>9495.0484994486033</v>
      </c>
      <c r="M26" s="98">
        <v>10130.095844096104</v>
      </c>
      <c r="N26" s="98">
        <v>11989.783129473635</v>
      </c>
      <c r="O26" s="98">
        <v>11761.714738633787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6154.0837912719589</v>
      </c>
      <c r="X26" s="98">
        <v>4628.7711347217755</v>
      </c>
      <c r="Y26" s="98">
        <v>6999.2408411552005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116.58516001704542</v>
      </c>
      <c r="D27" s="98">
        <v>118.74218960958751</v>
      </c>
      <c r="E27" s="98">
        <v>125.48979590256737</v>
      </c>
      <c r="F27" s="98">
        <v>124.55020606962671</v>
      </c>
      <c r="G27" s="98">
        <v>0</v>
      </c>
      <c r="H27" s="98">
        <v>0</v>
      </c>
      <c r="I27" s="98">
        <v>0</v>
      </c>
      <c r="J27" s="98">
        <v>105.17923494745065</v>
      </c>
      <c r="K27" s="98">
        <v>105.46025253365258</v>
      </c>
      <c r="L27" s="98">
        <v>109.56334480236913</v>
      </c>
      <c r="M27" s="98">
        <v>118.42803261583578</v>
      </c>
      <c r="N27" s="98">
        <v>143.97046127114621</v>
      </c>
      <c r="O27" s="98">
        <v>146.88666754165459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79.446348224053139</v>
      </c>
      <c r="X27" s="98">
        <v>59.705877431889448</v>
      </c>
      <c r="Y27" s="98">
        <v>89.094606421398311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0.57294861608915582</v>
      </c>
      <c r="K28" s="122">
        <f t="shared" si="13"/>
        <v>0.91848760367104854</v>
      </c>
      <c r="L28" s="122">
        <f t="shared" si="13"/>
        <v>4.8391970037943608</v>
      </c>
      <c r="M28" s="122">
        <f t="shared" si="13"/>
        <v>0.42121414077829444</v>
      </c>
      <c r="N28" s="122">
        <f t="shared" si="13"/>
        <v>2.0173529454980903</v>
      </c>
      <c r="O28" s="122">
        <f t="shared" si="13"/>
        <v>0.32890923773010783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0.57294861608915582</v>
      </c>
      <c r="K29" s="98">
        <f>IF(RES_hhdet_in_fec!K29=0,0,RES_hhdet_in_fec!K29*1000*11630/RES_hhdet_in_new!K26)</f>
        <v>0.91848760367104854</v>
      </c>
      <c r="L29" s="98">
        <f>IF(RES_hhdet_in_fec!L29=0,0,RES_hhdet_in_fec!L29*1000*11630/RES_hhdet_in_new!L26)</f>
        <v>4.8391970037943608</v>
      </c>
      <c r="M29" s="98">
        <f>IF(RES_hhdet_in_fec!M29=0,0,RES_hhdet_in_fec!M29*1000*11630/RES_hhdet_in_new!M26)</f>
        <v>0.42121414077829444</v>
      </c>
      <c r="N29" s="98">
        <f>IF(RES_hhdet_in_fec!N29=0,0,RES_hhdet_in_fec!N29*1000*11630/RES_hhdet_in_new!N26)</f>
        <v>2.0173529454980903</v>
      </c>
      <c r="O29" s="98">
        <f>IF(RES_hhdet_in_fec!O29=0,0,RES_hhdet_in_fec!O29*1000*11630/RES_hhdet_in_new!O26)</f>
        <v>0.32890923773010783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524.27220833261299</v>
      </c>
      <c r="D30" s="122">
        <v>398.83603308572134</v>
      </c>
      <c r="E30" s="122">
        <v>438.34240948159078</v>
      </c>
      <c r="F30" s="122">
        <v>622.58211972049423</v>
      </c>
      <c r="G30" s="122">
        <v>0</v>
      </c>
      <c r="H30" s="122">
        <v>0</v>
      </c>
      <c r="I30" s="122">
        <v>0</v>
      </c>
      <c r="J30" s="122">
        <v>747.18561240988288</v>
      </c>
      <c r="K30" s="122">
        <v>785.75358023622232</v>
      </c>
      <c r="L30" s="122">
        <v>623.1533794321449</v>
      </c>
      <c r="M30" s="122">
        <v>709.09767155145516</v>
      </c>
      <c r="N30" s="122">
        <v>745.74984147834425</v>
      </c>
      <c r="O30" s="122">
        <v>649.09892251429062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924.2673817527774</v>
      </c>
      <c r="X30" s="122">
        <v>825.38698496235418</v>
      </c>
      <c r="Y30" s="122">
        <v>597.8016504987005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528.88973549259106</v>
      </c>
      <c r="D31" s="98">
        <v>538.44492788576554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727.58274823980503</v>
      </c>
      <c r="L31" s="98">
        <v>761.90247845665851</v>
      </c>
      <c r="M31" s="98">
        <v>801.08741107994229</v>
      </c>
      <c r="N31" s="98">
        <v>788.99826632305474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572.73132166648168</v>
      </c>
      <c r="X31" s="98">
        <v>568.71347432567677</v>
      </c>
      <c r="Y31" s="98">
        <v>694.08148329531161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524.1156819882068</v>
      </c>
      <c r="D35" s="101">
        <v>394.95800823016452</v>
      </c>
      <c r="E35" s="101">
        <v>438.34240948159078</v>
      </c>
      <c r="F35" s="101">
        <v>622.58211972049423</v>
      </c>
      <c r="G35" s="101">
        <v>0</v>
      </c>
      <c r="H35" s="101">
        <v>0</v>
      </c>
      <c r="I35" s="101">
        <v>0</v>
      </c>
      <c r="J35" s="101">
        <v>747.18561240988288</v>
      </c>
      <c r="K35" s="101">
        <v>787.58573242508567</v>
      </c>
      <c r="L35" s="101">
        <v>621.38587498597269</v>
      </c>
      <c r="M35" s="101">
        <v>707.64901423604579</v>
      </c>
      <c r="N35" s="101">
        <v>745.44527510619844</v>
      </c>
      <c r="O35" s="101">
        <v>649.09892251429062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937.05051121046085</v>
      </c>
      <c r="X35" s="101">
        <v>838.35029358036809</v>
      </c>
      <c r="Y35" s="101">
        <v>586.49361644540738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772.98868354735259</v>
      </c>
      <c r="D39" s="122">
        <v>694.2196527522774</v>
      </c>
      <c r="E39" s="122">
        <v>692.95205750654384</v>
      </c>
      <c r="F39" s="122">
        <v>717.73706826615216</v>
      </c>
      <c r="G39" s="122">
        <v>0</v>
      </c>
      <c r="H39" s="122">
        <v>0</v>
      </c>
      <c r="I39" s="122">
        <v>0</v>
      </c>
      <c r="J39" s="122">
        <v>801.35371711262951</v>
      </c>
      <c r="K39" s="122">
        <v>817.47552420582929</v>
      </c>
      <c r="L39" s="122">
        <v>773.81578152084728</v>
      </c>
      <c r="M39" s="122">
        <v>816.27103595731103</v>
      </c>
      <c r="N39" s="122">
        <v>763.57351030079587</v>
      </c>
      <c r="O39" s="122">
        <v>657.46475341177359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553.21642983767754</v>
      </c>
      <c r="X39" s="122">
        <v>583.9261107031017</v>
      </c>
      <c r="Y39" s="122">
        <v>838.38799098063475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778.39499637320444</v>
      </c>
      <c r="D40" s="98">
        <v>775.83260501117809</v>
      </c>
      <c r="E40" s="98">
        <v>794.47144807660311</v>
      </c>
      <c r="F40" s="98">
        <v>767.35562183551383</v>
      </c>
      <c r="G40" s="98">
        <v>0</v>
      </c>
      <c r="H40" s="98">
        <v>0</v>
      </c>
      <c r="I40" s="98">
        <v>0</v>
      </c>
      <c r="J40" s="98">
        <v>837.14034503250991</v>
      </c>
      <c r="K40" s="98">
        <v>834.11434381504512</v>
      </c>
      <c r="L40" s="98">
        <v>822.28105383037303</v>
      </c>
      <c r="M40" s="98">
        <v>890.03863728312308</v>
      </c>
      <c r="N40" s="98">
        <v>899.19144552931789</v>
      </c>
      <c r="O40" s="98">
        <v>756.80322020636254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559.28437657935478</v>
      </c>
      <c r="X40" s="98">
        <v>616.33946061436359</v>
      </c>
      <c r="Y40" s="98">
        <v>839.62758366332184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684.17068712264404</v>
      </c>
      <c r="D41" s="33">
        <v>344.44985735698907</v>
      </c>
      <c r="E41" s="33">
        <v>489.91327636642575</v>
      </c>
      <c r="F41" s="33">
        <v>684.65803255324442</v>
      </c>
      <c r="G41" s="33">
        <v>0</v>
      </c>
      <c r="H41" s="33">
        <v>0</v>
      </c>
      <c r="I41" s="33">
        <v>0</v>
      </c>
      <c r="J41" s="33">
        <v>791.27787041674094</v>
      </c>
      <c r="K41" s="33">
        <v>743.29412011474312</v>
      </c>
      <c r="L41" s="33">
        <v>547.06754321556639</v>
      </c>
      <c r="M41" s="33">
        <v>632.84889212015673</v>
      </c>
      <c r="N41" s="33">
        <v>647.32956581920541</v>
      </c>
      <c r="O41" s="33">
        <v>588.95546596722954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548.1271841833676</v>
      </c>
      <c r="X41" s="33">
        <v>500.09848162225211</v>
      </c>
      <c r="Y41" s="33">
        <v>426.84322032850366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20234.518581666645</v>
      </c>
      <c r="H43" s="117">
        <f t="shared" si="14"/>
        <v>14098.876270683199</v>
      </c>
      <c r="I43" s="117">
        <f t="shared" si="14"/>
        <v>9608.7328587925658</v>
      </c>
      <c r="J43" s="117">
        <f t="shared" si="14"/>
        <v>11517.322020442771</v>
      </c>
      <c r="K43" s="117">
        <f t="shared" si="14"/>
        <v>10495.242019777121</v>
      </c>
      <c r="L43" s="117">
        <f t="shared" si="14"/>
        <v>13470.158173318749</v>
      </c>
      <c r="M43" s="117">
        <f t="shared" si="14"/>
        <v>11708.482882569901</v>
      </c>
      <c r="N43" s="117">
        <f t="shared" si="14"/>
        <v>16564.009282905306</v>
      </c>
      <c r="O43" s="117">
        <f t="shared" si="14"/>
        <v>13242.863352707114</v>
      </c>
      <c r="P43" s="117">
        <f t="shared" si="14"/>
        <v>12254.823425168033</v>
      </c>
      <c r="Q43" s="117">
        <f t="shared" si="14"/>
        <v>8824.4505734427639</v>
      </c>
      <c r="R43" s="117">
        <f t="shared" ref="R43:V43" si="15">R44+R47+R49+R58</f>
        <v>10721.915610544256</v>
      </c>
      <c r="S43" s="117">
        <f t="shared" si="15"/>
        <v>11658.457948143525</v>
      </c>
      <c r="T43" s="117">
        <f t="shared" si="15"/>
        <v>10986.028594151208</v>
      </c>
      <c r="U43" s="117">
        <f t="shared" si="15"/>
        <v>9223.9399139692159</v>
      </c>
      <c r="V43" s="117">
        <f t="shared" si="15"/>
        <v>7776.0923787318698</v>
      </c>
      <c r="W43" s="117">
        <f t="shared" ref="W43:Y43" si="16">W44+W47+W49+W58</f>
        <v>8314.7443389356649</v>
      </c>
      <c r="X43" s="117">
        <f t="shared" si="16"/>
        <v>8364.7717456076753</v>
      </c>
      <c r="Y43" s="117">
        <f t="shared" si="16"/>
        <v>7589.3013423084021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18618.342013928159</v>
      </c>
      <c r="H44" s="122">
        <f t="shared" si="17"/>
        <v>12655.950456092598</v>
      </c>
      <c r="I44" s="122">
        <f t="shared" si="17"/>
        <v>8358.7599479621185</v>
      </c>
      <c r="J44" s="122">
        <f t="shared" si="17"/>
        <v>10074.229371633373</v>
      </c>
      <c r="K44" s="122">
        <f t="shared" si="17"/>
        <v>9080.3277787842362</v>
      </c>
      <c r="L44" s="122">
        <f t="shared" si="17"/>
        <v>11917.461448645628</v>
      </c>
      <c r="M44" s="122">
        <f t="shared" si="17"/>
        <v>10156.478969780481</v>
      </c>
      <c r="N44" s="122">
        <f t="shared" si="17"/>
        <v>14871.689532732549</v>
      </c>
      <c r="O44" s="122">
        <f t="shared" si="17"/>
        <v>11915.169539560311</v>
      </c>
      <c r="P44" s="122">
        <f t="shared" si="17"/>
        <v>10902.806391315135</v>
      </c>
      <c r="Q44" s="122">
        <f t="shared" si="17"/>
        <v>7746.7274868027835</v>
      </c>
      <c r="R44" s="122">
        <f t="shared" ref="R44:V44" si="18">SUM(R45:R46)</f>
        <v>9507.7490926412956</v>
      </c>
      <c r="S44" s="122">
        <f t="shared" si="18"/>
        <v>10400.110566369494</v>
      </c>
      <c r="T44" s="122">
        <f t="shared" si="18"/>
        <v>9690.0290466989154</v>
      </c>
      <c r="U44" s="122">
        <f t="shared" si="18"/>
        <v>8047.9047158426065</v>
      </c>
      <c r="V44" s="122">
        <f t="shared" si="18"/>
        <v>6749.4122307197385</v>
      </c>
      <c r="W44" s="122">
        <f t="shared" ref="W44:Y44" si="19">SUM(W45:W46)</f>
        <v>6911.2976632004466</v>
      </c>
      <c r="X44" s="122">
        <f t="shared" si="19"/>
        <v>6926.9320441322634</v>
      </c>
      <c r="Y44" s="122">
        <f t="shared" si="19"/>
        <v>6168.1087909794869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18414.548816310031</v>
      </c>
      <c r="H45" s="98">
        <v>12517.449558485252</v>
      </c>
      <c r="I45" s="98">
        <v>8268.1574785700595</v>
      </c>
      <c r="J45" s="98">
        <v>9965.0189549792576</v>
      </c>
      <c r="K45" s="98">
        <v>8982.0745811625311</v>
      </c>
      <c r="L45" s="98">
        <v>11789.418106922094</v>
      </c>
      <c r="M45" s="98">
        <v>10045.93681203097</v>
      </c>
      <c r="N45" s="98">
        <v>14705.486857121618</v>
      </c>
      <c r="O45" s="98">
        <v>11776.73855589674</v>
      </c>
      <c r="P45" s="98">
        <v>10771.424232646859</v>
      </c>
      <c r="Q45" s="98">
        <v>7651.2066078541893</v>
      </c>
      <c r="R45" s="98">
        <v>9390.8055528716141</v>
      </c>
      <c r="S45" s="98">
        <v>10273.011792720832</v>
      </c>
      <c r="T45" s="98">
        <v>9571.5823973036458</v>
      </c>
      <c r="U45" s="98">
        <v>7949.5985052897768</v>
      </c>
      <c r="V45" s="98">
        <v>6667.9681357629252</v>
      </c>
      <c r="W45" s="98">
        <v>6828.406182714637</v>
      </c>
      <c r="X45" s="98">
        <v>6844.0267321719048</v>
      </c>
      <c r="Y45" s="98">
        <v>6095.3506701801834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203.79319761812849</v>
      </c>
      <c r="H46" s="98">
        <v>138.50089760734571</v>
      </c>
      <c r="I46" s="98">
        <v>90.602469392058524</v>
      </c>
      <c r="J46" s="98">
        <v>109.21041665411602</v>
      </c>
      <c r="K46" s="98">
        <v>98.253197621705652</v>
      </c>
      <c r="L46" s="98">
        <v>128.04334172353441</v>
      </c>
      <c r="M46" s="98">
        <v>110.54215774951007</v>
      </c>
      <c r="N46" s="98">
        <v>166.20267561093107</v>
      </c>
      <c r="O46" s="98">
        <v>138.43098366357052</v>
      </c>
      <c r="P46" s="98">
        <v>131.38215866827522</v>
      </c>
      <c r="Q46" s="98">
        <v>95.520878948594216</v>
      </c>
      <c r="R46" s="98">
        <v>116.94353976968215</v>
      </c>
      <c r="S46" s="98">
        <v>127.09877364866148</v>
      </c>
      <c r="T46" s="98">
        <v>118.44664939526898</v>
      </c>
      <c r="U46" s="98">
        <v>98.306210552829882</v>
      </c>
      <c r="V46" s="98">
        <v>81.444094956813402</v>
      </c>
      <c r="W46" s="98">
        <v>82.891480485809311</v>
      </c>
      <c r="X46" s="98">
        <v>82.905311960358517</v>
      </c>
      <c r="Y46" s="98">
        <v>72.758120799303327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0.51055468422557571</v>
      </c>
      <c r="H47" s="122">
        <f t="shared" si="20"/>
        <v>1.8670008686388297</v>
      </c>
      <c r="I47" s="122">
        <f t="shared" si="20"/>
        <v>0.86482271016638568</v>
      </c>
      <c r="J47" s="122">
        <f t="shared" si="20"/>
        <v>0.57150542058263398</v>
      </c>
      <c r="K47" s="122">
        <f t="shared" si="20"/>
        <v>0.96257500864725887</v>
      </c>
      <c r="L47" s="122">
        <f t="shared" si="20"/>
        <v>4.704809112478797</v>
      </c>
      <c r="M47" s="122">
        <f t="shared" si="20"/>
        <v>0.44447136327525549</v>
      </c>
      <c r="N47" s="122">
        <f t="shared" si="20"/>
        <v>2.1172952015135915</v>
      </c>
      <c r="O47" s="122">
        <f t="shared" si="20"/>
        <v>0.43265913151074586</v>
      </c>
      <c r="P47" s="122">
        <f t="shared" si="20"/>
        <v>1.4410974230413935</v>
      </c>
      <c r="Q47" s="122">
        <f t="shared" si="20"/>
        <v>0.54114621193843981</v>
      </c>
      <c r="R47" s="122">
        <f t="shared" si="20"/>
        <v>0.39912337563474398</v>
      </c>
      <c r="S47" s="122">
        <f t="shared" si="20"/>
        <v>0.31280289055436805</v>
      </c>
      <c r="T47" s="122">
        <f t="shared" si="20"/>
        <v>0.36198198942597198</v>
      </c>
      <c r="U47" s="122">
        <f t="shared" si="20"/>
        <v>0.18761077533049231</v>
      </c>
      <c r="V47" s="122">
        <f t="shared" si="20"/>
        <v>0.12791835450690064</v>
      </c>
      <c r="W47" s="122">
        <f t="shared" si="20"/>
        <v>0.24538998052493244</v>
      </c>
      <c r="X47" s="122">
        <f t="shared" si="20"/>
        <v>0.14240851552717726</v>
      </c>
      <c r="Y47" s="122">
        <f t="shared" si="20"/>
        <v>2.3021390256311652E-2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0.51055468422557571</v>
      </c>
      <c r="H48" s="98">
        <f>IF(RES_hhdet_in_fec!H48=0,0,RES_hhdet_in_fec!H48*1000*11630/RES_hhdet_in_new!H45)</f>
        <v>1.8670008686388297</v>
      </c>
      <c r="I48" s="98">
        <f>IF(RES_hhdet_in_fec!I48=0,0,RES_hhdet_in_fec!I48*1000*11630/RES_hhdet_in_new!I45)</f>
        <v>0.86482271016638568</v>
      </c>
      <c r="J48" s="98">
        <f>IF(RES_hhdet_in_fec!J48=0,0,RES_hhdet_in_fec!J48*1000*11630/RES_hhdet_in_new!J45)</f>
        <v>0.57150542058263398</v>
      </c>
      <c r="K48" s="98">
        <f>IF(RES_hhdet_in_fec!K48=0,0,RES_hhdet_in_fec!K48*1000*11630/RES_hhdet_in_new!K45)</f>
        <v>0.96257500864725887</v>
      </c>
      <c r="L48" s="98">
        <f>IF(RES_hhdet_in_fec!L48=0,0,RES_hhdet_in_fec!L48*1000*11630/RES_hhdet_in_new!L45)</f>
        <v>4.704809112478797</v>
      </c>
      <c r="M48" s="98">
        <f>IF(RES_hhdet_in_fec!M48=0,0,RES_hhdet_in_fec!M48*1000*11630/RES_hhdet_in_new!M45)</f>
        <v>0.44447136327525549</v>
      </c>
      <c r="N48" s="98">
        <f>IF(RES_hhdet_in_fec!N48=0,0,RES_hhdet_in_fec!N48*1000*11630/RES_hhdet_in_new!N45)</f>
        <v>2.1172952015135915</v>
      </c>
      <c r="O48" s="98">
        <f>IF(RES_hhdet_in_fec!O48=0,0,RES_hhdet_in_fec!O48*1000*11630/RES_hhdet_in_new!O45)</f>
        <v>0.43265913151074586</v>
      </c>
      <c r="P48" s="98">
        <f>IF(RES_hhdet_in_fec!P48=0,0,RES_hhdet_in_fec!P48*1000*11630/RES_hhdet_in_new!P45)</f>
        <v>1.4410974230413935</v>
      </c>
      <c r="Q48" s="98">
        <f>IF(RES_hhdet_in_fec!Q48=0,0,RES_hhdet_in_fec!Q48*1000*11630/RES_hhdet_in_new!Q45)</f>
        <v>0.54114621193843981</v>
      </c>
      <c r="R48" s="98">
        <f>IF(RES_hhdet_in_fec!R48=0,0,RES_hhdet_in_fec!R48*1000*11630/RES_hhdet_in_new!R45)</f>
        <v>0.39912337563474398</v>
      </c>
      <c r="S48" s="98">
        <f>IF(RES_hhdet_in_fec!S48=0,0,RES_hhdet_in_fec!S48*1000*11630/RES_hhdet_in_new!S45)</f>
        <v>0.31280289055436805</v>
      </c>
      <c r="T48" s="98">
        <f>IF(RES_hhdet_in_fec!T48=0,0,RES_hhdet_in_fec!T48*1000*11630/RES_hhdet_in_new!T45)</f>
        <v>0.36198198942597198</v>
      </c>
      <c r="U48" s="98">
        <f>IF(RES_hhdet_in_fec!U48=0,0,RES_hhdet_in_fec!U48*1000*11630/RES_hhdet_in_new!U45)</f>
        <v>0.18761077533049231</v>
      </c>
      <c r="V48" s="98">
        <f>IF(RES_hhdet_in_fec!V48=0,0,RES_hhdet_in_fec!V48*1000*11630/RES_hhdet_in_new!V45)</f>
        <v>0.12791835450690064</v>
      </c>
      <c r="W48" s="98">
        <f>IF(RES_hhdet_in_fec!W48=0,0,RES_hhdet_in_fec!W48*1000*11630/RES_hhdet_in_new!W45)</f>
        <v>0.24538998052493244</v>
      </c>
      <c r="X48" s="98">
        <f>IF(RES_hhdet_in_fec!X48=0,0,RES_hhdet_in_fec!X48*1000*11630/RES_hhdet_in_new!X45)</f>
        <v>0.14240851552717726</v>
      </c>
      <c r="Y48" s="98">
        <f>IF(RES_hhdet_in_fec!Y48=0,0,RES_hhdet_in_fec!Y48*1000*11630/RES_hhdet_in_new!Y45)</f>
        <v>2.3021390256311652E-2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940.35293141877526</v>
      </c>
      <c r="H49" s="122">
        <v>712.93661469477308</v>
      </c>
      <c r="I49" s="122">
        <v>498.68702996002804</v>
      </c>
      <c r="J49" s="122">
        <v>641.30832884875872</v>
      </c>
      <c r="K49" s="122">
        <v>596.41201299449642</v>
      </c>
      <c r="L49" s="122">
        <v>773.39116420620962</v>
      </c>
      <c r="M49" s="122">
        <v>734.62790961879307</v>
      </c>
      <c r="N49" s="122">
        <v>925.799477176697</v>
      </c>
      <c r="O49" s="122">
        <v>670.71598835445252</v>
      </c>
      <c r="P49" s="122">
        <v>717.25750501347329</v>
      </c>
      <c r="Q49" s="122">
        <v>536.72844154629729</v>
      </c>
      <c r="R49" s="122">
        <v>666.9309631162929</v>
      </c>
      <c r="S49" s="122">
        <v>711.33260220934278</v>
      </c>
      <c r="T49" s="122">
        <v>692.27432658218845</v>
      </c>
      <c r="U49" s="122">
        <v>611.23114822377647</v>
      </c>
      <c r="V49" s="122">
        <v>574.12908758951312</v>
      </c>
      <c r="W49" s="122">
        <v>849.92398188853929</v>
      </c>
      <c r="X49" s="122">
        <v>853.98345165927481</v>
      </c>
      <c r="Y49" s="122">
        <v>583.26331559700043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950.49593128516358</v>
      </c>
      <c r="H50" s="98">
        <v>712.19013205547083</v>
      </c>
      <c r="I50" s="98">
        <v>495.84726736257676</v>
      </c>
      <c r="J50" s="98">
        <v>638.57248172831612</v>
      </c>
      <c r="K50" s="98">
        <v>591.51012275268647</v>
      </c>
      <c r="L50" s="98">
        <v>777.36515869562743</v>
      </c>
      <c r="M50" s="98">
        <v>735.42307706165298</v>
      </c>
      <c r="N50" s="98">
        <v>933.26637089299129</v>
      </c>
      <c r="O50" s="98">
        <v>671.31232120521554</v>
      </c>
      <c r="P50" s="98">
        <v>717.41706140817632</v>
      </c>
      <c r="Q50" s="98">
        <v>530.29789859159848</v>
      </c>
      <c r="R50" s="98">
        <v>665.83522914221032</v>
      </c>
      <c r="S50" s="98">
        <v>711.96419639399949</v>
      </c>
      <c r="T50" s="98">
        <v>692.35095774476156</v>
      </c>
      <c r="U50" s="98">
        <v>610.37151141435754</v>
      </c>
      <c r="V50" s="98">
        <v>571.9183653054672</v>
      </c>
      <c r="W50" s="98">
        <v>845.44003540720541</v>
      </c>
      <c r="X50" s="98">
        <v>854.77477102053763</v>
      </c>
      <c r="Y50" s="98">
        <v>583.12860279011636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620.12393563708758</v>
      </c>
      <c r="H54" s="101">
        <v>742.0494376275642</v>
      </c>
      <c r="I54" s="101">
        <v>612.27753385807694</v>
      </c>
      <c r="J54" s="101">
        <v>747.18561240988288</v>
      </c>
      <c r="K54" s="101">
        <v>787.58573242508578</v>
      </c>
      <c r="L54" s="101">
        <v>621.38587498597269</v>
      </c>
      <c r="M54" s="101">
        <v>707.6490142360459</v>
      </c>
      <c r="N54" s="101">
        <v>745.44527510619832</v>
      </c>
      <c r="O54" s="101">
        <v>649.09892251429073</v>
      </c>
      <c r="P54" s="101">
        <v>713.18881694854656</v>
      </c>
      <c r="Q54" s="101">
        <v>679.03915302202256</v>
      </c>
      <c r="R54" s="101">
        <v>700.44003697486141</v>
      </c>
      <c r="S54" s="101">
        <v>694.31280102280641</v>
      </c>
      <c r="T54" s="101">
        <v>690.45478200109198</v>
      </c>
      <c r="U54" s="101">
        <v>626.27479238860553</v>
      </c>
      <c r="V54" s="101">
        <v>613.30799917899139</v>
      </c>
      <c r="W54" s="101">
        <v>937.05051121046074</v>
      </c>
      <c r="X54" s="101">
        <v>838.35029358036809</v>
      </c>
      <c r="Y54" s="101">
        <v>586.49361644540727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675.31308163548749</v>
      </c>
      <c r="H58" s="122">
        <v>728.12219902718925</v>
      </c>
      <c r="I58" s="122">
        <v>750.42105816025196</v>
      </c>
      <c r="J58" s="122">
        <v>801.212814540056</v>
      </c>
      <c r="K58" s="122">
        <v>817.53965298974003</v>
      </c>
      <c r="L58" s="122">
        <v>774.60075135443208</v>
      </c>
      <c r="M58" s="122">
        <v>816.93153180735158</v>
      </c>
      <c r="N58" s="122">
        <v>764.40297779454829</v>
      </c>
      <c r="O58" s="122">
        <v>656.5451656608401</v>
      </c>
      <c r="P58" s="122">
        <v>633.31843141638547</v>
      </c>
      <c r="Q58" s="122">
        <v>540.45349888174428</v>
      </c>
      <c r="R58" s="122">
        <v>546.83643141103289</v>
      </c>
      <c r="S58" s="122">
        <v>546.70197667413368</v>
      </c>
      <c r="T58" s="122">
        <v>603.36323888067898</v>
      </c>
      <c r="U58" s="122">
        <v>564.61643912750287</v>
      </c>
      <c r="V58" s="122">
        <v>452.42314206811147</v>
      </c>
      <c r="W58" s="122">
        <v>553.27730386615394</v>
      </c>
      <c r="X58" s="122">
        <v>583.71384130061142</v>
      </c>
      <c r="Y58" s="122">
        <v>837.9062143416586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843.11415524029007</v>
      </c>
      <c r="H59" s="98">
        <v>916.666159961262</v>
      </c>
      <c r="I59" s="98">
        <v>777.16722264444661</v>
      </c>
      <c r="J59" s="98">
        <v>837.1403450325098</v>
      </c>
      <c r="K59" s="98">
        <v>834.11434381504512</v>
      </c>
      <c r="L59" s="98">
        <v>822.28105383037303</v>
      </c>
      <c r="M59" s="98">
        <v>890.03863728312308</v>
      </c>
      <c r="N59" s="98">
        <v>899.19144552931812</v>
      </c>
      <c r="O59" s="98">
        <v>756.80322020636265</v>
      </c>
      <c r="P59" s="98">
        <v>702.87336810035583</v>
      </c>
      <c r="Q59" s="98">
        <v>573.76108414119881</v>
      </c>
      <c r="R59" s="98">
        <v>613.9915292032905</v>
      </c>
      <c r="S59" s="98">
        <v>662.02024307537488</v>
      </c>
      <c r="T59" s="98">
        <v>631.47556669556548</v>
      </c>
      <c r="U59" s="98">
        <v>722.76628629113816</v>
      </c>
      <c r="V59" s="98">
        <v>679.69822089068293</v>
      </c>
      <c r="W59" s="98">
        <v>559.28437657935467</v>
      </c>
      <c r="X59" s="98">
        <v>616.3394606143637</v>
      </c>
      <c r="Y59" s="98">
        <v>839.62758366332173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518.8883520038919</v>
      </c>
      <c r="H60" s="33">
        <v>662.44958342093935</v>
      </c>
      <c r="I60" s="33">
        <v>747.79420271983986</v>
      </c>
      <c r="J60" s="33">
        <v>791.27787041674071</v>
      </c>
      <c r="K60" s="33">
        <v>743.29412011474324</v>
      </c>
      <c r="L60" s="33">
        <v>547.06754321556639</v>
      </c>
      <c r="M60" s="33">
        <v>632.84889212015685</v>
      </c>
      <c r="N60" s="33">
        <v>647.32956581920541</v>
      </c>
      <c r="O60" s="33">
        <v>588.95546596722943</v>
      </c>
      <c r="P60" s="33">
        <v>581.10001048247386</v>
      </c>
      <c r="Q60" s="33">
        <v>433.12905749016909</v>
      </c>
      <c r="R60" s="33">
        <v>404.34412046332289</v>
      </c>
      <c r="S60" s="33">
        <v>256.49706784981817</v>
      </c>
      <c r="T60" s="33">
        <v>531.10134926254796</v>
      </c>
      <c r="U60" s="33">
        <v>469.81768347898384</v>
      </c>
      <c r="V60" s="33">
        <v>424.39254901332765</v>
      </c>
      <c r="W60" s="33">
        <v>548.12718418336772</v>
      </c>
      <c r="X60" s="33">
        <v>500.09848162225205</v>
      </c>
      <c r="Y60" s="33">
        <v>426.84322032850366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11637.374491548113</v>
      </c>
      <c r="D62" s="117">
        <f t="shared" si="21"/>
        <v>11439.218625116007</v>
      </c>
      <c r="E62" s="117">
        <f t="shared" si="21"/>
        <v>12297.063804017373</v>
      </c>
      <c r="F62" s="117">
        <f t="shared" si="21"/>
        <v>13285.055718179572</v>
      </c>
      <c r="G62" s="117">
        <f t="shared" si="21"/>
        <v>15091.756278799863</v>
      </c>
      <c r="H62" s="117">
        <f t="shared" si="21"/>
        <v>14835.100648602704</v>
      </c>
      <c r="I62" s="117">
        <f t="shared" si="21"/>
        <v>13902.386934596241</v>
      </c>
      <c r="J62" s="117">
        <f t="shared" si="21"/>
        <v>13727.076222129499</v>
      </c>
      <c r="K62" s="117">
        <f t="shared" si="21"/>
        <v>13079.92672978442</v>
      </c>
      <c r="L62" s="117">
        <f t="shared" si="21"/>
        <v>12863.342371108947</v>
      </c>
      <c r="M62" s="117">
        <f t="shared" si="21"/>
        <v>11879.26789333442</v>
      </c>
      <c r="N62" s="117">
        <f t="shared" si="21"/>
        <v>13073.140665021107</v>
      </c>
      <c r="O62" s="117">
        <f t="shared" si="21"/>
        <v>12751.03984581547</v>
      </c>
      <c r="P62" s="117">
        <f t="shared" si="21"/>
        <v>10949.127353116808</v>
      </c>
      <c r="Q62" s="117">
        <f t="shared" si="21"/>
        <v>9909.6594167471194</v>
      </c>
      <c r="R62" s="117">
        <f t="shared" ref="R62:V62" si="22">R63+R66+R68+R77</f>
        <v>10491.463460446506</v>
      </c>
      <c r="S62" s="117">
        <f t="shared" si="22"/>
        <v>10271.063341854462</v>
      </c>
      <c r="T62" s="117">
        <f t="shared" si="22"/>
        <v>9563.712088420807</v>
      </c>
      <c r="U62" s="117">
        <f t="shared" si="22"/>
        <v>8227.2459879268663</v>
      </c>
      <c r="V62" s="117">
        <f t="shared" si="22"/>
        <v>7346.2718050363583</v>
      </c>
      <c r="W62" s="117">
        <f t="shared" ref="W62:Y62" si="23">W63+W66+W68+W77</f>
        <v>8633.503527418743</v>
      </c>
      <c r="X62" s="117">
        <f t="shared" si="23"/>
        <v>7226.3910452342298</v>
      </c>
      <c r="Y62" s="117">
        <f t="shared" si="23"/>
        <v>6475.733488610831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10316.020850575551</v>
      </c>
      <c r="D63" s="122">
        <f t="shared" si="24"/>
        <v>10241.670980462917</v>
      </c>
      <c r="E63" s="122">
        <f t="shared" si="24"/>
        <v>11009.989672879854</v>
      </c>
      <c r="F63" s="122">
        <f t="shared" si="24"/>
        <v>11834.188102286806</v>
      </c>
      <c r="G63" s="122">
        <f t="shared" si="24"/>
        <v>13626.554824596424</v>
      </c>
      <c r="H63" s="122">
        <f t="shared" si="24"/>
        <v>13266.671463188643</v>
      </c>
      <c r="I63" s="122">
        <f t="shared" si="24"/>
        <v>12304.195279871683</v>
      </c>
      <c r="J63" s="122">
        <f t="shared" si="24"/>
        <v>12040.89806293835</v>
      </c>
      <c r="K63" s="122">
        <f t="shared" si="24"/>
        <v>11469.641558664505</v>
      </c>
      <c r="L63" s="122">
        <f t="shared" si="24"/>
        <v>11328.7216886202</v>
      </c>
      <c r="M63" s="122">
        <f t="shared" si="24"/>
        <v>10278.411219567892</v>
      </c>
      <c r="N63" s="122">
        <f t="shared" si="24"/>
        <v>11512.880352414226</v>
      </c>
      <c r="O63" s="122">
        <f t="shared" si="24"/>
        <v>11382.227588969026</v>
      </c>
      <c r="P63" s="122">
        <f t="shared" si="24"/>
        <v>9611.8878898143757</v>
      </c>
      <c r="Q63" s="122">
        <f t="shared" si="24"/>
        <v>8736.5580067643568</v>
      </c>
      <c r="R63" s="122">
        <f t="shared" ref="R63:V63" si="25">SUM(R64:R65)</f>
        <v>9229.9592849391138</v>
      </c>
      <c r="S63" s="122">
        <f t="shared" si="25"/>
        <v>9082.4769950987175</v>
      </c>
      <c r="T63" s="122">
        <f t="shared" si="25"/>
        <v>8284.940032162036</v>
      </c>
      <c r="U63" s="122">
        <f t="shared" si="25"/>
        <v>7007.0130315723109</v>
      </c>
      <c r="V63" s="122">
        <f t="shared" si="25"/>
        <v>6160.4726514952081</v>
      </c>
      <c r="W63" s="122">
        <f t="shared" ref="W63:Y63" si="26">SUM(W64:W65)</f>
        <v>7007.5736702026397</v>
      </c>
      <c r="X63" s="122">
        <f t="shared" si="26"/>
        <v>5784.480732056023</v>
      </c>
      <c r="Y63" s="122">
        <f t="shared" si="26"/>
        <v>5226.8772934086464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10199.783883447893</v>
      </c>
      <c r="D64" s="98">
        <v>10127.520928872425</v>
      </c>
      <c r="E64" s="98">
        <v>10888.445162712464</v>
      </c>
      <c r="F64" s="98">
        <v>11704.256148839626</v>
      </c>
      <c r="G64" s="98">
        <v>13477.589839153015</v>
      </c>
      <c r="H64" s="98">
        <v>13121.467105602203</v>
      </c>
      <c r="I64" s="98">
        <v>12170.604462685103</v>
      </c>
      <c r="J64" s="98">
        <v>11909.916966554032</v>
      </c>
      <c r="K64" s="98">
        <v>11344.842012574083</v>
      </c>
      <c r="L64" s="98">
        <v>11206.021141236093</v>
      </c>
      <c r="M64" s="98">
        <v>10165.083741006867</v>
      </c>
      <c r="N64" s="98">
        <v>11381.529758352195</v>
      </c>
      <c r="O64" s="98">
        <v>11245.777322411415</v>
      </c>
      <c r="P64" s="98">
        <v>9490.886309994472</v>
      </c>
      <c r="Q64" s="98">
        <v>8622.71047632917</v>
      </c>
      <c r="R64" s="98">
        <v>9108.7369216724128</v>
      </c>
      <c r="S64" s="98">
        <v>8962.5415086530247</v>
      </c>
      <c r="T64" s="98">
        <v>8174.1161229392555</v>
      </c>
      <c r="U64" s="98">
        <v>6912.2000441234977</v>
      </c>
      <c r="V64" s="98">
        <v>6077.3239770856917</v>
      </c>
      <c r="W64" s="98">
        <v>6912.9956899578901</v>
      </c>
      <c r="X64" s="98">
        <v>5706.3147770999249</v>
      </c>
      <c r="Y64" s="98">
        <v>5157.0944915279233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116.23696712765671</v>
      </c>
      <c r="D65" s="98">
        <v>114.1500515904924</v>
      </c>
      <c r="E65" s="98">
        <v>121.54451016739021</v>
      </c>
      <c r="F65" s="98">
        <v>129.93195344717915</v>
      </c>
      <c r="G65" s="98">
        <v>148.96498544340756</v>
      </c>
      <c r="H65" s="98">
        <v>145.20435758643853</v>
      </c>
      <c r="I65" s="98">
        <v>133.5908171865801</v>
      </c>
      <c r="J65" s="98">
        <v>130.98109638431748</v>
      </c>
      <c r="K65" s="98">
        <v>124.79954609042213</v>
      </c>
      <c r="L65" s="98">
        <v>122.70054738410786</v>
      </c>
      <c r="M65" s="98">
        <v>113.32747856102462</v>
      </c>
      <c r="N65" s="98">
        <v>131.35059406203106</v>
      </c>
      <c r="O65" s="98">
        <v>136.45026655761143</v>
      </c>
      <c r="P65" s="98">
        <v>121.0015798199039</v>
      </c>
      <c r="Q65" s="98">
        <v>113.84753043518599</v>
      </c>
      <c r="R65" s="98">
        <v>121.22236326670011</v>
      </c>
      <c r="S65" s="98">
        <v>119.93548644569248</v>
      </c>
      <c r="T65" s="98">
        <v>110.82390922278096</v>
      </c>
      <c r="U65" s="98">
        <v>94.812987448813502</v>
      </c>
      <c r="V65" s="98">
        <v>83.148674409516786</v>
      </c>
      <c r="W65" s="98">
        <v>94.577980244749284</v>
      </c>
      <c r="X65" s="98">
        <v>78.165954956097863</v>
      </c>
      <c r="Y65" s="98">
        <v>69.782801880722687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0.15198900690791384</v>
      </c>
      <c r="F66" s="122">
        <f t="shared" si="27"/>
        <v>0.26188499458121223</v>
      </c>
      <c r="G66" s="122">
        <f t="shared" si="27"/>
        <v>0.54522935832988884</v>
      </c>
      <c r="H66" s="122">
        <f t="shared" si="27"/>
        <v>1.601393412805268</v>
      </c>
      <c r="I66" s="122">
        <f t="shared" si="27"/>
        <v>0.80031212540032726</v>
      </c>
      <c r="J66" s="122">
        <f t="shared" si="27"/>
        <v>0.5959322281958841</v>
      </c>
      <c r="K66" s="122">
        <f t="shared" si="27"/>
        <v>0.95278492501408663</v>
      </c>
      <c r="L66" s="122">
        <f t="shared" si="27"/>
        <v>4.7498537267308807</v>
      </c>
      <c r="M66" s="122">
        <f t="shared" si="27"/>
        <v>0.45661028706218482</v>
      </c>
      <c r="N66" s="122">
        <f t="shared" si="27"/>
        <v>2.1242554092766213</v>
      </c>
      <c r="O66" s="122">
        <f t="shared" si="27"/>
        <v>0.46212337344158522</v>
      </c>
      <c r="P66" s="122">
        <f t="shared" si="27"/>
        <v>1.4335378342185578</v>
      </c>
      <c r="Q66" s="122">
        <f t="shared" si="27"/>
        <v>0.53725815946860123</v>
      </c>
      <c r="R66" s="122">
        <f t="shared" si="27"/>
        <v>0.39569563176719791</v>
      </c>
      <c r="S66" s="122">
        <f t="shared" si="27"/>
        <v>0.30699940236454043</v>
      </c>
      <c r="T66" s="122">
        <f t="shared" si="27"/>
        <v>0.3528799277963055</v>
      </c>
      <c r="U66" s="122">
        <f t="shared" si="27"/>
        <v>0.21594032541659217</v>
      </c>
      <c r="V66" s="122">
        <f t="shared" si="27"/>
        <v>0.12766007273040264</v>
      </c>
      <c r="W66" s="122">
        <f t="shared" si="27"/>
        <v>0.23113453849805077</v>
      </c>
      <c r="X66" s="122">
        <f t="shared" si="27"/>
        <v>0.14788849746609706</v>
      </c>
      <c r="Y66" s="122">
        <f t="shared" si="27"/>
        <v>1.6323268431293714E-2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0.15198900690791384</v>
      </c>
      <c r="F67" s="98">
        <f>IF(RES_hhdet_in_fec!F67=0,0,RES_hhdet_in_fec!F67*1000*11630/RES_hhdet_in_new!F64)</f>
        <v>0.26188499458121223</v>
      </c>
      <c r="G67" s="98">
        <f>IF(RES_hhdet_in_fec!G67=0,0,RES_hhdet_in_fec!G67*1000*11630/RES_hhdet_in_new!G64)</f>
        <v>0.54522935832988884</v>
      </c>
      <c r="H67" s="98">
        <f>IF(RES_hhdet_in_fec!H67=0,0,RES_hhdet_in_fec!H67*1000*11630/RES_hhdet_in_new!H64)</f>
        <v>1.601393412805268</v>
      </c>
      <c r="I67" s="98">
        <f>IF(RES_hhdet_in_fec!I67=0,0,RES_hhdet_in_fec!I67*1000*11630/RES_hhdet_in_new!I64)</f>
        <v>0.80031212540032726</v>
      </c>
      <c r="J67" s="98">
        <f>IF(RES_hhdet_in_fec!J67=0,0,RES_hhdet_in_fec!J67*1000*11630/RES_hhdet_in_new!J64)</f>
        <v>0.5959322281958841</v>
      </c>
      <c r="K67" s="98">
        <f>IF(RES_hhdet_in_fec!K67=0,0,RES_hhdet_in_fec!K67*1000*11630/RES_hhdet_in_new!K64)</f>
        <v>0.95278492501408663</v>
      </c>
      <c r="L67" s="98">
        <f>IF(RES_hhdet_in_fec!L67=0,0,RES_hhdet_in_fec!L67*1000*11630/RES_hhdet_in_new!L64)</f>
        <v>4.7498537267308807</v>
      </c>
      <c r="M67" s="98">
        <f>IF(RES_hhdet_in_fec!M67=0,0,RES_hhdet_in_fec!M67*1000*11630/RES_hhdet_in_new!M64)</f>
        <v>0.45661028706218482</v>
      </c>
      <c r="N67" s="98">
        <f>IF(RES_hhdet_in_fec!N67=0,0,RES_hhdet_in_fec!N67*1000*11630/RES_hhdet_in_new!N64)</f>
        <v>2.1242554092766213</v>
      </c>
      <c r="O67" s="98">
        <f>IF(RES_hhdet_in_fec!O67=0,0,RES_hhdet_in_fec!O67*1000*11630/RES_hhdet_in_new!O64)</f>
        <v>0.46212337344158522</v>
      </c>
      <c r="P67" s="98">
        <f>IF(RES_hhdet_in_fec!P67=0,0,RES_hhdet_in_fec!P67*1000*11630/RES_hhdet_in_new!P64)</f>
        <v>1.4335378342185578</v>
      </c>
      <c r="Q67" s="98">
        <f>IF(RES_hhdet_in_fec!Q67=0,0,RES_hhdet_in_fec!Q67*1000*11630/RES_hhdet_in_new!Q64)</f>
        <v>0.53725815946860123</v>
      </c>
      <c r="R67" s="98">
        <f>IF(RES_hhdet_in_fec!R67=0,0,RES_hhdet_in_fec!R67*1000*11630/RES_hhdet_in_new!R64)</f>
        <v>0.39569563176719791</v>
      </c>
      <c r="S67" s="98">
        <f>IF(RES_hhdet_in_fec!S67=0,0,RES_hhdet_in_fec!S67*1000*11630/RES_hhdet_in_new!S64)</f>
        <v>0.30699940236454043</v>
      </c>
      <c r="T67" s="98">
        <f>IF(RES_hhdet_in_fec!T67=0,0,RES_hhdet_in_fec!T67*1000*11630/RES_hhdet_in_new!T64)</f>
        <v>0.3528799277963055</v>
      </c>
      <c r="U67" s="98">
        <f>IF(RES_hhdet_in_fec!U67=0,0,RES_hhdet_in_fec!U67*1000*11630/RES_hhdet_in_new!U64)</f>
        <v>0.21594032541659217</v>
      </c>
      <c r="V67" s="98">
        <f>IF(RES_hhdet_in_fec!V67=0,0,RES_hhdet_in_fec!V67*1000*11630/RES_hhdet_in_new!V64)</f>
        <v>0.12766007273040264</v>
      </c>
      <c r="W67" s="98">
        <f>IF(RES_hhdet_in_fec!W67=0,0,RES_hhdet_in_fec!W67*1000*11630/RES_hhdet_in_new!W64)</f>
        <v>0.23113453849805077</v>
      </c>
      <c r="X67" s="98">
        <f>IF(RES_hhdet_in_fec!X67=0,0,RES_hhdet_in_fec!X67*1000*11630/RES_hhdet_in_new!X64)</f>
        <v>0.14788849746609706</v>
      </c>
      <c r="Y67" s="98">
        <f>IF(RES_hhdet_in_fec!Y67=0,0,RES_hhdet_in_fec!Y67*1000*11630/RES_hhdet_in_new!Y64)</f>
        <v>1.6323268431293714E-2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545.43239722563726</v>
      </c>
      <c r="D68" s="122">
        <v>491.4371296604935</v>
      </c>
      <c r="E68" s="122">
        <v>536.68164334858125</v>
      </c>
      <c r="F68" s="122">
        <v>649.12898980807677</v>
      </c>
      <c r="G68" s="122">
        <v>666.86398561174803</v>
      </c>
      <c r="H68" s="122">
        <v>718.88401102986859</v>
      </c>
      <c r="I68" s="122">
        <v>702.82274570694483</v>
      </c>
      <c r="J68" s="122">
        <v>743.75486060368212</v>
      </c>
      <c r="K68" s="122">
        <v>736.91354308454243</v>
      </c>
      <c r="L68" s="122">
        <v>729.13522743008377</v>
      </c>
      <c r="M68" s="122">
        <v>739.09730479191421</v>
      </c>
      <c r="N68" s="122">
        <v>719.70333375374821</v>
      </c>
      <c r="O68" s="122">
        <v>640.48324590521042</v>
      </c>
      <c r="P68" s="122">
        <v>639.99525966015312</v>
      </c>
      <c r="Q68" s="122">
        <v>608.94338162198369</v>
      </c>
      <c r="R68" s="122">
        <v>661.46058285118033</v>
      </c>
      <c r="S68" s="122">
        <v>645.12218419847102</v>
      </c>
      <c r="T68" s="122">
        <v>624.76716573178805</v>
      </c>
      <c r="U68" s="122">
        <v>567.76636228987957</v>
      </c>
      <c r="V68" s="122">
        <v>561.70084465695197</v>
      </c>
      <c r="W68" s="122">
        <v>923.86454970230022</v>
      </c>
      <c r="X68" s="122">
        <v>783.60625825878594</v>
      </c>
      <c r="Y68" s="122">
        <v>550.3494777736297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546.99860626502868</v>
      </c>
      <c r="D69" s="98">
        <v>497.08390098166655</v>
      </c>
      <c r="E69" s="98">
        <v>542.05663526725891</v>
      </c>
      <c r="F69" s="98">
        <v>650.60302086954368</v>
      </c>
      <c r="G69" s="98">
        <v>669.60658358546789</v>
      </c>
      <c r="H69" s="98">
        <v>717.19946108682564</v>
      </c>
      <c r="I69" s="98">
        <v>706.69508685662379</v>
      </c>
      <c r="J69" s="98">
        <v>743.62653671893202</v>
      </c>
      <c r="K69" s="98">
        <v>734.03466246173991</v>
      </c>
      <c r="L69" s="98">
        <v>735.15020335107363</v>
      </c>
      <c r="M69" s="98">
        <v>741.62915869259848</v>
      </c>
      <c r="N69" s="98">
        <v>717.59784068437989</v>
      </c>
      <c r="O69" s="98">
        <v>639.88906131148065</v>
      </c>
      <c r="P69" s="98">
        <v>634.62312332237855</v>
      </c>
      <c r="Q69" s="98">
        <v>605.86540011498596</v>
      </c>
      <c r="R69" s="98">
        <v>660.05851101395399</v>
      </c>
      <c r="S69" s="98">
        <v>643.24889311233505</v>
      </c>
      <c r="T69" s="98">
        <v>622.17712586433834</v>
      </c>
      <c r="U69" s="98">
        <v>565.36386524166721</v>
      </c>
      <c r="V69" s="98">
        <v>559.43088409407983</v>
      </c>
      <c r="W69" s="98">
        <v>923.19753029326614</v>
      </c>
      <c r="X69" s="98">
        <v>779.57104737393615</v>
      </c>
      <c r="Y69" s="98">
        <v>546.46759254627443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524.1156819882068</v>
      </c>
      <c r="D73" s="101">
        <v>394.95800823016452</v>
      </c>
      <c r="E73" s="101">
        <v>438.34240948159089</v>
      </c>
      <c r="F73" s="101">
        <v>622.58211972049423</v>
      </c>
      <c r="G73" s="101">
        <v>620.12393563708747</v>
      </c>
      <c r="H73" s="101">
        <v>742.0494376275642</v>
      </c>
      <c r="I73" s="101">
        <v>612.27753385807682</v>
      </c>
      <c r="J73" s="101">
        <v>747.18561240988276</v>
      </c>
      <c r="K73" s="101">
        <v>787.58573242508567</v>
      </c>
      <c r="L73" s="101">
        <v>621.38587498597292</v>
      </c>
      <c r="M73" s="101">
        <v>707.64901423604567</v>
      </c>
      <c r="N73" s="101">
        <v>745.44527510619844</v>
      </c>
      <c r="O73" s="101">
        <v>649.09892251429062</v>
      </c>
      <c r="P73" s="101">
        <v>713.18881694854667</v>
      </c>
      <c r="Q73" s="101">
        <v>679.03915302202256</v>
      </c>
      <c r="R73" s="101">
        <v>700.4400369748613</v>
      </c>
      <c r="S73" s="101">
        <v>694.31280102280652</v>
      </c>
      <c r="T73" s="101">
        <v>690.45478200109198</v>
      </c>
      <c r="U73" s="101">
        <v>626.27479238860565</v>
      </c>
      <c r="V73" s="101">
        <v>613.30799917899139</v>
      </c>
      <c r="W73" s="101">
        <v>937.05051121046085</v>
      </c>
      <c r="X73" s="101">
        <v>838.3502935803682</v>
      </c>
      <c r="Y73" s="101">
        <v>586.49361644540727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775.92124374692435</v>
      </c>
      <c r="D77" s="122">
        <v>706.11051499259679</v>
      </c>
      <c r="E77" s="122">
        <v>750.24049878202823</v>
      </c>
      <c r="F77" s="122">
        <v>801.4767410901095</v>
      </c>
      <c r="G77" s="122">
        <v>797.79223923336235</v>
      </c>
      <c r="H77" s="122">
        <v>847.94378097138633</v>
      </c>
      <c r="I77" s="122">
        <v>894.56859689221301</v>
      </c>
      <c r="J77" s="122">
        <v>941.82736635927222</v>
      </c>
      <c r="K77" s="122">
        <v>872.41884311035972</v>
      </c>
      <c r="L77" s="122">
        <v>800.73560133193189</v>
      </c>
      <c r="M77" s="122">
        <v>861.3027586875512</v>
      </c>
      <c r="N77" s="122">
        <v>838.43272344385446</v>
      </c>
      <c r="O77" s="122">
        <v>727.86688756779245</v>
      </c>
      <c r="P77" s="122">
        <v>695.81066580806157</v>
      </c>
      <c r="Q77" s="122">
        <v>563.62077020130937</v>
      </c>
      <c r="R77" s="122">
        <v>599.64789702444523</v>
      </c>
      <c r="S77" s="122">
        <v>543.15716315490806</v>
      </c>
      <c r="T77" s="122">
        <v>653.65201059918763</v>
      </c>
      <c r="U77" s="122">
        <v>652.25065373925929</v>
      </c>
      <c r="V77" s="122">
        <v>623.97064881146798</v>
      </c>
      <c r="W77" s="122">
        <v>701.83417297530548</v>
      </c>
      <c r="X77" s="122">
        <v>658.15616642195562</v>
      </c>
      <c r="Y77" s="122">
        <v>698.49039416012329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783.13461444988786</v>
      </c>
      <c r="D78" s="98">
        <v>730.11561928983895</v>
      </c>
      <c r="E78" s="98">
        <v>766.33765543435413</v>
      </c>
      <c r="F78" s="98">
        <v>808.76602567054329</v>
      </c>
      <c r="G78" s="98">
        <v>816.2053113999682</v>
      </c>
      <c r="H78" s="98">
        <v>862.92013781323647</v>
      </c>
      <c r="I78" s="98">
        <v>902.04105664758981</v>
      </c>
      <c r="J78" s="98">
        <v>948.23612010738589</v>
      </c>
      <c r="K78" s="98">
        <v>879.18110880240852</v>
      </c>
      <c r="L78" s="98">
        <v>813.84979008937557</v>
      </c>
      <c r="M78" s="98">
        <v>875.29250200291483</v>
      </c>
      <c r="N78" s="98">
        <v>849.74453987706841</v>
      </c>
      <c r="O78" s="98">
        <v>735.51285237017623</v>
      </c>
      <c r="P78" s="98">
        <v>702.6750298726198</v>
      </c>
      <c r="Q78" s="98">
        <v>569.18381924497419</v>
      </c>
      <c r="R78" s="98">
        <v>606.96247071721632</v>
      </c>
      <c r="S78" s="98">
        <v>553.82109399775072</v>
      </c>
      <c r="T78" s="98">
        <v>658.39153893817365</v>
      </c>
      <c r="U78" s="98">
        <v>659.37114696782749</v>
      </c>
      <c r="V78" s="98">
        <v>631.70039344850431</v>
      </c>
      <c r="W78" s="98">
        <v>708.56740177933295</v>
      </c>
      <c r="X78" s="98">
        <v>666.21920694632911</v>
      </c>
      <c r="Y78" s="98">
        <v>728.85201122217143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684.17068712264404</v>
      </c>
      <c r="D79" s="33">
        <v>344.44985735698913</v>
      </c>
      <c r="E79" s="33">
        <v>489.91327636642575</v>
      </c>
      <c r="F79" s="33">
        <v>684.65803255324454</v>
      </c>
      <c r="G79" s="33">
        <v>518.8883520038919</v>
      </c>
      <c r="H79" s="33">
        <v>662.44958342093935</v>
      </c>
      <c r="I79" s="33">
        <v>747.79420271983986</v>
      </c>
      <c r="J79" s="33">
        <v>791.27787041674083</v>
      </c>
      <c r="K79" s="33">
        <v>743.29412011474312</v>
      </c>
      <c r="L79" s="33">
        <v>547.06754321556639</v>
      </c>
      <c r="M79" s="33">
        <v>632.84889212015673</v>
      </c>
      <c r="N79" s="33">
        <v>647.32956581920541</v>
      </c>
      <c r="O79" s="33">
        <v>588.95546596722954</v>
      </c>
      <c r="P79" s="33">
        <v>581.10001048247375</v>
      </c>
      <c r="Q79" s="33">
        <v>433.12905749016915</v>
      </c>
      <c r="R79" s="33">
        <v>404.34412046332301</v>
      </c>
      <c r="S79" s="33">
        <v>256.49706784981811</v>
      </c>
      <c r="T79" s="33">
        <v>531.10134926254796</v>
      </c>
      <c r="U79" s="33">
        <v>469.81768347898384</v>
      </c>
      <c r="V79" s="33">
        <v>424.39254901332754</v>
      </c>
      <c r="W79" s="33">
        <v>548.1271841833676</v>
      </c>
      <c r="X79" s="33">
        <v>500.09848162225194</v>
      </c>
      <c r="Y79" s="33">
        <v>426.84322032850366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11373.229820930354</v>
      </c>
      <c r="D81" s="117">
        <f t="shared" si="28"/>
        <v>10955.438635216709</v>
      </c>
      <c r="E81" s="117">
        <f t="shared" si="28"/>
        <v>11530.03516729733</v>
      </c>
      <c r="F81" s="117">
        <f t="shared" si="28"/>
        <v>12299.686729443007</v>
      </c>
      <c r="G81" s="117">
        <f t="shared" si="28"/>
        <v>13885.454763872138</v>
      </c>
      <c r="H81" s="117">
        <f t="shared" si="28"/>
        <v>13894.252698289571</v>
      </c>
      <c r="I81" s="117">
        <f t="shared" si="28"/>
        <v>12195.864967400663</v>
      </c>
      <c r="J81" s="117">
        <f t="shared" si="28"/>
        <v>12488.912259942968</v>
      </c>
      <c r="K81" s="117">
        <f t="shared" si="28"/>
        <v>12301.143876447819</v>
      </c>
      <c r="L81" s="117">
        <f t="shared" si="28"/>
        <v>10845.206080989827</v>
      </c>
      <c r="M81" s="117">
        <f t="shared" si="28"/>
        <v>10726.119289167314</v>
      </c>
      <c r="N81" s="117">
        <f t="shared" si="28"/>
        <v>12529.006796998921</v>
      </c>
      <c r="O81" s="117">
        <f t="shared" si="28"/>
        <v>13112.782050466978</v>
      </c>
      <c r="P81" s="117">
        <f t="shared" si="28"/>
        <v>11784.625061940411</v>
      </c>
      <c r="Q81" s="117">
        <f t="shared" si="28"/>
        <v>11091.667306481559</v>
      </c>
      <c r="R81" s="117">
        <f t="shared" ref="R81:V81" si="29">R82+R85+R87+R100</f>
        <v>10892.750460799718</v>
      </c>
      <c r="S81" s="117">
        <f t="shared" si="29"/>
        <v>10675.321857258767</v>
      </c>
      <c r="T81" s="117">
        <f t="shared" si="29"/>
        <v>10082.996201204631</v>
      </c>
      <c r="U81" s="117">
        <f t="shared" si="29"/>
        <v>9030.6937666509384</v>
      </c>
      <c r="V81" s="117">
        <f t="shared" si="29"/>
        <v>8030.9369751634749</v>
      </c>
      <c r="W81" s="117">
        <f t="shared" ref="W81:Y81" si="30">W82+W85+W87+W100</f>
        <v>8109.6212192666453</v>
      </c>
      <c r="X81" s="117">
        <f t="shared" si="30"/>
        <v>7574.270238852424</v>
      </c>
      <c r="Y81" s="117">
        <f t="shared" si="30"/>
        <v>7049.3269755564525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10071.019954058786</v>
      </c>
      <c r="D82" s="122">
        <f t="shared" si="31"/>
        <v>9815.6326035445491</v>
      </c>
      <c r="E82" s="122">
        <f t="shared" si="31"/>
        <v>10381.908443829949</v>
      </c>
      <c r="F82" s="122">
        <f t="shared" si="31"/>
        <v>10946.044642424278</v>
      </c>
      <c r="G82" s="122">
        <f t="shared" si="31"/>
        <v>12575.822650437962</v>
      </c>
      <c r="H82" s="122">
        <f t="shared" si="31"/>
        <v>12419.194138004406</v>
      </c>
      <c r="I82" s="122">
        <f t="shared" si="31"/>
        <v>10801.907681265775</v>
      </c>
      <c r="J82" s="122">
        <f t="shared" si="31"/>
        <v>10961.593256596057</v>
      </c>
      <c r="K82" s="122">
        <f t="shared" si="31"/>
        <v>10759.049260970718</v>
      </c>
      <c r="L82" s="122">
        <f t="shared" si="31"/>
        <v>9414.2766668038257</v>
      </c>
      <c r="M82" s="122">
        <f t="shared" si="31"/>
        <v>9214.6177209597827</v>
      </c>
      <c r="N82" s="122">
        <f t="shared" si="31"/>
        <v>11035.393089259056</v>
      </c>
      <c r="O82" s="122">
        <f t="shared" si="31"/>
        <v>11773.073571651552</v>
      </c>
      <c r="P82" s="122">
        <f t="shared" si="31"/>
        <v>10427.213616685616</v>
      </c>
      <c r="Q82" s="122">
        <f t="shared" si="31"/>
        <v>9842.7188584383457</v>
      </c>
      <c r="R82" s="122">
        <f t="shared" ref="R82:V82" si="32">SUM(R83:R84)</f>
        <v>9639.5135663355341</v>
      </c>
      <c r="S82" s="122">
        <f t="shared" si="32"/>
        <v>9440.8735201686195</v>
      </c>
      <c r="T82" s="122">
        <f t="shared" si="32"/>
        <v>8807.7431328266866</v>
      </c>
      <c r="U82" s="122">
        <f t="shared" si="32"/>
        <v>7836.0396915362644</v>
      </c>
      <c r="V82" s="122">
        <f t="shared" si="32"/>
        <v>6937.2600578469865</v>
      </c>
      <c r="W82" s="122">
        <f t="shared" ref="W82:Y82" si="33">SUM(W83:W84)</f>
        <v>6655.6306886713555</v>
      </c>
      <c r="X82" s="122">
        <f t="shared" si="33"/>
        <v>6101.2247904823453</v>
      </c>
      <c r="Y82" s="122">
        <f t="shared" si="33"/>
        <v>5642.1146660721461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10023.432752383413</v>
      </c>
      <c r="D83" s="98">
        <v>9769.2468201587126</v>
      </c>
      <c r="E83" s="98">
        <v>10332.813532164986</v>
      </c>
      <c r="F83" s="98">
        <v>10894.03789541265</v>
      </c>
      <c r="G83" s="98">
        <v>12515.764720774485</v>
      </c>
      <c r="H83" s="98">
        <v>12359.284296761562</v>
      </c>
      <c r="I83" s="98">
        <v>10749.800178362697</v>
      </c>
      <c r="J83" s="98">
        <v>10908.257264715436</v>
      </c>
      <c r="K83" s="98">
        <v>10706.430456300677</v>
      </c>
      <c r="L83" s="98">
        <v>9368.3149952674758</v>
      </c>
      <c r="M83" s="98">
        <v>9169.3410946860095</v>
      </c>
      <c r="N83" s="98">
        <v>10980.868375771895</v>
      </c>
      <c r="O83" s="98">
        <v>11714.720120393094</v>
      </c>
      <c r="P83" s="98">
        <v>10375.807505241837</v>
      </c>
      <c r="Q83" s="98">
        <v>9794.431948944879</v>
      </c>
      <c r="R83" s="98">
        <v>9592.2307871937955</v>
      </c>
      <c r="S83" s="98">
        <v>9394.309067437589</v>
      </c>
      <c r="T83" s="98">
        <v>8763.5741885308653</v>
      </c>
      <c r="U83" s="98">
        <v>7796.1274674625538</v>
      </c>
      <c r="V83" s="98">
        <v>6901.9337491634651</v>
      </c>
      <c r="W83" s="98">
        <v>6621.659290279702</v>
      </c>
      <c r="X83" s="98">
        <v>6069.9015645596974</v>
      </c>
      <c r="Y83" s="98">
        <v>5613.3438210350305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47.58720167537232</v>
      </c>
      <c r="D84" s="98">
        <v>46.385783385836618</v>
      </c>
      <c r="E84" s="98">
        <v>49.094911664963085</v>
      </c>
      <c r="F84" s="98">
        <v>52.006747011627375</v>
      </c>
      <c r="G84" s="98">
        <v>60.057929663477346</v>
      </c>
      <c r="H84" s="98">
        <v>59.909841242845488</v>
      </c>
      <c r="I84" s="98">
        <v>52.107502903077751</v>
      </c>
      <c r="J84" s="98">
        <v>53.335991880620924</v>
      </c>
      <c r="K84" s="98">
        <v>52.618804670041172</v>
      </c>
      <c r="L84" s="98">
        <v>45.96167153634957</v>
      </c>
      <c r="M84" s="98">
        <v>45.27662627377304</v>
      </c>
      <c r="N84" s="98">
        <v>54.524713487159772</v>
      </c>
      <c r="O84" s="98">
        <v>58.3534512584569</v>
      </c>
      <c r="P84" s="98">
        <v>51.406111443778912</v>
      </c>
      <c r="Q84" s="98">
        <v>48.286909493466339</v>
      </c>
      <c r="R84" s="98">
        <v>47.282779141739233</v>
      </c>
      <c r="S84" s="98">
        <v>46.564452731031068</v>
      </c>
      <c r="T84" s="98">
        <v>44.1689442958222</v>
      </c>
      <c r="U84" s="98">
        <v>39.912224073710675</v>
      </c>
      <c r="V84" s="98">
        <v>35.326308683521347</v>
      </c>
      <c r="W84" s="98">
        <v>33.971398391653544</v>
      </c>
      <c r="X84" s="98">
        <v>31.323225922647673</v>
      </c>
      <c r="Y84" s="98">
        <v>28.770845037115379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9.349373183903149E-3</v>
      </c>
      <c r="E85" s="122">
        <f t="shared" si="34"/>
        <v>0.14484560429965557</v>
      </c>
      <c r="F85" s="122">
        <f t="shared" si="34"/>
        <v>0.27066714120146157</v>
      </c>
      <c r="G85" s="122">
        <f t="shared" si="34"/>
        <v>0.53340115645590325</v>
      </c>
      <c r="H85" s="122">
        <f t="shared" si="34"/>
        <v>1.6107858779180282</v>
      </c>
      <c r="I85" s="122">
        <f t="shared" si="34"/>
        <v>0.79783844708131668</v>
      </c>
      <c r="J85" s="122">
        <f t="shared" si="34"/>
        <v>0.59509978935059527</v>
      </c>
      <c r="K85" s="122">
        <f t="shared" si="34"/>
        <v>0.94932516809451661</v>
      </c>
      <c r="L85" s="122">
        <f t="shared" si="34"/>
        <v>4.7414898072376186</v>
      </c>
      <c r="M85" s="122">
        <f t="shared" si="34"/>
        <v>0.45356366901059736</v>
      </c>
      <c r="N85" s="122">
        <f t="shared" si="34"/>
        <v>2.1288378392793317</v>
      </c>
      <c r="O85" s="122">
        <f t="shared" si="34"/>
        <v>0.46425445406453125</v>
      </c>
      <c r="P85" s="122">
        <f t="shared" si="34"/>
        <v>1.4328399574305597</v>
      </c>
      <c r="Q85" s="122">
        <f t="shared" si="34"/>
        <v>0.5337785258871085</v>
      </c>
      <c r="R85" s="122">
        <f t="shared" si="34"/>
        <v>0.39535685916533919</v>
      </c>
      <c r="S85" s="122">
        <f t="shared" si="34"/>
        <v>0.30951895689851272</v>
      </c>
      <c r="T85" s="122">
        <f t="shared" si="34"/>
        <v>0.35585692732002872</v>
      </c>
      <c r="U85" s="122">
        <f t="shared" si="34"/>
        <v>0.21696605103100122</v>
      </c>
      <c r="V85" s="122">
        <f t="shared" si="34"/>
        <v>0.12912918005279628</v>
      </c>
      <c r="W85" s="122">
        <f t="shared" si="34"/>
        <v>0.23255850755859692</v>
      </c>
      <c r="X85" s="122">
        <f t="shared" si="34"/>
        <v>0.14670577966131421</v>
      </c>
      <c r="Y85" s="122">
        <f t="shared" si="34"/>
        <v>1.3879201198718312E-2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9.349373183903149E-3</v>
      </c>
      <c r="E86" s="98">
        <f>IF(RES_hhdet_in_fec!E86=0,0,RES_hhdet_in_fec!E86*1000*11630/RES_hhdet_in_new!E83)</f>
        <v>0.14484560429965557</v>
      </c>
      <c r="F86" s="98">
        <f>IF(RES_hhdet_in_fec!F86=0,0,RES_hhdet_in_fec!F86*1000*11630/RES_hhdet_in_new!F83)</f>
        <v>0.27066714120146157</v>
      </c>
      <c r="G86" s="98">
        <f>IF(RES_hhdet_in_fec!G86=0,0,RES_hhdet_in_fec!G86*1000*11630/RES_hhdet_in_new!G83)</f>
        <v>0.53340115645590325</v>
      </c>
      <c r="H86" s="98">
        <f>IF(RES_hhdet_in_fec!H86=0,0,RES_hhdet_in_fec!H86*1000*11630/RES_hhdet_in_new!H83)</f>
        <v>1.6107858779180282</v>
      </c>
      <c r="I86" s="98">
        <f>IF(RES_hhdet_in_fec!I86=0,0,RES_hhdet_in_fec!I86*1000*11630/RES_hhdet_in_new!I83)</f>
        <v>0.79783844708131668</v>
      </c>
      <c r="J86" s="98">
        <f>IF(RES_hhdet_in_fec!J86=0,0,RES_hhdet_in_fec!J86*1000*11630/RES_hhdet_in_new!J83)</f>
        <v>0.59509978935059527</v>
      </c>
      <c r="K86" s="98">
        <f>IF(RES_hhdet_in_fec!K86=0,0,RES_hhdet_in_fec!K86*1000*11630/RES_hhdet_in_new!K83)</f>
        <v>0.94932516809451661</v>
      </c>
      <c r="L86" s="98">
        <f>IF(RES_hhdet_in_fec!L86=0,0,RES_hhdet_in_fec!L86*1000*11630/RES_hhdet_in_new!L83)</f>
        <v>4.7414898072376186</v>
      </c>
      <c r="M86" s="98">
        <f>IF(RES_hhdet_in_fec!M86=0,0,RES_hhdet_in_fec!M86*1000*11630/RES_hhdet_in_new!M83)</f>
        <v>0.45356366901059736</v>
      </c>
      <c r="N86" s="98">
        <f>IF(RES_hhdet_in_fec!N86=0,0,RES_hhdet_in_fec!N86*1000*11630/RES_hhdet_in_new!N83)</f>
        <v>2.1288378392793317</v>
      </c>
      <c r="O86" s="98">
        <f>IF(RES_hhdet_in_fec!O86=0,0,RES_hhdet_in_fec!O86*1000*11630/RES_hhdet_in_new!O83)</f>
        <v>0.46425445406453125</v>
      </c>
      <c r="P86" s="98">
        <f>IF(RES_hhdet_in_fec!P86=0,0,RES_hhdet_in_fec!P86*1000*11630/RES_hhdet_in_new!P83)</f>
        <v>1.4328399574305597</v>
      </c>
      <c r="Q86" s="98">
        <f>IF(RES_hhdet_in_fec!Q86=0,0,RES_hhdet_in_fec!Q86*1000*11630/RES_hhdet_in_new!Q83)</f>
        <v>0.5337785258871085</v>
      </c>
      <c r="R86" s="98">
        <f>IF(RES_hhdet_in_fec!R86=0,0,RES_hhdet_in_fec!R86*1000*11630/RES_hhdet_in_new!R83)</f>
        <v>0.39535685916533919</v>
      </c>
      <c r="S86" s="98">
        <f>IF(RES_hhdet_in_fec!S86=0,0,RES_hhdet_in_fec!S86*1000*11630/RES_hhdet_in_new!S83)</f>
        <v>0.30951895689851272</v>
      </c>
      <c r="T86" s="98">
        <f>IF(RES_hhdet_in_fec!T86=0,0,RES_hhdet_in_fec!T86*1000*11630/RES_hhdet_in_new!T83)</f>
        <v>0.35585692732002872</v>
      </c>
      <c r="U86" s="98">
        <f>IF(RES_hhdet_in_fec!U86=0,0,RES_hhdet_in_fec!U86*1000*11630/RES_hhdet_in_new!U83)</f>
        <v>0.21696605103100122</v>
      </c>
      <c r="V86" s="98">
        <f>IF(RES_hhdet_in_fec!V86=0,0,RES_hhdet_in_fec!V86*1000*11630/RES_hhdet_in_new!V83)</f>
        <v>0.12912918005279628</v>
      </c>
      <c r="W86" s="98">
        <f>IF(RES_hhdet_in_fec!W86=0,0,RES_hhdet_in_fec!W86*1000*11630/RES_hhdet_in_new!W83)</f>
        <v>0.23255850755859692</v>
      </c>
      <c r="X86" s="98">
        <f>IF(RES_hhdet_in_fec!X86=0,0,RES_hhdet_in_fec!X86*1000*11630/RES_hhdet_in_new!X83)</f>
        <v>0.14670577966131421</v>
      </c>
      <c r="Y86" s="98">
        <f>IF(RES_hhdet_in_fec!Y86=0,0,RES_hhdet_in_fec!Y86*1000*11630/RES_hhdet_in_new!Y83)</f>
        <v>1.3879201198718312E-2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528.62922549149073</v>
      </c>
      <c r="D87" s="122">
        <v>442.49021682607099</v>
      </c>
      <c r="E87" s="122">
        <v>448.41482027450911</v>
      </c>
      <c r="F87" s="122">
        <v>622.02504431448165</v>
      </c>
      <c r="G87" s="122">
        <v>620.84120339713502</v>
      </c>
      <c r="H87" s="122">
        <v>733.16716854284186</v>
      </c>
      <c r="I87" s="122">
        <v>636.59993588164423</v>
      </c>
      <c r="J87" s="122">
        <v>706.02457998386978</v>
      </c>
      <c r="K87" s="122">
        <v>706.40681030562666</v>
      </c>
      <c r="L87" s="122">
        <v>643.7198911800665</v>
      </c>
      <c r="M87" s="122">
        <v>687.88659695348019</v>
      </c>
      <c r="N87" s="122">
        <v>714.01098146555751</v>
      </c>
      <c r="O87" s="122">
        <v>660.98564597157167</v>
      </c>
      <c r="P87" s="122">
        <v>703.3835285799488</v>
      </c>
      <c r="Q87" s="122">
        <v>674.79051935411803</v>
      </c>
      <c r="R87" s="122">
        <v>689.6474200951202</v>
      </c>
      <c r="S87" s="122">
        <v>674.12494672398896</v>
      </c>
      <c r="T87" s="122">
        <v>668.32836971336496</v>
      </c>
      <c r="U87" s="122">
        <v>615.43061296644521</v>
      </c>
      <c r="V87" s="122">
        <v>586.26647067551085</v>
      </c>
      <c r="W87" s="122">
        <v>856.38342497344922</v>
      </c>
      <c r="X87" s="122">
        <v>801.32771461509719</v>
      </c>
      <c r="Y87" s="122">
        <v>583.50329393521292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534.21460325559599</v>
      </c>
      <c r="D88" s="98">
        <v>513.30400103284239</v>
      </c>
      <c r="E88" s="98">
        <v>548.10243586792149</v>
      </c>
      <c r="F88" s="98">
        <v>593.83248115403114</v>
      </c>
      <c r="G88" s="98">
        <v>624.41147678533162</v>
      </c>
      <c r="H88" s="98">
        <v>645.8275022531127</v>
      </c>
      <c r="I88" s="98">
        <v>646.37334193826564</v>
      </c>
      <c r="J88" s="98">
        <v>673.37691722676414</v>
      </c>
      <c r="K88" s="98">
        <v>683.74721486702663</v>
      </c>
      <c r="L88" s="98">
        <v>656.76837869012184</v>
      </c>
      <c r="M88" s="98">
        <v>677.02196327003151</v>
      </c>
      <c r="N88" s="98">
        <v>686.31097590948161</v>
      </c>
      <c r="O88" s="98">
        <v>669.7249392601625</v>
      </c>
      <c r="P88" s="98">
        <v>666.65580216253875</v>
      </c>
      <c r="Q88" s="98">
        <v>666.61773627704804</v>
      </c>
      <c r="R88" s="98">
        <v>668.59278853930164</v>
      </c>
      <c r="S88" s="98">
        <v>656.6673186770264</v>
      </c>
      <c r="T88" s="98">
        <v>640.5801992624281</v>
      </c>
      <c r="U88" s="98">
        <v>608.34781968174582</v>
      </c>
      <c r="V88" s="98">
        <v>583.96359152510706</v>
      </c>
      <c r="W88" s="98">
        <v>839.29731735875907</v>
      </c>
      <c r="X88" s="98">
        <v>801.32466196181826</v>
      </c>
      <c r="Y88" s="98">
        <v>583.50312685942185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528.88973549259117</v>
      </c>
      <c r="D92" s="101">
        <v>538.44492788576554</v>
      </c>
      <c r="E92" s="101">
        <v>582.99514206919639</v>
      </c>
      <c r="F92" s="101">
        <v>602.39650820726695</v>
      </c>
      <c r="G92" s="101">
        <v>696.73992292615787</v>
      </c>
      <c r="H92" s="101">
        <v>741.73682618264547</v>
      </c>
      <c r="I92" s="101">
        <v>669.15109861944268</v>
      </c>
      <c r="J92" s="101">
        <v>692.14137534937402</v>
      </c>
      <c r="K92" s="101">
        <v>727.58274823980514</v>
      </c>
      <c r="L92" s="101">
        <v>761.90247845665851</v>
      </c>
      <c r="M92" s="101">
        <v>801.0874110799424</v>
      </c>
      <c r="N92" s="101">
        <v>788.99826632305451</v>
      </c>
      <c r="O92" s="101">
        <v>694.61658660052638</v>
      </c>
      <c r="P92" s="101">
        <v>648.51275837289995</v>
      </c>
      <c r="Q92" s="101">
        <v>582.34613567608903</v>
      </c>
      <c r="R92" s="101">
        <v>611.18420818983157</v>
      </c>
      <c r="S92" s="101">
        <v>622.39692216281401</v>
      </c>
      <c r="T92" s="101">
        <v>597.1018093276291</v>
      </c>
      <c r="U92" s="101">
        <v>546.04368864077389</v>
      </c>
      <c r="V92" s="101">
        <v>456.75398342333511</v>
      </c>
      <c r="W92" s="101">
        <v>572.73132166648168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524.11568198820669</v>
      </c>
      <c r="D96" s="101">
        <v>394.95800823016452</v>
      </c>
      <c r="E96" s="101">
        <v>438.34240948159089</v>
      </c>
      <c r="F96" s="101">
        <v>622.58211972049435</v>
      </c>
      <c r="G96" s="101">
        <v>620.12393563708747</v>
      </c>
      <c r="H96" s="101">
        <v>742.04943762756398</v>
      </c>
      <c r="I96" s="101">
        <v>612.27753385807682</v>
      </c>
      <c r="J96" s="101">
        <v>747.18561240988254</v>
      </c>
      <c r="K96" s="101">
        <v>787.58573242508578</v>
      </c>
      <c r="L96" s="101">
        <v>621.38587498597258</v>
      </c>
      <c r="M96" s="101">
        <v>707.64901423604579</v>
      </c>
      <c r="N96" s="101">
        <v>745.44527510619844</v>
      </c>
      <c r="O96" s="101">
        <v>649.09892251429062</v>
      </c>
      <c r="P96" s="101">
        <v>713.18881694854656</v>
      </c>
      <c r="Q96" s="101">
        <v>679.03915302202279</v>
      </c>
      <c r="R96" s="101">
        <v>700.44003697486141</v>
      </c>
      <c r="S96" s="101">
        <v>694.31280102280641</v>
      </c>
      <c r="T96" s="101">
        <v>690.45478200109198</v>
      </c>
      <c r="U96" s="101">
        <v>626.27479238860565</v>
      </c>
      <c r="V96" s="101">
        <v>613.30799917899139</v>
      </c>
      <c r="W96" s="101">
        <v>937.05051121046085</v>
      </c>
      <c r="X96" s="101">
        <v>838.3502935803682</v>
      </c>
      <c r="Y96" s="101">
        <v>586.49361644540716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773.58064138007717</v>
      </c>
      <c r="D100" s="122">
        <v>697.30646547290632</v>
      </c>
      <c r="E100" s="122">
        <v>699.56705758857322</v>
      </c>
      <c r="F100" s="122">
        <v>731.34637556304472</v>
      </c>
      <c r="G100" s="122">
        <v>688.25750888058633</v>
      </c>
      <c r="H100" s="122">
        <v>740.2806058644029</v>
      </c>
      <c r="I100" s="122">
        <v>756.55951180616273</v>
      </c>
      <c r="J100" s="122">
        <v>820.69932357369066</v>
      </c>
      <c r="K100" s="122">
        <v>834.73848000338023</v>
      </c>
      <c r="L100" s="122">
        <v>782.46803319869719</v>
      </c>
      <c r="M100" s="122">
        <v>823.16140758504173</v>
      </c>
      <c r="N100" s="122">
        <v>777.47388843502893</v>
      </c>
      <c r="O100" s="122">
        <v>678.25857838979073</v>
      </c>
      <c r="P100" s="122">
        <v>652.59507671741562</v>
      </c>
      <c r="Q100" s="122">
        <v>573.6241501632087</v>
      </c>
      <c r="R100" s="122">
        <v>563.19411750989912</v>
      </c>
      <c r="S100" s="122">
        <v>560.01387140925931</v>
      </c>
      <c r="T100" s="122">
        <v>606.56884173725928</v>
      </c>
      <c r="U100" s="122">
        <v>579.00649609719846</v>
      </c>
      <c r="V100" s="122">
        <v>507.28131746092595</v>
      </c>
      <c r="W100" s="122">
        <v>597.37454711428188</v>
      </c>
      <c r="X100" s="122">
        <v>671.57102797531968</v>
      </c>
      <c r="Y100" s="122">
        <v>823.69513634789462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782.72887460929292</v>
      </c>
      <c r="D101" s="98">
        <v>747.8193901754297</v>
      </c>
      <c r="E101" s="98">
        <v>769.88444750686165</v>
      </c>
      <c r="F101" s="98">
        <v>798.13863027818047</v>
      </c>
      <c r="G101" s="98">
        <v>822.97370618664138</v>
      </c>
      <c r="H101" s="98">
        <v>873.65640545453869</v>
      </c>
      <c r="I101" s="98">
        <v>847.8526171289501</v>
      </c>
      <c r="J101" s="98">
        <v>918.61397671167151</v>
      </c>
      <c r="K101" s="98">
        <v>892.3256555895058</v>
      </c>
      <c r="L101" s="98">
        <v>814.1621738047171</v>
      </c>
      <c r="M101" s="98">
        <v>850.5072001350627</v>
      </c>
      <c r="N101" s="98">
        <v>843.34527148790187</v>
      </c>
      <c r="O101" s="98">
        <v>753.81375585003957</v>
      </c>
      <c r="P101" s="98">
        <v>700.43034880596019</v>
      </c>
      <c r="Q101" s="98">
        <v>627.76545791407443</v>
      </c>
      <c r="R101" s="98">
        <v>609.93400268293658</v>
      </c>
      <c r="S101" s="98">
        <v>607.94594646448263</v>
      </c>
      <c r="T101" s="98">
        <v>645.32357815059322</v>
      </c>
      <c r="U101" s="98">
        <v>665.17150134948281</v>
      </c>
      <c r="V101" s="98">
        <v>644.85633637553292</v>
      </c>
      <c r="W101" s="98">
        <v>680.16631378639124</v>
      </c>
      <c r="X101" s="98">
        <v>727.28772439361637</v>
      </c>
      <c r="Y101" s="98">
        <v>744.12388646007025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778.39499637320455</v>
      </c>
      <c r="D102" s="98">
        <v>775.83260501117809</v>
      </c>
      <c r="E102" s="98">
        <v>794.47144807660322</v>
      </c>
      <c r="F102" s="98">
        <v>767.35562183551394</v>
      </c>
      <c r="G102" s="98">
        <v>843.11415524029019</v>
      </c>
      <c r="H102" s="98">
        <v>916.666159961262</v>
      </c>
      <c r="I102" s="98">
        <v>777.1672226444465</v>
      </c>
      <c r="J102" s="98">
        <v>837.1403450325098</v>
      </c>
      <c r="K102" s="98">
        <v>834.11434381504512</v>
      </c>
      <c r="L102" s="98">
        <v>822.28105383037303</v>
      </c>
      <c r="M102" s="98">
        <v>890.03863728312308</v>
      </c>
      <c r="N102" s="98">
        <v>899.191445529318</v>
      </c>
      <c r="O102" s="98">
        <v>756.80322020636254</v>
      </c>
      <c r="P102" s="98">
        <v>702.87336810035583</v>
      </c>
      <c r="Q102" s="98">
        <v>573.76108414119869</v>
      </c>
      <c r="R102" s="98">
        <v>613.9915292032905</v>
      </c>
      <c r="S102" s="98">
        <v>662.02024307537499</v>
      </c>
      <c r="T102" s="98">
        <v>631.4755666955657</v>
      </c>
      <c r="U102" s="98">
        <v>722.76628629113816</v>
      </c>
      <c r="V102" s="98">
        <v>679.69822089068293</v>
      </c>
      <c r="W102" s="98">
        <v>559.28437657935478</v>
      </c>
      <c r="X102" s="98">
        <v>616.33946061436359</v>
      </c>
      <c r="Y102" s="98">
        <v>839.62758366332184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684.17068712264415</v>
      </c>
      <c r="D103" s="33">
        <v>344.44985735698913</v>
      </c>
      <c r="E103" s="33">
        <v>489.91327636642563</v>
      </c>
      <c r="F103" s="33">
        <v>684.65803255324442</v>
      </c>
      <c r="G103" s="33">
        <v>518.88835200389201</v>
      </c>
      <c r="H103" s="33">
        <v>662.44958342093946</v>
      </c>
      <c r="I103" s="33">
        <v>747.79420271983986</v>
      </c>
      <c r="J103" s="33">
        <v>791.27787041674083</v>
      </c>
      <c r="K103" s="33">
        <v>743.29412011474312</v>
      </c>
      <c r="L103" s="33">
        <v>547.06754321556639</v>
      </c>
      <c r="M103" s="33">
        <v>632.84889212015662</v>
      </c>
      <c r="N103" s="33">
        <v>647.32956581920553</v>
      </c>
      <c r="O103" s="33">
        <v>588.95546596722943</v>
      </c>
      <c r="P103" s="33">
        <v>581.10001048247375</v>
      </c>
      <c r="Q103" s="33">
        <v>433.12905749016903</v>
      </c>
      <c r="R103" s="33">
        <v>404.34412046332295</v>
      </c>
      <c r="S103" s="33">
        <v>256.49706784981811</v>
      </c>
      <c r="T103" s="33">
        <v>531.10134926254796</v>
      </c>
      <c r="U103" s="33">
        <v>469.81768347898384</v>
      </c>
      <c r="V103" s="33">
        <v>424.39254901332754</v>
      </c>
      <c r="W103" s="33">
        <v>548.12718418336783</v>
      </c>
      <c r="X103" s="33">
        <v>500.09848162225188</v>
      </c>
      <c r="Y103" s="33">
        <v>426.84322032850366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8357.2978208388777</v>
      </c>
      <c r="D124" s="117">
        <f t="shared" si="42"/>
        <v>8505.6465407918804</v>
      </c>
      <c r="E124" s="117">
        <f t="shared" si="42"/>
        <v>8938.9946953406434</v>
      </c>
      <c r="F124" s="117">
        <f t="shared" si="42"/>
        <v>9348.8147400746893</v>
      </c>
      <c r="G124" s="117">
        <f t="shared" si="42"/>
        <v>10577.562634753358</v>
      </c>
      <c r="H124" s="117">
        <f t="shared" si="42"/>
        <v>11272.057842889179</v>
      </c>
      <c r="I124" s="117">
        <f t="shared" si="42"/>
        <v>9857.0855299320137</v>
      </c>
      <c r="J124" s="117">
        <f t="shared" si="42"/>
        <v>9944.6614940800737</v>
      </c>
      <c r="K124" s="117">
        <f t="shared" si="42"/>
        <v>10047.410496328592</v>
      </c>
      <c r="L124" s="117">
        <f t="shared" si="42"/>
        <v>9358.1572377562916</v>
      </c>
      <c r="M124" s="117">
        <f t="shared" si="42"/>
        <v>8889.0977107771942</v>
      </c>
      <c r="N124" s="117">
        <f t="shared" si="42"/>
        <v>10434.595367384718</v>
      </c>
      <c r="O124" s="117">
        <f t="shared" si="42"/>
        <v>10568.472733736282</v>
      </c>
      <c r="P124" s="117">
        <f t="shared" si="42"/>
        <v>9520.8126553083948</v>
      </c>
      <c r="Q124" s="117">
        <f t="shared" si="42"/>
        <v>8778.6280486780324</v>
      </c>
      <c r="R124" s="117">
        <f t="shared" ref="R124:V124" si="43">R125+R128+R130+R139</f>
        <v>9010.7815473206338</v>
      </c>
      <c r="S124" s="117">
        <f t="shared" si="43"/>
        <v>9013.5196652852792</v>
      </c>
      <c r="T124" s="117">
        <f t="shared" si="43"/>
        <v>8443.7361901068452</v>
      </c>
      <c r="U124" s="117">
        <f t="shared" si="43"/>
        <v>7441.2904105146627</v>
      </c>
      <c r="V124" s="117">
        <f t="shared" si="43"/>
        <v>6210.2481230049698</v>
      </c>
      <c r="W124" s="117">
        <f t="shared" ref="W124:Y124" si="44">W125+W128+W130+W139</f>
        <v>7102.277748563326</v>
      </c>
      <c r="X124" s="117">
        <f t="shared" si="44"/>
        <v>6149.6927162027678</v>
      </c>
      <c r="Y124" s="117">
        <f t="shared" si="44"/>
        <v>5937.3022533805788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7198.486362835135</v>
      </c>
      <c r="D125" s="122">
        <f t="shared" si="45"/>
        <v>7449.687351838722</v>
      </c>
      <c r="E125" s="122">
        <f t="shared" si="45"/>
        <v>7855.565479201251</v>
      </c>
      <c r="F125" s="122">
        <f t="shared" si="45"/>
        <v>8165.9808493417549</v>
      </c>
      <c r="G125" s="122">
        <f t="shared" si="45"/>
        <v>9425.8709199132154</v>
      </c>
      <c r="H125" s="122">
        <f t="shared" si="45"/>
        <v>9942.3232058415779</v>
      </c>
      <c r="I125" s="122">
        <f t="shared" si="45"/>
        <v>8579.7120625830594</v>
      </c>
      <c r="J125" s="122">
        <f t="shared" si="45"/>
        <v>8601.4108135649385</v>
      </c>
      <c r="K125" s="122">
        <f t="shared" si="45"/>
        <v>8665.9049701415443</v>
      </c>
      <c r="L125" s="122">
        <f t="shared" si="45"/>
        <v>8048.6086360443833</v>
      </c>
      <c r="M125" s="122">
        <f t="shared" si="45"/>
        <v>7494.9762611786182</v>
      </c>
      <c r="N125" s="122">
        <f t="shared" si="45"/>
        <v>9084.8321049528513</v>
      </c>
      <c r="O125" s="122">
        <f t="shared" si="45"/>
        <v>9373.4240159975689</v>
      </c>
      <c r="P125" s="122">
        <f t="shared" si="45"/>
        <v>8325.8297526042716</v>
      </c>
      <c r="Q125" s="122">
        <f t="shared" si="45"/>
        <v>7698.5300444514805</v>
      </c>
      <c r="R125" s="122">
        <f t="shared" ref="R125:V125" si="46">SUM(R126:R127)</f>
        <v>7892.1337380815739</v>
      </c>
      <c r="S125" s="122">
        <f t="shared" si="46"/>
        <v>7895.5006046293229</v>
      </c>
      <c r="T125" s="122">
        <f t="shared" si="46"/>
        <v>7270.5512118252909</v>
      </c>
      <c r="U125" s="122">
        <f t="shared" si="46"/>
        <v>6341.7260175161327</v>
      </c>
      <c r="V125" s="122">
        <f t="shared" si="46"/>
        <v>5234.2574155668954</v>
      </c>
      <c r="W125" s="122">
        <f t="shared" ref="W125:Y125" si="47">SUM(W126:W127)</f>
        <v>5757.5646418315728</v>
      </c>
      <c r="X125" s="122">
        <f t="shared" si="47"/>
        <v>4880.1464149156691</v>
      </c>
      <c r="Y125" s="122">
        <f t="shared" si="47"/>
        <v>4605.1191557215552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7174.7636549369217</v>
      </c>
      <c r="D126" s="98">
        <v>7425.4977727564692</v>
      </c>
      <c r="E126" s="98">
        <v>7830.409679817185</v>
      </c>
      <c r="F126" s="98">
        <v>8140.0810567658064</v>
      </c>
      <c r="G126" s="98">
        <v>9396.2369337299551</v>
      </c>
      <c r="H126" s="98">
        <v>9911.1742396867612</v>
      </c>
      <c r="I126" s="98">
        <v>8553.1832625526531</v>
      </c>
      <c r="J126" s="98">
        <v>8574.9182742697594</v>
      </c>
      <c r="K126" s="98">
        <v>8639.3905218939854</v>
      </c>
      <c r="L126" s="98">
        <v>8024.2929135997147</v>
      </c>
      <c r="M126" s="98">
        <v>7472.3303282750412</v>
      </c>
      <c r="N126" s="98">
        <v>9057.2399131566362</v>
      </c>
      <c r="O126" s="98">
        <v>9344.6823600193056</v>
      </c>
      <c r="P126" s="98">
        <v>8300.1659685026752</v>
      </c>
      <c r="Q126" s="98">
        <v>7674.7426451612619</v>
      </c>
      <c r="R126" s="98">
        <v>7867.8208919553917</v>
      </c>
      <c r="S126" s="98">
        <v>7871.1698276780571</v>
      </c>
      <c r="T126" s="98">
        <v>7247.8992843225969</v>
      </c>
      <c r="U126" s="98">
        <v>6321.7506586281552</v>
      </c>
      <c r="V126" s="98">
        <v>5217.8149716419193</v>
      </c>
      <c r="W126" s="98">
        <v>5739.4470191498331</v>
      </c>
      <c r="X126" s="98">
        <v>4864.7721188695432</v>
      </c>
      <c r="Y126" s="98">
        <v>4590.7705143312387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23.722707898213571</v>
      </c>
      <c r="D127" s="98">
        <v>24.189579082252909</v>
      </c>
      <c r="E127" s="98">
        <v>25.155799384066125</v>
      </c>
      <c r="F127" s="98">
        <v>25.899792575948442</v>
      </c>
      <c r="G127" s="98">
        <v>29.633986183259672</v>
      </c>
      <c r="H127" s="98">
        <v>31.148966154817181</v>
      </c>
      <c r="I127" s="98">
        <v>26.528800030407048</v>
      </c>
      <c r="J127" s="98">
        <v>26.492539295179398</v>
      </c>
      <c r="K127" s="98">
        <v>26.51444824755804</v>
      </c>
      <c r="L127" s="98">
        <v>24.315722444668964</v>
      </c>
      <c r="M127" s="98">
        <v>22.64593290357654</v>
      </c>
      <c r="N127" s="98">
        <v>27.592191796214923</v>
      </c>
      <c r="O127" s="98">
        <v>28.741655978263928</v>
      </c>
      <c r="P127" s="98">
        <v>25.663784101596644</v>
      </c>
      <c r="Q127" s="98">
        <v>23.787399290218634</v>
      </c>
      <c r="R127" s="98">
        <v>24.312846126181984</v>
      </c>
      <c r="S127" s="98">
        <v>24.330776951265921</v>
      </c>
      <c r="T127" s="98">
        <v>22.651927502694267</v>
      </c>
      <c r="U127" s="98">
        <v>19.975358887977567</v>
      </c>
      <c r="V127" s="98">
        <v>16.442443924976079</v>
      </c>
      <c r="W127" s="98">
        <v>18.117622681739306</v>
      </c>
      <c r="X127" s="98">
        <v>15.374296046126021</v>
      </c>
      <c r="Y127" s="98">
        <v>14.348641390316885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9.2480793095573912E-3</v>
      </c>
      <c r="E128" s="122">
        <f t="shared" si="48"/>
        <v>0.14659917406760378</v>
      </c>
      <c r="F128" s="122">
        <f t="shared" si="48"/>
        <v>0.26817282428993244</v>
      </c>
      <c r="G128" s="122">
        <f t="shared" si="48"/>
        <v>0.53541116065103334</v>
      </c>
      <c r="H128" s="122">
        <f t="shared" si="48"/>
        <v>1.6090755268370143</v>
      </c>
      <c r="I128" s="122">
        <f t="shared" si="48"/>
        <v>0.79925213582999988</v>
      </c>
      <c r="J128" s="122">
        <f t="shared" si="48"/>
        <v>0.59562050353027418</v>
      </c>
      <c r="K128" s="122">
        <f t="shared" si="48"/>
        <v>0.94822351757051582</v>
      </c>
      <c r="L128" s="122">
        <f t="shared" si="48"/>
        <v>4.7444700424686035</v>
      </c>
      <c r="M128" s="122">
        <f t="shared" si="48"/>
        <v>0.45289725362398858</v>
      </c>
      <c r="N128" s="122">
        <f t="shared" si="48"/>
        <v>2.1281586774928649</v>
      </c>
      <c r="O128" s="122">
        <f t="shared" si="48"/>
        <v>0.46464701866024682</v>
      </c>
      <c r="P128" s="122">
        <f t="shared" si="48"/>
        <v>1.4389511762277196</v>
      </c>
      <c r="Q128" s="122">
        <f t="shared" si="48"/>
        <v>0.53626124111853402</v>
      </c>
      <c r="R128" s="122">
        <f t="shared" si="48"/>
        <v>0.39607000390930819</v>
      </c>
      <c r="S128" s="122">
        <f t="shared" si="48"/>
        <v>0.30769280639187052</v>
      </c>
      <c r="T128" s="122">
        <f t="shared" si="48"/>
        <v>0.35400137377026386</v>
      </c>
      <c r="U128" s="122">
        <f t="shared" si="48"/>
        <v>0.21606968314675906</v>
      </c>
      <c r="V128" s="122">
        <f t="shared" si="48"/>
        <v>0.12850456159509294</v>
      </c>
      <c r="W128" s="122">
        <f t="shared" si="48"/>
        <v>0.23150303768137806</v>
      </c>
      <c r="X128" s="122">
        <f t="shared" si="48"/>
        <v>0.14934454384695164</v>
      </c>
      <c r="Y128" s="122">
        <f t="shared" si="48"/>
        <v>1.4184299546411958E-2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9.2480793095573912E-3</v>
      </c>
      <c r="E129" s="98">
        <f>IF(RES_hhdet_in_fec!E129=0,0,RES_hhdet_in_fec!E129*1000*11630/RES_hhdet_in_new!E126)</f>
        <v>0.14659917406760378</v>
      </c>
      <c r="F129" s="98">
        <f>IF(RES_hhdet_in_fec!F129=0,0,RES_hhdet_in_fec!F129*1000*11630/RES_hhdet_in_new!F126)</f>
        <v>0.26817282428993244</v>
      </c>
      <c r="G129" s="98">
        <f>IF(RES_hhdet_in_fec!G129=0,0,RES_hhdet_in_fec!G129*1000*11630/RES_hhdet_in_new!G126)</f>
        <v>0.53541116065103334</v>
      </c>
      <c r="H129" s="98">
        <f>IF(RES_hhdet_in_fec!H129=0,0,RES_hhdet_in_fec!H129*1000*11630/RES_hhdet_in_new!H126)</f>
        <v>1.6090755268370143</v>
      </c>
      <c r="I129" s="98">
        <f>IF(RES_hhdet_in_fec!I129=0,0,RES_hhdet_in_fec!I129*1000*11630/RES_hhdet_in_new!I126)</f>
        <v>0.79925213582999988</v>
      </c>
      <c r="J129" s="98">
        <f>IF(RES_hhdet_in_fec!J129=0,0,RES_hhdet_in_fec!J129*1000*11630/RES_hhdet_in_new!J126)</f>
        <v>0.59562050353027418</v>
      </c>
      <c r="K129" s="98">
        <f>IF(RES_hhdet_in_fec!K129=0,0,RES_hhdet_in_fec!K129*1000*11630/RES_hhdet_in_new!K126)</f>
        <v>0.94822351757051582</v>
      </c>
      <c r="L129" s="98">
        <f>IF(RES_hhdet_in_fec!L129=0,0,RES_hhdet_in_fec!L129*1000*11630/RES_hhdet_in_new!L126)</f>
        <v>4.7444700424686035</v>
      </c>
      <c r="M129" s="98">
        <f>IF(RES_hhdet_in_fec!M129=0,0,RES_hhdet_in_fec!M129*1000*11630/RES_hhdet_in_new!M126)</f>
        <v>0.45289725362398858</v>
      </c>
      <c r="N129" s="98">
        <f>IF(RES_hhdet_in_fec!N129=0,0,RES_hhdet_in_fec!N129*1000*11630/RES_hhdet_in_new!N126)</f>
        <v>2.1281586774928649</v>
      </c>
      <c r="O129" s="98">
        <f>IF(RES_hhdet_in_fec!O129=0,0,RES_hhdet_in_fec!O129*1000*11630/RES_hhdet_in_new!O126)</f>
        <v>0.46464701866024682</v>
      </c>
      <c r="P129" s="98">
        <f>IF(RES_hhdet_in_fec!P129=0,0,RES_hhdet_in_fec!P129*1000*11630/RES_hhdet_in_new!P126)</f>
        <v>1.4389511762277196</v>
      </c>
      <c r="Q129" s="98">
        <f>IF(RES_hhdet_in_fec!Q129=0,0,RES_hhdet_in_fec!Q129*1000*11630/RES_hhdet_in_new!Q126)</f>
        <v>0.53626124111853402</v>
      </c>
      <c r="R129" s="98">
        <f>IF(RES_hhdet_in_fec!R129=0,0,RES_hhdet_in_fec!R129*1000*11630/RES_hhdet_in_new!R126)</f>
        <v>0.39607000390930819</v>
      </c>
      <c r="S129" s="98">
        <f>IF(RES_hhdet_in_fec!S129=0,0,RES_hhdet_in_fec!S129*1000*11630/RES_hhdet_in_new!S126)</f>
        <v>0.30769280639187052</v>
      </c>
      <c r="T129" s="98">
        <f>IF(RES_hhdet_in_fec!T129=0,0,RES_hhdet_in_fec!T129*1000*11630/RES_hhdet_in_new!T126)</f>
        <v>0.35400137377026386</v>
      </c>
      <c r="U129" s="98">
        <f>IF(RES_hhdet_in_fec!U129=0,0,RES_hhdet_in_fec!U129*1000*11630/RES_hhdet_in_new!U126)</f>
        <v>0.21606968314675906</v>
      </c>
      <c r="V129" s="98">
        <f>IF(RES_hhdet_in_fec!V129=0,0,RES_hhdet_in_fec!V129*1000*11630/RES_hhdet_in_new!V126)</f>
        <v>0.12850456159509294</v>
      </c>
      <c r="W129" s="98">
        <f>IF(RES_hhdet_in_fec!W129=0,0,RES_hhdet_in_fec!W129*1000*11630/RES_hhdet_in_new!W126)</f>
        <v>0.23150303768137806</v>
      </c>
      <c r="X129" s="98">
        <f>IF(RES_hhdet_in_fec!X129=0,0,RES_hhdet_in_fec!X129*1000*11630/RES_hhdet_in_new!X126)</f>
        <v>0.14934454384695164</v>
      </c>
      <c r="Y129" s="98">
        <f>IF(RES_hhdet_in_fec!Y129=0,0,RES_hhdet_in_fec!Y129*1000*11630/RES_hhdet_in_new!Y126)</f>
        <v>1.4184299546411958E-2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385.65905863911502</v>
      </c>
      <c r="D130" s="122">
        <v>362.2753106262669</v>
      </c>
      <c r="E130" s="122">
        <v>389.71993604480622</v>
      </c>
      <c r="F130" s="122">
        <v>457.2748063095284</v>
      </c>
      <c r="G130" s="122">
        <v>475.62774976489652</v>
      </c>
      <c r="H130" s="122">
        <v>600.4839789616841</v>
      </c>
      <c r="I130" s="122">
        <v>526.0878504584656</v>
      </c>
      <c r="J130" s="122">
        <v>541.44810905427391</v>
      </c>
      <c r="K130" s="122">
        <v>563.0373736823733</v>
      </c>
      <c r="L130" s="122">
        <v>530.19528951994926</v>
      </c>
      <c r="M130" s="122">
        <v>576.70686847162233</v>
      </c>
      <c r="N130" s="122">
        <v>583.58472464966439</v>
      </c>
      <c r="O130" s="122">
        <v>537.91801169849725</v>
      </c>
      <c r="P130" s="122">
        <v>560.12737172227025</v>
      </c>
      <c r="Q130" s="122">
        <v>539.23073940220365</v>
      </c>
      <c r="R130" s="122">
        <v>571.34817925732193</v>
      </c>
      <c r="S130" s="122">
        <v>571.01014404285036</v>
      </c>
      <c r="T130" s="122">
        <v>569.46339580441077</v>
      </c>
      <c r="U130" s="122">
        <v>534.49776052712195</v>
      </c>
      <c r="V130" s="122">
        <v>523.59458184023697</v>
      </c>
      <c r="W130" s="122">
        <v>791.20155196261442</v>
      </c>
      <c r="X130" s="122">
        <v>685.68654286351534</v>
      </c>
      <c r="Y130" s="122">
        <v>494.14038367697697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379.91405806642803</v>
      </c>
      <c r="D131" s="98">
        <v>361.8215361362831</v>
      </c>
      <c r="E131" s="98">
        <v>389.20745863321901</v>
      </c>
      <c r="F131" s="98">
        <v>453.1551965393146</v>
      </c>
      <c r="G131" s="98">
        <v>468.59230569485447</v>
      </c>
      <c r="H131" s="98">
        <v>542.89018611960705</v>
      </c>
      <c r="I131" s="98">
        <v>503.7723226739509</v>
      </c>
      <c r="J131" s="98">
        <v>541.44810905427391</v>
      </c>
      <c r="K131" s="98">
        <v>563.0373736823733</v>
      </c>
      <c r="L131" s="98">
        <v>530.19528951994926</v>
      </c>
      <c r="M131" s="98">
        <v>555.31844702709043</v>
      </c>
      <c r="N131" s="98">
        <v>581.04550827788921</v>
      </c>
      <c r="O131" s="98">
        <v>537.91801169849725</v>
      </c>
      <c r="P131" s="98">
        <v>555.12376354582398</v>
      </c>
      <c r="Q131" s="98">
        <v>536.06837029689689</v>
      </c>
      <c r="R131" s="98">
        <v>568.34867532964552</v>
      </c>
      <c r="S131" s="98">
        <v>567.00367656346714</v>
      </c>
      <c r="T131" s="98">
        <v>557.9915938215911</v>
      </c>
      <c r="U131" s="98">
        <v>526.43878414018798</v>
      </c>
      <c r="V131" s="98">
        <v>499.13559851618379</v>
      </c>
      <c r="W131" s="98">
        <v>791.20155196261442</v>
      </c>
      <c r="X131" s="98">
        <v>684.10743593993141</v>
      </c>
      <c r="Y131" s="98">
        <v>493.9611564439914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524.11568198820692</v>
      </c>
      <c r="D135" s="101">
        <v>394.95800823016452</v>
      </c>
      <c r="E135" s="101">
        <v>438.34240948159083</v>
      </c>
      <c r="F135" s="101">
        <v>622.58211972049412</v>
      </c>
      <c r="G135" s="101">
        <v>620.12393563708758</v>
      </c>
      <c r="H135" s="101">
        <v>742.04943762756398</v>
      </c>
      <c r="I135" s="101">
        <v>612.27753385807682</v>
      </c>
      <c r="J135" s="101">
        <v>0</v>
      </c>
      <c r="K135" s="101">
        <v>0</v>
      </c>
      <c r="L135" s="101">
        <v>0</v>
      </c>
      <c r="M135" s="101">
        <v>707.64901423604579</v>
      </c>
      <c r="N135" s="101">
        <v>745.44527510619855</v>
      </c>
      <c r="O135" s="101">
        <v>0</v>
      </c>
      <c r="P135" s="101">
        <v>713.18881694854645</v>
      </c>
      <c r="Q135" s="101">
        <v>679.03915302202267</v>
      </c>
      <c r="R135" s="101">
        <v>700.4400369748613</v>
      </c>
      <c r="S135" s="101">
        <v>694.3128010228063</v>
      </c>
      <c r="T135" s="101">
        <v>690.4547820010921</v>
      </c>
      <c r="U135" s="101">
        <v>626.27479238860576</v>
      </c>
      <c r="V135" s="101">
        <v>613.30799917899128</v>
      </c>
      <c r="W135" s="101">
        <v>0</v>
      </c>
      <c r="X135" s="101">
        <v>838.35029358036809</v>
      </c>
      <c r="Y135" s="101">
        <v>586.49361644540727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773.1523993646274</v>
      </c>
      <c r="D139" s="122">
        <v>693.67463024758274</v>
      </c>
      <c r="E139" s="122">
        <v>693.56268092051801</v>
      </c>
      <c r="F139" s="122">
        <v>725.29091159911695</v>
      </c>
      <c r="G139" s="122">
        <v>675.5285539145948</v>
      </c>
      <c r="H139" s="122">
        <v>727.64158255907887</v>
      </c>
      <c r="I139" s="122">
        <v>750.48636475465844</v>
      </c>
      <c r="J139" s="122">
        <v>801.20695095733049</v>
      </c>
      <c r="K139" s="122">
        <v>817.51992898710307</v>
      </c>
      <c r="L139" s="122">
        <v>774.60884214949021</v>
      </c>
      <c r="M139" s="122">
        <v>816.96168387332989</v>
      </c>
      <c r="N139" s="122">
        <v>764.05037910470867</v>
      </c>
      <c r="O139" s="122">
        <v>656.66605902155675</v>
      </c>
      <c r="P139" s="122">
        <v>633.41657980562582</v>
      </c>
      <c r="Q139" s="122">
        <v>540.33100358323088</v>
      </c>
      <c r="R139" s="122">
        <v>546.90355997782819</v>
      </c>
      <c r="S139" s="122">
        <v>546.70122380671364</v>
      </c>
      <c r="T139" s="122">
        <v>603.36758110337416</v>
      </c>
      <c r="U139" s="122">
        <v>564.85056278826073</v>
      </c>
      <c r="V139" s="122">
        <v>452.2676210362423</v>
      </c>
      <c r="W139" s="122">
        <v>553.28005173145755</v>
      </c>
      <c r="X139" s="122">
        <v>583.71041387973571</v>
      </c>
      <c r="Y139" s="122">
        <v>838.02852968250079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778.39499637320444</v>
      </c>
      <c r="D140" s="98">
        <v>775.83260501117809</v>
      </c>
      <c r="E140" s="98">
        <v>794.47144807660334</v>
      </c>
      <c r="F140" s="98">
        <v>767.35562183551383</v>
      </c>
      <c r="G140" s="98">
        <v>843.11415524029019</v>
      </c>
      <c r="H140" s="98">
        <v>916.666159961262</v>
      </c>
      <c r="I140" s="98">
        <v>777.16722264444661</v>
      </c>
      <c r="J140" s="98">
        <v>837.14034503250969</v>
      </c>
      <c r="K140" s="98">
        <v>834.114343815045</v>
      </c>
      <c r="L140" s="98">
        <v>822.28105383037314</v>
      </c>
      <c r="M140" s="98">
        <v>890.03863728312308</v>
      </c>
      <c r="N140" s="98">
        <v>899.191445529318</v>
      </c>
      <c r="O140" s="98">
        <v>756.80322020636254</v>
      </c>
      <c r="P140" s="98">
        <v>702.87336810035572</v>
      </c>
      <c r="Q140" s="98">
        <v>573.76108414119881</v>
      </c>
      <c r="R140" s="98">
        <v>613.99152920329061</v>
      </c>
      <c r="S140" s="98">
        <v>662.02024307537511</v>
      </c>
      <c r="T140" s="98">
        <v>631.47556669556548</v>
      </c>
      <c r="U140" s="98">
        <v>722.76628629113804</v>
      </c>
      <c r="V140" s="98">
        <v>679.69822089068282</v>
      </c>
      <c r="W140" s="98">
        <v>559.28437657935478</v>
      </c>
      <c r="X140" s="98">
        <v>616.33946061436359</v>
      </c>
      <c r="Y140" s="98">
        <v>839.62758366332196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684.17068712264415</v>
      </c>
      <c r="D141" s="33">
        <v>344.44985735698907</v>
      </c>
      <c r="E141" s="33">
        <v>489.91327636642563</v>
      </c>
      <c r="F141" s="33">
        <v>684.65803255324442</v>
      </c>
      <c r="G141" s="33">
        <v>518.88835200389201</v>
      </c>
      <c r="H141" s="33">
        <v>662.44958342093958</v>
      </c>
      <c r="I141" s="33">
        <v>747.79420271983986</v>
      </c>
      <c r="J141" s="33">
        <v>791.27787041674094</v>
      </c>
      <c r="K141" s="33">
        <v>743.29412011474324</v>
      </c>
      <c r="L141" s="33">
        <v>547.06754321556639</v>
      </c>
      <c r="M141" s="33">
        <v>632.84889212015673</v>
      </c>
      <c r="N141" s="33">
        <v>647.32956581920553</v>
      </c>
      <c r="O141" s="33">
        <v>588.95546596722954</v>
      </c>
      <c r="P141" s="33">
        <v>581.10001048247375</v>
      </c>
      <c r="Q141" s="33">
        <v>433.12905749016909</v>
      </c>
      <c r="R141" s="33">
        <v>404.34412046332301</v>
      </c>
      <c r="S141" s="33">
        <v>256.49706784981811</v>
      </c>
      <c r="T141" s="33">
        <v>531.10134926254784</v>
      </c>
      <c r="U141" s="33">
        <v>469.81768347898389</v>
      </c>
      <c r="V141" s="33">
        <v>424.39254901332765</v>
      </c>
      <c r="W141" s="33">
        <v>548.12718418336772</v>
      </c>
      <c r="X141" s="33">
        <v>500.09848162225205</v>
      </c>
      <c r="Y141" s="33">
        <v>426.84322032850366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3859.2895205519649</v>
      </c>
      <c r="P143" s="117">
        <f t="shared" si="49"/>
        <v>3259.9996462413192</v>
      </c>
      <c r="Q143" s="117">
        <f t="shared" si="49"/>
        <v>2911.1609060935866</v>
      </c>
      <c r="R143" s="117">
        <f t="shared" ref="R143:V143" si="50">R144+R146+R148+R157</f>
        <v>2970.4092476718838</v>
      </c>
      <c r="S143" s="117">
        <f t="shared" si="50"/>
        <v>3330.1286610002207</v>
      </c>
      <c r="T143" s="117">
        <f t="shared" si="50"/>
        <v>3304.5093491581183</v>
      </c>
      <c r="U143" s="117">
        <f t="shared" si="50"/>
        <v>2642.594642898147</v>
      </c>
      <c r="V143" s="117">
        <f t="shared" si="50"/>
        <v>2127.8862554299467</v>
      </c>
      <c r="W143" s="117">
        <f t="shared" ref="W143:Y143" si="51">W144+W146+W148+W157</f>
        <v>2810.4096749176588</v>
      </c>
      <c r="X143" s="117">
        <f t="shared" si="51"/>
        <v>2608.6863582748879</v>
      </c>
      <c r="Y143" s="117">
        <f t="shared" si="51"/>
        <v>2650.0108977921132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2551.3009177545268</v>
      </c>
      <c r="P144" s="122">
        <f t="shared" si="52"/>
        <v>1908.9236881168385</v>
      </c>
      <c r="Q144" s="122">
        <f t="shared" si="52"/>
        <v>1689.1419203457772</v>
      </c>
      <c r="R144" s="122">
        <f t="shared" si="52"/>
        <v>1721.8849219842348</v>
      </c>
      <c r="S144" s="122">
        <f t="shared" si="52"/>
        <v>2088.2590258320365</v>
      </c>
      <c r="T144" s="122">
        <f t="shared" si="52"/>
        <v>2008.6269588304522</v>
      </c>
      <c r="U144" s="122">
        <f t="shared" si="52"/>
        <v>1450.3377912145083</v>
      </c>
      <c r="V144" s="122">
        <f t="shared" si="52"/>
        <v>1064.2373033038384</v>
      </c>
      <c r="W144" s="122">
        <f t="shared" si="52"/>
        <v>1329.5945148126989</v>
      </c>
      <c r="X144" s="122">
        <f t="shared" si="52"/>
        <v>1198.7187611627303</v>
      </c>
      <c r="Y144" s="122">
        <f t="shared" si="52"/>
        <v>1214.1418094854644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2551.3009177545268</v>
      </c>
      <c r="P145" s="98">
        <v>1908.9236881168385</v>
      </c>
      <c r="Q145" s="98">
        <v>1689.1419203457772</v>
      </c>
      <c r="R145" s="98">
        <v>1721.8849219842348</v>
      </c>
      <c r="S145" s="98">
        <v>2088.2590258320365</v>
      </c>
      <c r="T145" s="98">
        <v>2008.6269588304522</v>
      </c>
      <c r="U145" s="98">
        <v>1450.3377912145083</v>
      </c>
      <c r="V145" s="98">
        <v>1064.2373033038384</v>
      </c>
      <c r="W145" s="98">
        <v>1329.5945148126989</v>
      </c>
      <c r="X145" s="98">
        <v>1198.7187611627303</v>
      </c>
      <c r="Y145" s="98">
        <v>1214.1418094854644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2.009477499594559</v>
      </c>
      <c r="P146" s="122">
        <f t="shared" si="53"/>
        <v>4.6538952000999192</v>
      </c>
      <c r="Q146" s="122">
        <f t="shared" si="53"/>
        <v>3.2087756353952019</v>
      </c>
      <c r="R146" s="122">
        <f t="shared" si="53"/>
        <v>2.299992003384987</v>
      </c>
      <c r="S146" s="122">
        <f t="shared" si="53"/>
        <v>2.1003992212104592</v>
      </c>
      <c r="T146" s="122">
        <f t="shared" si="53"/>
        <v>3.2639040422807506</v>
      </c>
      <c r="U146" s="122">
        <f t="shared" si="53"/>
        <v>2.1506908667958347</v>
      </c>
      <c r="V146" s="122">
        <f t="shared" si="53"/>
        <v>1.2825423020961966</v>
      </c>
      <c r="W146" s="122">
        <f t="shared" si="53"/>
        <v>2.2947465873275323</v>
      </c>
      <c r="X146" s="122">
        <f t="shared" si="53"/>
        <v>1.4782711937885153</v>
      </c>
      <c r="Y146" s="122">
        <f t="shared" si="53"/>
        <v>0.13724627013582932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2.009477499594559</v>
      </c>
      <c r="P147" s="98">
        <f>IF(RES_hhdet_in_fec!P147=0,0,RES_hhdet_in_fec!P147*1000*11630/RES_hhdet_in_new!P145)</f>
        <v>4.6538952000999192</v>
      </c>
      <c r="Q147" s="98">
        <f>IF(RES_hhdet_in_fec!Q147=0,0,RES_hhdet_in_fec!Q147*1000*11630/RES_hhdet_in_new!Q145)</f>
        <v>3.2087756353952019</v>
      </c>
      <c r="R147" s="98">
        <f>IF(RES_hhdet_in_fec!R147=0,0,RES_hhdet_in_fec!R147*1000*11630/RES_hhdet_in_new!R145)</f>
        <v>2.299992003384987</v>
      </c>
      <c r="S147" s="98">
        <f>IF(RES_hhdet_in_fec!S147=0,0,RES_hhdet_in_fec!S147*1000*11630/RES_hhdet_in_new!S145)</f>
        <v>2.1003992212104592</v>
      </c>
      <c r="T147" s="98">
        <f>IF(RES_hhdet_in_fec!T147=0,0,RES_hhdet_in_fec!T147*1000*11630/RES_hhdet_in_new!T145)</f>
        <v>3.2639040422807506</v>
      </c>
      <c r="U147" s="98">
        <f>IF(RES_hhdet_in_fec!U147=0,0,RES_hhdet_in_fec!U147*1000*11630/RES_hhdet_in_new!U145)</f>
        <v>2.1506908667958347</v>
      </c>
      <c r="V147" s="98">
        <f>IF(RES_hhdet_in_fec!V147=0,0,RES_hhdet_in_fec!V147*1000*11630/RES_hhdet_in_new!V145)</f>
        <v>1.2825423020961966</v>
      </c>
      <c r="W147" s="98">
        <f>IF(RES_hhdet_in_fec!W147=0,0,RES_hhdet_in_fec!W147*1000*11630/RES_hhdet_in_new!W145)</f>
        <v>2.2947465873275323</v>
      </c>
      <c r="X147" s="98">
        <f>IF(RES_hhdet_in_fec!X147=0,0,RES_hhdet_in_fec!X147*1000*11630/RES_hhdet_in_new!X145)</f>
        <v>1.4782711937885153</v>
      </c>
      <c r="Y147" s="98">
        <f>IF(RES_hhdet_in_fec!Y147=0,0,RES_hhdet_in_fec!Y147*1000*11630/RES_hhdet_in_new!Y145)</f>
        <v>0.13724627013582932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649.29065656688658</v>
      </c>
      <c r="P148" s="122">
        <v>712.98377509617819</v>
      </c>
      <c r="Q148" s="122">
        <v>678.45648022482237</v>
      </c>
      <c r="R148" s="122">
        <v>699.33624277795616</v>
      </c>
      <c r="S148" s="122">
        <v>693.0396222249725</v>
      </c>
      <c r="T148" s="122">
        <v>689.23647240665855</v>
      </c>
      <c r="U148" s="122">
        <v>625.25498857660671</v>
      </c>
      <c r="V148" s="122">
        <v>610.09394614731571</v>
      </c>
      <c r="W148" s="122">
        <v>925.240410277357</v>
      </c>
      <c r="X148" s="122">
        <v>824.78298395082015</v>
      </c>
      <c r="Y148" s="122">
        <v>597.703963788279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694.61658660052638</v>
      </c>
      <c r="P149" s="98">
        <v>648.51275837289995</v>
      </c>
      <c r="Q149" s="98">
        <v>582.34613567608915</v>
      </c>
      <c r="R149" s="98">
        <v>611.18420818983145</v>
      </c>
      <c r="S149" s="98">
        <v>622.39692216281378</v>
      </c>
      <c r="T149" s="98">
        <v>597.1018093276291</v>
      </c>
      <c r="U149" s="98">
        <v>546.04368864077378</v>
      </c>
      <c r="V149" s="98">
        <v>456.75398342333517</v>
      </c>
      <c r="W149" s="98">
        <v>572.73132166648168</v>
      </c>
      <c r="X149" s="98">
        <v>568.71347432567677</v>
      </c>
      <c r="Y149" s="98">
        <v>694.0814832953115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649.09892251429073</v>
      </c>
      <c r="P153" s="101">
        <v>713.18881694854656</v>
      </c>
      <c r="Q153" s="101">
        <v>679.03915302202279</v>
      </c>
      <c r="R153" s="101">
        <v>700.4400369748613</v>
      </c>
      <c r="S153" s="101">
        <v>694.3128010228063</v>
      </c>
      <c r="T153" s="101">
        <v>690.45478200109198</v>
      </c>
      <c r="U153" s="101">
        <v>626.27479238860565</v>
      </c>
      <c r="V153" s="101">
        <v>613.30799917899139</v>
      </c>
      <c r="W153" s="101">
        <v>937.05051121046074</v>
      </c>
      <c r="X153" s="101">
        <v>838.35029358036797</v>
      </c>
      <c r="Y153" s="101">
        <v>586.49361644540727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656.68846873095708</v>
      </c>
      <c r="P157" s="122">
        <v>633.43828782820287</v>
      </c>
      <c r="Q157" s="122">
        <v>540.35372988759229</v>
      </c>
      <c r="R157" s="122">
        <v>546.88809090630764</v>
      </c>
      <c r="S157" s="122">
        <v>546.72961372200143</v>
      </c>
      <c r="T157" s="122">
        <v>603.38201387872709</v>
      </c>
      <c r="U157" s="122">
        <v>564.85117224023566</v>
      </c>
      <c r="V157" s="122">
        <v>452.27246367669636</v>
      </c>
      <c r="W157" s="122">
        <v>553.28000324027516</v>
      </c>
      <c r="X157" s="122">
        <v>583.70634196754895</v>
      </c>
      <c r="Y157" s="122">
        <v>838.02787824823383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756.80322020636254</v>
      </c>
      <c r="P158" s="98">
        <v>702.87336810035583</v>
      </c>
      <c r="Q158" s="98">
        <v>573.76108414119869</v>
      </c>
      <c r="R158" s="98">
        <v>613.9915292032905</v>
      </c>
      <c r="S158" s="98">
        <v>662.02024307537511</v>
      </c>
      <c r="T158" s="98">
        <v>631.47556669556559</v>
      </c>
      <c r="U158" s="98">
        <v>722.76628629113793</v>
      </c>
      <c r="V158" s="98">
        <v>679.69822089068282</v>
      </c>
      <c r="W158" s="98">
        <v>559.28437657935467</v>
      </c>
      <c r="X158" s="98">
        <v>616.33946061436347</v>
      </c>
      <c r="Y158" s="98">
        <v>839.62758366332184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588.95546596722954</v>
      </c>
      <c r="P159" s="33">
        <v>581.10001048247375</v>
      </c>
      <c r="Q159" s="33">
        <v>433.12905749016915</v>
      </c>
      <c r="R159" s="33">
        <v>404.34412046332295</v>
      </c>
      <c r="S159" s="33">
        <v>256.49706784981817</v>
      </c>
      <c r="T159" s="33">
        <v>531.10134926254796</v>
      </c>
      <c r="U159" s="33">
        <v>469.81768347898378</v>
      </c>
      <c r="V159" s="33">
        <v>424.39254901332765</v>
      </c>
      <c r="W159" s="33">
        <v>548.12718418336772</v>
      </c>
      <c r="X159" s="33">
        <v>500.098481622252</v>
      </c>
      <c r="Y159" s="33">
        <v>426.84322032850361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9157.7451115163094</v>
      </c>
      <c r="D161" s="117">
        <f t="shared" si="54"/>
        <v>8966.0987449096556</v>
      </c>
      <c r="E161" s="117">
        <f t="shared" si="54"/>
        <v>8919.7483824029787</v>
      </c>
      <c r="F161" s="117">
        <f t="shared" si="54"/>
        <v>8062.3128768960178</v>
      </c>
      <c r="G161" s="117">
        <f t="shared" si="54"/>
        <v>9849.0274038522839</v>
      </c>
      <c r="H161" s="117">
        <f t="shared" si="54"/>
        <v>11568.473379844205</v>
      </c>
      <c r="I161" s="117">
        <f t="shared" si="54"/>
        <v>10466.87432739382</v>
      </c>
      <c r="J161" s="117">
        <f t="shared" si="54"/>
        <v>11642.126734000403</v>
      </c>
      <c r="K161" s="117">
        <f t="shared" si="54"/>
        <v>11117.662885675185</v>
      </c>
      <c r="L161" s="117">
        <f t="shared" si="54"/>
        <v>9374.4575231215695</v>
      </c>
      <c r="M161" s="117">
        <f t="shared" si="54"/>
        <v>9685.2879050912888</v>
      </c>
      <c r="N161" s="117">
        <f t="shared" si="54"/>
        <v>12336.746416690996</v>
      </c>
      <c r="O161" s="117">
        <f t="shared" si="54"/>
        <v>9109.5975562158001</v>
      </c>
      <c r="P161" s="117">
        <f t="shared" si="54"/>
        <v>10227.626253763738</v>
      </c>
      <c r="Q161" s="117">
        <f t="shared" si="54"/>
        <v>12111.728596908648</v>
      </c>
      <c r="R161" s="117">
        <f t="shared" ref="R161:V161" si="55">R162+R164+R166+R175</f>
        <v>12825.189428383528</v>
      </c>
      <c r="S161" s="117">
        <f t="shared" si="55"/>
        <v>13203.210139229463</v>
      </c>
      <c r="T161" s="117">
        <f t="shared" si="55"/>
        <v>8349.2288942670275</v>
      </c>
      <c r="U161" s="117">
        <f t="shared" si="55"/>
        <v>6975.494538793575</v>
      </c>
      <c r="V161" s="117">
        <f t="shared" si="55"/>
        <v>7852.1599498826527</v>
      </c>
      <c r="W161" s="117">
        <f t="shared" ref="W161:Y161" si="56">W162+W164+W166+W175</f>
        <v>6126.8976755065478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7860.8084090884258</v>
      </c>
      <c r="D162" s="122">
        <f t="shared" si="57"/>
        <v>7871.3224442425017</v>
      </c>
      <c r="E162" s="122">
        <f t="shared" si="57"/>
        <v>7786.3677109813043</v>
      </c>
      <c r="F162" s="122">
        <f t="shared" si="57"/>
        <v>6714.2262388145518</v>
      </c>
      <c r="G162" s="122">
        <f t="shared" si="57"/>
        <v>8552.1272716736985</v>
      </c>
      <c r="H162" s="122">
        <f t="shared" si="57"/>
        <v>10097.14469588706</v>
      </c>
      <c r="I162" s="122">
        <f t="shared" si="57"/>
        <v>9102.9859047983573</v>
      </c>
      <c r="J162" s="122">
        <f t="shared" si="57"/>
        <v>10093.121145664965</v>
      </c>
      <c r="K162" s="122">
        <f t="shared" si="57"/>
        <v>9513.4298050092621</v>
      </c>
      <c r="L162" s="122">
        <f t="shared" si="57"/>
        <v>7969.2319826433668</v>
      </c>
      <c r="M162" s="122">
        <f t="shared" si="57"/>
        <v>8158.7387832640397</v>
      </c>
      <c r="N162" s="122">
        <f t="shared" si="57"/>
        <v>10823.589726569895</v>
      </c>
      <c r="O162" s="122">
        <f t="shared" si="57"/>
        <v>7801.6841562029231</v>
      </c>
      <c r="P162" s="122">
        <f t="shared" si="57"/>
        <v>8876.6868338845707</v>
      </c>
      <c r="Q162" s="122">
        <f t="shared" si="57"/>
        <v>10890.201690651782</v>
      </c>
      <c r="R162" s="122">
        <f t="shared" si="57"/>
        <v>11577.163808742622</v>
      </c>
      <c r="S162" s="122">
        <f t="shared" si="57"/>
        <v>11961.227582804566</v>
      </c>
      <c r="T162" s="122">
        <f t="shared" si="57"/>
        <v>7054.5699622857173</v>
      </c>
      <c r="U162" s="122">
        <f t="shared" si="57"/>
        <v>5784.14930235269</v>
      </c>
      <c r="V162" s="122">
        <f t="shared" si="57"/>
        <v>6788.8566200966061</v>
      </c>
      <c r="W162" s="122">
        <f t="shared" si="57"/>
        <v>4648.4992572305709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7860.8084090884258</v>
      </c>
      <c r="D163" s="33">
        <v>7871.3224442425017</v>
      </c>
      <c r="E163" s="33">
        <v>7786.3677109813043</v>
      </c>
      <c r="F163" s="33">
        <v>6714.2262388145518</v>
      </c>
      <c r="G163" s="33">
        <v>8552.1272716736985</v>
      </c>
      <c r="H163" s="33">
        <v>10097.14469588706</v>
      </c>
      <c r="I163" s="33">
        <v>9102.9859047983573</v>
      </c>
      <c r="J163" s="33">
        <v>10093.121145664965</v>
      </c>
      <c r="K163" s="33">
        <v>9513.4298050092621</v>
      </c>
      <c r="L163" s="33">
        <v>7969.2319826433668</v>
      </c>
      <c r="M163" s="33">
        <v>8158.7387832640397</v>
      </c>
      <c r="N163" s="33">
        <v>10823.589726569895</v>
      </c>
      <c r="O163" s="33">
        <v>7801.6841562029231</v>
      </c>
      <c r="P163" s="33">
        <v>8876.6868338845707</v>
      </c>
      <c r="Q163" s="33">
        <v>10890.201690651782</v>
      </c>
      <c r="R163" s="33">
        <v>11577.163808742622</v>
      </c>
      <c r="S163" s="33">
        <v>11961.227582804566</v>
      </c>
      <c r="T163" s="33">
        <v>7054.5699622857173</v>
      </c>
      <c r="U163" s="33">
        <v>5784.14930235269</v>
      </c>
      <c r="V163" s="33">
        <v>6788.8566200966061</v>
      </c>
      <c r="W163" s="33">
        <v>4648.4992572305709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0.20601479284452134</v>
      </c>
      <c r="G164" s="122">
        <f t="shared" si="58"/>
        <v>0.55012508508237845</v>
      </c>
      <c r="H164" s="122">
        <f t="shared" si="58"/>
        <v>1.5630704946743694</v>
      </c>
      <c r="I164" s="122">
        <f t="shared" si="58"/>
        <v>0.78428043215321808</v>
      </c>
      <c r="J164" s="122">
        <f t="shared" si="58"/>
        <v>0.78245553002282375</v>
      </c>
      <c r="K164" s="122">
        <f t="shared" si="58"/>
        <v>0.94697772841454875</v>
      </c>
      <c r="L164" s="122">
        <f t="shared" si="58"/>
        <v>7.3834414891226077</v>
      </c>
      <c r="M164" s="122">
        <f t="shared" si="58"/>
        <v>0.93361897182817855</v>
      </c>
      <c r="N164" s="122">
        <f t="shared" si="58"/>
        <v>3.4034330872644745</v>
      </c>
      <c r="O164" s="122">
        <f t="shared" si="58"/>
        <v>2.0274995630038224</v>
      </c>
      <c r="P164" s="122">
        <f t="shared" si="58"/>
        <v>4.5824914290192931</v>
      </c>
      <c r="Q164" s="122">
        <f t="shared" si="58"/>
        <v>2.6705916952806121</v>
      </c>
      <c r="R164" s="122">
        <f t="shared" si="58"/>
        <v>2.043289948041203</v>
      </c>
      <c r="S164" s="122">
        <f t="shared" si="58"/>
        <v>1.5546149570458225</v>
      </c>
      <c r="T164" s="122">
        <f t="shared" si="58"/>
        <v>1.7219769154213158</v>
      </c>
      <c r="U164" s="122">
        <f t="shared" si="58"/>
        <v>1.0475249528010382</v>
      </c>
      <c r="V164" s="122">
        <f t="shared" si="58"/>
        <v>0.68066029687619223</v>
      </c>
      <c r="W164" s="122">
        <f t="shared" si="58"/>
        <v>0.81673657678473743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0.20601479284452134</v>
      </c>
      <c r="G165" s="98">
        <f>IF(RES_hhdet_in_fec!G165=0,0,RES_hhdet_in_fec!G165*1000*11630/RES_hhdet_in_new!G163)</f>
        <v>0.55012508508237845</v>
      </c>
      <c r="H165" s="98">
        <f>IF(RES_hhdet_in_fec!H165=0,0,RES_hhdet_in_fec!H165*1000*11630/RES_hhdet_in_new!H163)</f>
        <v>1.5630704946743694</v>
      </c>
      <c r="I165" s="98">
        <f>IF(RES_hhdet_in_fec!I165=0,0,RES_hhdet_in_fec!I165*1000*11630/RES_hhdet_in_new!I163)</f>
        <v>0.78428043215321808</v>
      </c>
      <c r="J165" s="98">
        <f>IF(RES_hhdet_in_fec!J165=0,0,RES_hhdet_in_fec!J165*1000*11630/RES_hhdet_in_new!J163)</f>
        <v>0.78245553002282375</v>
      </c>
      <c r="K165" s="98">
        <f>IF(RES_hhdet_in_fec!K165=0,0,RES_hhdet_in_fec!K165*1000*11630/RES_hhdet_in_new!K163)</f>
        <v>0.94697772841454875</v>
      </c>
      <c r="L165" s="98">
        <f>IF(RES_hhdet_in_fec!L165=0,0,RES_hhdet_in_fec!L165*1000*11630/RES_hhdet_in_new!L163)</f>
        <v>7.3834414891226077</v>
      </c>
      <c r="M165" s="98">
        <f>IF(RES_hhdet_in_fec!M165=0,0,RES_hhdet_in_fec!M165*1000*11630/RES_hhdet_in_new!M163)</f>
        <v>0.93361897182817855</v>
      </c>
      <c r="N165" s="98">
        <f>IF(RES_hhdet_in_fec!N165=0,0,RES_hhdet_in_fec!N165*1000*11630/RES_hhdet_in_new!N163)</f>
        <v>3.4034330872644745</v>
      </c>
      <c r="O165" s="98">
        <f>IF(RES_hhdet_in_fec!O165=0,0,RES_hhdet_in_fec!O165*1000*11630/RES_hhdet_in_new!O163)</f>
        <v>2.0274995630038224</v>
      </c>
      <c r="P165" s="98">
        <f>IF(RES_hhdet_in_fec!P165=0,0,RES_hhdet_in_fec!P165*1000*11630/RES_hhdet_in_new!P163)</f>
        <v>4.5824914290192931</v>
      </c>
      <c r="Q165" s="98">
        <f>IF(RES_hhdet_in_fec!Q165=0,0,RES_hhdet_in_fec!Q165*1000*11630/RES_hhdet_in_new!Q163)</f>
        <v>2.6705916952806121</v>
      </c>
      <c r="R165" s="98">
        <f>IF(RES_hhdet_in_fec!R165=0,0,RES_hhdet_in_fec!R165*1000*11630/RES_hhdet_in_new!R163)</f>
        <v>2.043289948041203</v>
      </c>
      <c r="S165" s="98">
        <f>IF(RES_hhdet_in_fec!S165=0,0,RES_hhdet_in_fec!S165*1000*11630/RES_hhdet_in_new!S163)</f>
        <v>1.5546149570458225</v>
      </c>
      <c r="T165" s="98">
        <f>IF(RES_hhdet_in_fec!T165=0,0,RES_hhdet_in_fec!T165*1000*11630/RES_hhdet_in_new!T163)</f>
        <v>1.7219769154213158</v>
      </c>
      <c r="U165" s="98">
        <f>IF(RES_hhdet_in_fec!U165=0,0,RES_hhdet_in_fec!U165*1000*11630/RES_hhdet_in_new!U163)</f>
        <v>1.0475249528010382</v>
      </c>
      <c r="V165" s="98">
        <f>IF(RES_hhdet_in_fec!V165=0,0,RES_hhdet_in_fec!V165*1000*11630/RES_hhdet_in_new!V163)</f>
        <v>0.68066029687619223</v>
      </c>
      <c r="W165" s="98">
        <f>IF(RES_hhdet_in_fec!W165=0,0,RES_hhdet_in_fec!W165*1000*11630/RES_hhdet_in_new!W163)</f>
        <v>0.81673657678473743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524.31054131491646</v>
      </c>
      <c r="D166" s="122">
        <v>399.05763450603899</v>
      </c>
      <c r="E166" s="122">
        <v>439.56828009674001</v>
      </c>
      <c r="F166" s="122">
        <v>622.50507540174146</v>
      </c>
      <c r="G166" s="122">
        <v>620.55843083910486</v>
      </c>
      <c r="H166" s="122">
        <v>742.04740201815514</v>
      </c>
      <c r="I166" s="122">
        <v>612.6085790545925</v>
      </c>
      <c r="J166" s="122">
        <v>747.02544489176273</v>
      </c>
      <c r="K166" s="122">
        <v>785.7800870676582</v>
      </c>
      <c r="L166" s="122">
        <v>623.51491443249824</v>
      </c>
      <c r="M166" s="122">
        <v>708.93339082496527</v>
      </c>
      <c r="N166" s="122">
        <v>745.6899548321361</v>
      </c>
      <c r="O166" s="122">
        <v>649.27421518728011</v>
      </c>
      <c r="P166" s="122">
        <v>712.97043971081223</v>
      </c>
      <c r="Q166" s="122">
        <v>678.46835598928408</v>
      </c>
      <c r="R166" s="122">
        <v>699.37746758456342</v>
      </c>
      <c r="S166" s="122">
        <v>693.07287207694458</v>
      </c>
      <c r="T166" s="122">
        <v>689.43453093362257</v>
      </c>
      <c r="U166" s="122">
        <v>625.3062076351107</v>
      </c>
      <c r="V166" s="122">
        <v>610.01212516308283</v>
      </c>
      <c r="W166" s="122">
        <v>924.2673817527774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528.88973549259106</v>
      </c>
      <c r="D167" s="98">
        <v>538.44492788576554</v>
      </c>
      <c r="E167" s="98">
        <v>582.9951420691965</v>
      </c>
      <c r="F167" s="98">
        <v>602.39650820726695</v>
      </c>
      <c r="G167" s="98">
        <v>696.73992292615787</v>
      </c>
      <c r="H167" s="98">
        <v>741.73682618264559</v>
      </c>
      <c r="I167" s="98">
        <v>669.15109861944268</v>
      </c>
      <c r="J167" s="98">
        <v>692.14137534937402</v>
      </c>
      <c r="K167" s="98">
        <v>727.58274823980526</v>
      </c>
      <c r="L167" s="98">
        <v>761.90247845665851</v>
      </c>
      <c r="M167" s="98">
        <v>801.08741107994229</v>
      </c>
      <c r="N167" s="98">
        <v>788.99826632305474</v>
      </c>
      <c r="O167" s="98">
        <v>694.61658660052615</v>
      </c>
      <c r="P167" s="98">
        <v>648.51275837289984</v>
      </c>
      <c r="Q167" s="98">
        <v>582.34613567608903</v>
      </c>
      <c r="R167" s="98">
        <v>611.18420818983157</v>
      </c>
      <c r="S167" s="98">
        <v>622.39692216281401</v>
      </c>
      <c r="T167" s="98">
        <v>597.10180932762898</v>
      </c>
      <c r="U167" s="98">
        <v>546.04368864077367</v>
      </c>
      <c r="V167" s="98">
        <v>456.75398342333517</v>
      </c>
      <c r="W167" s="98">
        <v>572.73132166648168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524.11568198820692</v>
      </c>
      <c r="D171" s="101">
        <v>394.95800823016458</v>
      </c>
      <c r="E171" s="101">
        <v>438.34240948159078</v>
      </c>
      <c r="F171" s="101">
        <v>622.58211972049423</v>
      </c>
      <c r="G171" s="101">
        <v>620.12393563708736</v>
      </c>
      <c r="H171" s="101">
        <v>742.04943762756398</v>
      </c>
      <c r="I171" s="101">
        <v>612.27753385807694</v>
      </c>
      <c r="J171" s="101">
        <v>747.18561240988276</v>
      </c>
      <c r="K171" s="101">
        <v>787.58573242508555</v>
      </c>
      <c r="L171" s="101">
        <v>621.38587498597269</v>
      </c>
      <c r="M171" s="101">
        <v>707.64901423604567</v>
      </c>
      <c r="N171" s="101">
        <v>745.44527510619866</v>
      </c>
      <c r="O171" s="101">
        <v>649.09892251429073</v>
      </c>
      <c r="P171" s="101">
        <v>713.18881694854656</v>
      </c>
      <c r="Q171" s="101">
        <v>679.03915302202267</v>
      </c>
      <c r="R171" s="101">
        <v>700.44003697486141</v>
      </c>
      <c r="S171" s="101">
        <v>694.31280102280652</v>
      </c>
      <c r="T171" s="101">
        <v>690.4547820010921</v>
      </c>
      <c r="U171" s="101">
        <v>626.27479238860565</v>
      </c>
      <c r="V171" s="101">
        <v>613.30799917899139</v>
      </c>
      <c r="W171" s="101">
        <v>937.05051121046085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772.62616111296586</v>
      </c>
      <c r="D175" s="122">
        <v>695.71866616111458</v>
      </c>
      <c r="E175" s="122">
        <v>693.81239132493454</v>
      </c>
      <c r="F175" s="122">
        <v>725.37554788688101</v>
      </c>
      <c r="G175" s="122">
        <v>675.79157625439848</v>
      </c>
      <c r="H175" s="122">
        <v>727.71821144431533</v>
      </c>
      <c r="I175" s="122">
        <v>750.49556310871526</v>
      </c>
      <c r="J175" s="122">
        <v>801.19768791365323</v>
      </c>
      <c r="K175" s="122">
        <v>817.5060158698509</v>
      </c>
      <c r="L175" s="122">
        <v>774.32718455658096</v>
      </c>
      <c r="M175" s="122">
        <v>816.68211203045564</v>
      </c>
      <c r="N175" s="122">
        <v>764.06330220170139</v>
      </c>
      <c r="O175" s="122">
        <v>656.61168526259257</v>
      </c>
      <c r="P175" s="122">
        <v>633.38648873933585</v>
      </c>
      <c r="Q175" s="122">
        <v>540.38795857230025</v>
      </c>
      <c r="R175" s="122">
        <v>546.60486210830095</v>
      </c>
      <c r="S175" s="122">
        <v>547.35506939090703</v>
      </c>
      <c r="T175" s="122">
        <v>603.50242413226556</v>
      </c>
      <c r="U175" s="122">
        <v>564.99150385297355</v>
      </c>
      <c r="V175" s="122">
        <v>452.6105443260879</v>
      </c>
      <c r="W175" s="122">
        <v>553.31429994641439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778.39499637320432</v>
      </c>
      <c r="D176" s="98">
        <v>775.83260501117832</v>
      </c>
      <c r="E176" s="98">
        <v>794.47144807660334</v>
      </c>
      <c r="F176" s="98">
        <v>767.35562183551383</v>
      </c>
      <c r="G176" s="98">
        <v>843.11415524029007</v>
      </c>
      <c r="H176" s="98">
        <v>916.666159961262</v>
      </c>
      <c r="I176" s="98">
        <v>777.16722264444661</v>
      </c>
      <c r="J176" s="98">
        <v>837.14034503250969</v>
      </c>
      <c r="K176" s="98">
        <v>834.11434381504523</v>
      </c>
      <c r="L176" s="98">
        <v>822.28105383037303</v>
      </c>
      <c r="M176" s="98">
        <v>890.03863728312308</v>
      </c>
      <c r="N176" s="98">
        <v>899.191445529318</v>
      </c>
      <c r="O176" s="98">
        <v>756.80322020636265</v>
      </c>
      <c r="P176" s="98">
        <v>702.87336810035583</v>
      </c>
      <c r="Q176" s="98">
        <v>573.76108414119869</v>
      </c>
      <c r="R176" s="98">
        <v>613.99152920329038</v>
      </c>
      <c r="S176" s="98">
        <v>662.02024307537499</v>
      </c>
      <c r="T176" s="98">
        <v>631.47556669556559</v>
      </c>
      <c r="U176" s="98">
        <v>722.76628629113816</v>
      </c>
      <c r="V176" s="98">
        <v>679.69822089068305</v>
      </c>
      <c r="W176" s="98">
        <v>559.28437657935478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684.17068712264415</v>
      </c>
      <c r="D177" s="33">
        <v>344.44985735698901</v>
      </c>
      <c r="E177" s="33">
        <v>489.91327636642569</v>
      </c>
      <c r="F177" s="33">
        <v>684.65803255324431</v>
      </c>
      <c r="G177" s="33">
        <v>518.8883520038919</v>
      </c>
      <c r="H177" s="33">
        <v>662.44958342093935</v>
      </c>
      <c r="I177" s="33">
        <v>747.79420271983997</v>
      </c>
      <c r="J177" s="33">
        <v>791.27787041674094</v>
      </c>
      <c r="K177" s="33">
        <v>743.29412011474301</v>
      </c>
      <c r="L177" s="33">
        <v>547.06754321556639</v>
      </c>
      <c r="M177" s="33">
        <v>632.84889212015662</v>
      </c>
      <c r="N177" s="33">
        <v>647.32956581920553</v>
      </c>
      <c r="O177" s="33">
        <v>588.95546596722943</v>
      </c>
      <c r="P177" s="33">
        <v>581.10001048247386</v>
      </c>
      <c r="Q177" s="33">
        <v>433.12905749016915</v>
      </c>
      <c r="R177" s="33">
        <v>404.34412046332289</v>
      </c>
      <c r="S177" s="33">
        <v>256.49706784981811</v>
      </c>
      <c r="T177" s="33">
        <v>531.10134926254796</v>
      </c>
      <c r="U177" s="33">
        <v>469.81768347898378</v>
      </c>
      <c r="V177" s="33">
        <v>424.3925490133276</v>
      </c>
      <c r="W177" s="33">
        <v>548.12718418336772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5605.0383280776832</v>
      </c>
      <c r="D3" s="117">
        <f t="shared" si="0"/>
        <v>6203.2415295311703</v>
      </c>
      <c r="E3" s="117">
        <f t="shared" si="0"/>
        <v>6974.0766109864435</v>
      </c>
      <c r="F3" s="117">
        <f t="shared" si="0"/>
        <v>6544.2909574689565</v>
      </c>
      <c r="G3" s="117">
        <f t="shared" si="0"/>
        <v>7549.6841220791421</v>
      </c>
      <c r="H3" s="117">
        <f t="shared" si="0"/>
        <v>8455.4938885281936</v>
      </c>
      <c r="I3" s="117">
        <f t="shared" si="0"/>
        <v>7708.3344560152136</v>
      </c>
      <c r="J3" s="117">
        <f t="shared" si="0"/>
        <v>7731.7951110326794</v>
      </c>
      <c r="K3" s="117">
        <f t="shared" si="0"/>
        <v>6719.5406158413462</v>
      </c>
      <c r="L3" s="117">
        <f t="shared" si="0"/>
        <v>7310.7814570918026</v>
      </c>
      <c r="M3" s="117">
        <f t="shared" si="0"/>
        <v>7143.7297227728732</v>
      </c>
      <c r="N3" s="117">
        <f t="shared" si="0"/>
        <v>8087.0344639862742</v>
      </c>
      <c r="O3" s="117">
        <f t="shared" si="0"/>
        <v>9133.2109897446753</v>
      </c>
      <c r="P3" s="117">
        <f t="shared" si="0"/>
        <v>7959.9512106208986</v>
      </c>
      <c r="Q3" s="117">
        <f t="shared" si="0"/>
        <v>0</v>
      </c>
      <c r="R3" s="117">
        <f t="shared" ref="R3:V3" si="1">R4+R7+R9+R19</f>
        <v>7273.9853968145508</v>
      </c>
      <c r="S3" s="117">
        <f t="shared" si="1"/>
        <v>8061.2362316222825</v>
      </c>
      <c r="T3" s="117">
        <f t="shared" si="1"/>
        <v>7913.4819655065485</v>
      </c>
      <c r="U3" s="117">
        <f t="shared" si="1"/>
        <v>0</v>
      </c>
      <c r="V3" s="117">
        <f t="shared" si="1"/>
        <v>0</v>
      </c>
      <c r="W3" s="117">
        <f t="shared" ref="W3:Y3" si="2">W4+W7+W9+W19</f>
        <v>6403.5395358289315</v>
      </c>
      <c r="X3" s="117">
        <f t="shared" si="2"/>
        <v>6167.678026882073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4884.5552544367083</v>
      </c>
      <c r="D4" s="122">
        <f t="shared" si="3"/>
        <v>5504.5563255015149</v>
      </c>
      <c r="E4" s="122">
        <f t="shared" si="3"/>
        <v>6227.195212494983</v>
      </c>
      <c r="F4" s="122">
        <f t="shared" si="3"/>
        <v>5703.5856715805821</v>
      </c>
      <c r="G4" s="122">
        <f t="shared" si="3"/>
        <v>6744.0418149653051</v>
      </c>
      <c r="H4" s="122">
        <f t="shared" si="3"/>
        <v>7507.6347397952532</v>
      </c>
      <c r="I4" s="122">
        <f t="shared" si="3"/>
        <v>6731.7773668130594</v>
      </c>
      <c r="J4" s="122">
        <f t="shared" si="3"/>
        <v>6715.347033131261</v>
      </c>
      <c r="K4" s="122">
        <f t="shared" si="3"/>
        <v>5813.4770352906226</v>
      </c>
      <c r="L4" s="122">
        <f t="shared" si="3"/>
        <v>6380.4918862787827</v>
      </c>
      <c r="M4" s="122">
        <f t="shared" si="3"/>
        <v>6159.8761218157097</v>
      </c>
      <c r="N4" s="122">
        <f t="shared" si="3"/>
        <v>7070.2714874741714</v>
      </c>
      <c r="O4" s="122">
        <f t="shared" si="3"/>
        <v>8183.5352926789374</v>
      </c>
      <c r="P4" s="122">
        <f t="shared" si="3"/>
        <v>7015.8846791269862</v>
      </c>
      <c r="Q4" s="122">
        <f t="shared" si="3"/>
        <v>0</v>
      </c>
      <c r="R4" s="122">
        <f t="shared" ref="R4:V4" si="4">SUM(R5:R6)</f>
        <v>6436.6440290067194</v>
      </c>
      <c r="S4" s="122">
        <f t="shared" si="4"/>
        <v>7177.6283986172857</v>
      </c>
      <c r="T4" s="122">
        <f t="shared" si="4"/>
        <v>6989.3491228537159</v>
      </c>
      <c r="U4" s="122">
        <f t="shared" si="4"/>
        <v>0</v>
      </c>
      <c r="V4" s="122">
        <f t="shared" si="4"/>
        <v>0</v>
      </c>
      <c r="W4" s="122">
        <f t="shared" ref="W4:Y4" si="5">SUM(W5:W6)</f>
        <v>5256.7782443918504</v>
      </c>
      <c r="X4" s="122">
        <f t="shared" si="5"/>
        <v>5039.6589972501633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4840.7202443704173</v>
      </c>
      <c r="D5" s="98">
        <v>5456.176726278768</v>
      </c>
      <c r="E5" s="98">
        <v>6173.5512152595766</v>
      </c>
      <c r="F5" s="98">
        <v>5655.22209213121</v>
      </c>
      <c r="G5" s="98">
        <v>6687.7123668444701</v>
      </c>
      <c r="H5" s="98">
        <v>7445.5454041915855</v>
      </c>
      <c r="I5" s="98">
        <v>6677.1874399299268</v>
      </c>
      <c r="J5" s="98">
        <v>6661.468844872923</v>
      </c>
      <c r="K5" s="98">
        <v>5767.4721820619779</v>
      </c>
      <c r="L5" s="98">
        <v>6331.0060275429742</v>
      </c>
      <c r="M5" s="98">
        <v>6112.5858798404224</v>
      </c>
      <c r="N5" s="98">
        <v>7016.4587204909867</v>
      </c>
      <c r="O5" s="98">
        <v>8121.7627093834953</v>
      </c>
      <c r="P5" s="98">
        <v>6963.7197581357132</v>
      </c>
      <c r="Q5" s="98">
        <v>0</v>
      </c>
      <c r="R5" s="98">
        <v>6390.3653631293646</v>
      </c>
      <c r="S5" s="98">
        <v>7126.7034947111752</v>
      </c>
      <c r="T5" s="98">
        <v>6939.8609058298953</v>
      </c>
      <c r="U5" s="98">
        <v>0</v>
      </c>
      <c r="V5" s="98">
        <v>0</v>
      </c>
      <c r="W5" s="98">
        <v>5220.4493846660571</v>
      </c>
      <c r="X5" s="98">
        <v>5004.9592533619179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43.835010066291282</v>
      </c>
      <c r="D6" s="98">
        <v>48.379599222746656</v>
      </c>
      <c r="E6" s="98">
        <v>53.643997235406012</v>
      </c>
      <c r="F6" s="98">
        <v>48.363579449372537</v>
      </c>
      <c r="G6" s="98">
        <v>56.329448120834599</v>
      </c>
      <c r="H6" s="98">
        <v>62.089335603667564</v>
      </c>
      <c r="I6" s="98">
        <v>54.589926883132321</v>
      </c>
      <c r="J6" s="98">
        <v>53.878188258338341</v>
      </c>
      <c r="K6" s="98">
        <v>46.004853228644627</v>
      </c>
      <c r="L6" s="98">
        <v>49.485858735808478</v>
      </c>
      <c r="M6" s="98">
        <v>47.290241975286811</v>
      </c>
      <c r="N6" s="98">
        <v>53.812766983185</v>
      </c>
      <c r="O6" s="98">
        <v>61.772583295441706</v>
      </c>
      <c r="P6" s="98">
        <v>52.164920991273377</v>
      </c>
      <c r="Q6" s="98">
        <v>0</v>
      </c>
      <c r="R6" s="98">
        <v>46.278665877354655</v>
      </c>
      <c r="S6" s="98">
        <v>50.92490390611043</v>
      </c>
      <c r="T6" s="98">
        <v>49.488217023820368</v>
      </c>
      <c r="U6" s="98">
        <v>0</v>
      </c>
      <c r="V6" s="98">
        <v>0</v>
      </c>
      <c r="W6" s="98">
        <v>36.328859725793215</v>
      </c>
      <c r="X6" s="98">
        <v>34.699743888245614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0.38610813276783196</v>
      </c>
      <c r="F7" s="122">
        <f t="shared" si="6"/>
        <v>0.81873647616154199</v>
      </c>
      <c r="G7" s="122">
        <f t="shared" si="6"/>
        <v>1.6974786147053627</v>
      </c>
      <c r="H7" s="122">
        <f t="shared" si="6"/>
        <v>5.305477838293295</v>
      </c>
      <c r="I7" s="122">
        <f t="shared" si="6"/>
        <v>2.7395030150502078</v>
      </c>
      <c r="J7" s="122">
        <f t="shared" si="6"/>
        <v>2.1116729519433735</v>
      </c>
      <c r="K7" s="122">
        <f t="shared" si="6"/>
        <v>3.462765917912364</v>
      </c>
      <c r="L7" s="122">
        <f t="shared" si="6"/>
        <v>18.181443697694032</v>
      </c>
      <c r="M7" s="122">
        <f t="shared" si="6"/>
        <v>1.785782740134408</v>
      </c>
      <c r="N7" s="122">
        <f t="shared" si="6"/>
        <v>8.7992741406131767</v>
      </c>
      <c r="O7" s="122">
        <f t="shared" si="6"/>
        <v>2.0277235279978831</v>
      </c>
      <c r="P7" s="122">
        <f t="shared" si="6"/>
        <v>11.401959773624998</v>
      </c>
      <c r="Q7" s="122">
        <f t="shared" si="6"/>
        <v>0</v>
      </c>
      <c r="R7" s="122">
        <f t="shared" si="6"/>
        <v>1.8611806828446484</v>
      </c>
      <c r="S7" s="122">
        <f t="shared" si="6"/>
        <v>1.459663067745856</v>
      </c>
      <c r="T7" s="122">
        <f t="shared" si="6"/>
        <v>1.7754750086659226</v>
      </c>
      <c r="U7" s="122">
        <f t="shared" si="6"/>
        <v>0</v>
      </c>
      <c r="V7" s="122">
        <f t="shared" si="6"/>
        <v>0</v>
      </c>
      <c r="W7" s="122">
        <f t="shared" si="6"/>
        <v>1.0776267566394118</v>
      </c>
      <c r="X7" s="122">
        <f t="shared" si="6"/>
        <v>0.70586962039697487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0.38610813276783196</v>
      </c>
      <c r="F8" s="98">
        <f>IF(RES_hhdet_in_tes!F8=0,0,RES_hhdet_in_tes!F8*1000*11630/RES_hhdet_in_new!F5)</f>
        <v>0.81873647616154199</v>
      </c>
      <c r="G8" s="98">
        <f>IF(RES_hhdet_in_tes!G8=0,0,RES_hhdet_in_tes!G8*1000*11630/RES_hhdet_in_new!G5)</f>
        <v>1.6974786147053627</v>
      </c>
      <c r="H8" s="98">
        <f>IF(RES_hhdet_in_tes!H8=0,0,RES_hhdet_in_tes!H8*1000*11630/RES_hhdet_in_new!H5)</f>
        <v>5.305477838293295</v>
      </c>
      <c r="I8" s="98">
        <f>IF(RES_hhdet_in_tes!I8=0,0,RES_hhdet_in_tes!I8*1000*11630/RES_hhdet_in_new!I5)</f>
        <v>2.7395030150502078</v>
      </c>
      <c r="J8" s="98">
        <f>IF(RES_hhdet_in_tes!J8=0,0,RES_hhdet_in_tes!J8*1000*11630/RES_hhdet_in_new!J5)</f>
        <v>2.1116729519433735</v>
      </c>
      <c r="K8" s="98">
        <f>IF(RES_hhdet_in_tes!K8=0,0,RES_hhdet_in_tes!K8*1000*11630/RES_hhdet_in_new!K5)</f>
        <v>3.462765917912364</v>
      </c>
      <c r="L8" s="98">
        <f>IF(RES_hhdet_in_tes!L8=0,0,RES_hhdet_in_tes!L8*1000*11630/RES_hhdet_in_new!L5)</f>
        <v>18.181443697694032</v>
      </c>
      <c r="M8" s="98">
        <f>IF(RES_hhdet_in_tes!M8=0,0,RES_hhdet_in_tes!M8*1000*11630/RES_hhdet_in_new!M5)</f>
        <v>1.785782740134408</v>
      </c>
      <c r="N8" s="98">
        <f>IF(RES_hhdet_in_tes!N8=0,0,RES_hhdet_in_tes!N8*1000*11630/RES_hhdet_in_new!N5)</f>
        <v>8.7992741406131767</v>
      </c>
      <c r="O8" s="98">
        <f>IF(RES_hhdet_in_tes!O8=0,0,RES_hhdet_in_tes!O8*1000*11630/RES_hhdet_in_new!O5)</f>
        <v>2.0277235279978831</v>
      </c>
      <c r="P8" s="98">
        <f>IF(RES_hhdet_in_tes!P8=0,0,RES_hhdet_in_tes!P8*1000*11630/RES_hhdet_in_new!P5)</f>
        <v>11.401959773624998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1.8611806828446484</v>
      </c>
      <c r="S8" s="98">
        <f>IF(RES_hhdet_in_tes!S8=0,0,RES_hhdet_in_tes!S8*1000*11630/RES_hhdet_in_new!S5)</f>
        <v>1.459663067745856</v>
      </c>
      <c r="T8" s="98">
        <f>IF(RES_hhdet_in_tes!T8=0,0,RES_hhdet_in_tes!T8*1000*11630/RES_hhdet_in_new!T5)</f>
        <v>1.7754750086659226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1.0776267566394118</v>
      </c>
      <c r="X8" s="98">
        <f>IF(RES_hhdet_in_tes!X8=0,0,RES_hhdet_in_tes!X8*1000*11630/RES_hhdet_in_new!X5)</f>
        <v>0.70586962039697487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272.94710637652798</v>
      </c>
      <c r="D9" s="122">
        <v>288.94729381071187</v>
      </c>
      <c r="E9" s="122">
        <v>318.54497800956989</v>
      </c>
      <c r="F9" s="122">
        <v>366.07500216990894</v>
      </c>
      <c r="G9" s="122">
        <v>369.35299416202281</v>
      </c>
      <c r="H9" s="122">
        <v>437.85913894080295</v>
      </c>
      <c r="I9" s="122">
        <v>424.34652941621823</v>
      </c>
      <c r="J9" s="122">
        <v>446.78664912845755</v>
      </c>
      <c r="K9" s="122">
        <v>411.18101156942276</v>
      </c>
      <c r="L9" s="122">
        <v>446.32132467494205</v>
      </c>
      <c r="M9" s="122">
        <v>477.77881522339248</v>
      </c>
      <c r="N9" s="122">
        <v>504.64766072563259</v>
      </c>
      <c r="O9" s="122">
        <v>499.380672273595</v>
      </c>
      <c r="P9" s="122">
        <v>504.49115021728682</v>
      </c>
      <c r="Q9" s="122">
        <v>0</v>
      </c>
      <c r="R9" s="122">
        <v>486.76577986759514</v>
      </c>
      <c r="S9" s="122">
        <v>535.70345459089867</v>
      </c>
      <c r="T9" s="122">
        <v>523.14595309413596</v>
      </c>
      <c r="U9" s="122">
        <v>0</v>
      </c>
      <c r="V9" s="122">
        <v>0</v>
      </c>
      <c r="W9" s="122">
        <v>729.21311626244471</v>
      </c>
      <c r="X9" s="122">
        <v>713.07648312600122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267.47730865023067</v>
      </c>
      <c r="D10" s="98">
        <v>295.00743455874067</v>
      </c>
      <c r="E10" s="98">
        <v>342.54118804864464</v>
      </c>
      <c r="F10" s="98">
        <v>326.57123941655624</v>
      </c>
      <c r="G10" s="98">
        <v>356.86202875483428</v>
      </c>
      <c r="H10" s="98">
        <v>420.48897328017927</v>
      </c>
      <c r="I10" s="98">
        <v>436.77109949145108</v>
      </c>
      <c r="J10" s="98">
        <v>438.68060001755634</v>
      </c>
      <c r="K10" s="98">
        <v>395.36155556181029</v>
      </c>
      <c r="L10" s="98">
        <v>488.87021278923964</v>
      </c>
      <c r="M10" s="98">
        <v>536.98290422018306</v>
      </c>
      <c r="N10" s="98">
        <v>521.37490601362356</v>
      </c>
      <c r="O10" s="98">
        <v>554.64468564089498</v>
      </c>
      <c r="P10" s="98">
        <v>504.49115021728682</v>
      </c>
      <c r="Q10" s="98">
        <v>0</v>
      </c>
      <c r="R10" s="98">
        <v>480.74173428761327</v>
      </c>
      <c r="S10" s="98">
        <v>542.9345930241459</v>
      </c>
      <c r="T10" s="98">
        <v>536.32671055934566</v>
      </c>
      <c r="U10" s="98">
        <v>0</v>
      </c>
      <c r="V10" s="98">
        <v>0</v>
      </c>
      <c r="W10" s="98">
        <v>729.51923865128981</v>
      </c>
      <c r="X10" s="98">
        <v>725.74486237264216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288.13561604290607</v>
      </c>
      <c r="D11" s="98">
        <v>295.15811546768424</v>
      </c>
      <c r="E11" s="98">
        <v>321.81977765791555</v>
      </c>
      <c r="F11" s="98">
        <v>334.88331745110855</v>
      </c>
      <c r="G11" s="98">
        <v>390.35393028601561</v>
      </c>
      <c r="H11" s="98">
        <v>419.06941669376613</v>
      </c>
      <c r="I11" s="98">
        <v>381.54179848486206</v>
      </c>
      <c r="J11" s="98">
        <v>398.84004323092893</v>
      </c>
      <c r="K11" s="98">
        <v>424.51437167535198</v>
      </c>
      <c r="L11" s="98">
        <v>450.98972702699928</v>
      </c>
      <c r="M11" s="98">
        <v>488.01188289876626</v>
      </c>
      <c r="N11" s="98">
        <v>503.09658318740861</v>
      </c>
      <c r="O11" s="98">
        <v>471.80861962006082</v>
      </c>
      <c r="P11" s="98">
        <v>0</v>
      </c>
      <c r="Q11" s="98">
        <v>0</v>
      </c>
      <c r="R11" s="98">
        <v>491.73087623846055</v>
      </c>
      <c r="S11" s="98">
        <v>517.82671427142952</v>
      </c>
      <c r="T11" s="98">
        <v>511.46692085086852</v>
      </c>
      <c r="U11" s="98">
        <v>0</v>
      </c>
      <c r="V11" s="98">
        <v>0</v>
      </c>
      <c r="W11" s="98">
        <v>517.83730587275545</v>
      </c>
      <c r="X11" s="98">
        <v>515.24601702307348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319.07364320325951</v>
      </c>
      <c r="D15" s="101">
        <v>241.10224100529243</v>
      </c>
      <c r="E15" s="101">
        <v>268.38552029869646</v>
      </c>
      <c r="F15" s="101">
        <v>382.33953632037588</v>
      </c>
      <c r="G15" s="101">
        <v>382.065164228112</v>
      </c>
      <c r="H15" s="101">
        <v>458.76124515812353</v>
      </c>
      <c r="I15" s="101">
        <v>379.93331829349853</v>
      </c>
      <c r="J15" s="101">
        <v>465.57754825744178</v>
      </c>
      <c r="K15" s="101">
        <v>493.10797491074032</v>
      </c>
      <c r="L15" s="101">
        <v>391.18803595782981</v>
      </c>
      <c r="M15" s="101">
        <v>450.12289739932612</v>
      </c>
      <c r="N15" s="101">
        <v>482.20430898652154</v>
      </c>
      <c r="O15" s="101">
        <v>430.5562299132535</v>
      </c>
      <c r="P15" s="101">
        <v>0</v>
      </c>
      <c r="Q15" s="101">
        <v>0</v>
      </c>
      <c r="R15" s="101">
        <v>503.71619065871175</v>
      </c>
      <c r="S15" s="101">
        <v>508.67667871021797</v>
      </c>
      <c r="T15" s="101">
        <v>515.09267364920629</v>
      </c>
      <c r="U15" s="101">
        <v>0</v>
      </c>
      <c r="V15" s="101">
        <v>0</v>
      </c>
      <c r="W15" s="101">
        <v>735.25898100053496</v>
      </c>
      <c r="X15" s="101">
        <v>667.84515866997094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447.53596726444744</v>
      </c>
      <c r="D19" s="122">
        <v>409.73791021894345</v>
      </c>
      <c r="E19" s="122">
        <v>427.95031234912307</v>
      </c>
      <c r="F19" s="122">
        <v>473.81154724230436</v>
      </c>
      <c r="G19" s="122">
        <v>434.59183433710882</v>
      </c>
      <c r="H19" s="122">
        <v>504.6945319538446</v>
      </c>
      <c r="I19" s="122">
        <v>549.47105677088655</v>
      </c>
      <c r="J19" s="122">
        <v>567.54975582101747</v>
      </c>
      <c r="K19" s="122">
        <v>491.41980306338871</v>
      </c>
      <c r="L19" s="122">
        <v>465.78680244038452</v>
      </c>
      <c r="M19" s="122">
        <v>504.2890029936371</v>
      </c>
      <c r="N19" s="122">
        <v>503.31604164585713</v>
      </c>
      <c r="O19" s="122">
        <v>448.26730126414412</v>
      </c>
      <c r="P19" s="122">
        <v>428.17342150300038</v>
      </c>
      <c r="Q19" s="122">
        <v>0</v>
      </c>
      <c r="R19" s="122">
        <v>348.71440725739114</v>
      </c>
      <c r="S19" s="122">
        <v>346.44471534635159</v>
      </c>
      <c r="T19" s="122">
        <v>399.21141455003118</v>
      </c>
      <c r="U19" s="122">
        <v>0</v>
      </c>
      <c r="V19" s="122">
        <v>0</v>
      </c>
      <c r="W19" s="122">
        <v>416.47054841799684</v>
      </c>
      <c r="X19" s="122">
        <v>414.23667688551143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412.84176217672524</v>
      </c>
      <c r="D20" s="98">
        <v>444.3195832773493</v>
      </c>
      <c r="E20" s="98">
        <v>480.71359913287921</v>
      </c>
      <c r="F20" s="98">
        <v>426.88636883095637</v>
      </c>
      <c r="G20" s="98">
        <v>447.1444801642553</v>
      </c>
      <c r="H20" s="98">
        <v>525.76851568682071</v>
      </c>
      <c r="I20" s="98">
        <v>518.66758892596783</v>
      </c>
      <c r="J20" s="98">
        <v>529.57293679817042</v>
      </c>
      <c r="K20" s="98">
        <v>447.06075037485431</v>
      </c>
      <c r="L20" s="98">
        <v>492.5023574626149</v>
      </c>
      <c r="M20" s="98">
        <v>508.48393541870445</v>
      </c>
      <c r="N20" s="98">
        <v>480.39564420928173</v>
      </c>
      <c r="O20" s="98">
        <v>468.07384765504622</v>
      </c>
      <c r="P20" s="98">
        <v>414.16327823000012</v>
      </c>
      <c r="Q20" s="98">
        <v>0</v>
      </c>
      <c r="R20" s="98">
        <v>372.94986673200265</v>
      </c>
      <c r="S20" s="98">
        <v>420.49266556503682</v>
      </c>
      <c r="T20" s="98">
        <v>442.61569933433395</v>
      </c>
      <c r="U20" s="98">
        <v>0</v>
      </c>
      <c r="V20" s="98">
        <v>0</v>
      </c>
      <c r="W20" s="98">
        <v>429.08010184287758</v>
      </c>
      <c r="X20" s="98">
        <v>489.3192621979851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444.94416129030964</v>
      </c>
      <c r="D21" s="98">
        <v>443.88952790786584</v>
      </c>
      <c r="E21" s="98">
        <v>454.9736313684939</v>
      </c>
      <c r="F21" s="98">
        <v>439.85072114116491</v>
      </c>
      <c r="G21" s="98">
        <v>483.72147636565705</v>
      </c>
      <c r="H21" s="98">
        <v>526.40524595630518</v>
      </c>
      <c r="I21" s="98">
        <v>446.70742848218583</v>
      </c>
      <c r="J21" s="98">
        <v>481.62204609063315</v>
      </c>
      <c r="K21" s="98">
        <v>480.32233768684671</v>
      </c>
      <c r="L21" s="98">
        <v>473.94322192304168</v>
      </c>
      <c r="M21" s="98">
        <v>513.35470080087066</v>
      </c>
      <c r="N21" s="98">
        <v>518.83578813290183</v>
      </c>
      <c r="O21" s="98">
        <v>436.77900073343483</v>
      </c>
      <c r="P21" s="98">
        <v>405.91735887865622</v>
      </c>
      <c r="Q21" s="98">
        <v>0</v>
      </c>
      <c r="R21" s="98">
        <v>357.98184871900224</v>
      </c>
      <c r="S21" s="98">
        <v>389.72414949735168</v>
      </c>
      <c r="T21" s="98">
        <v>375.65661625417272</v>
      </c>
      <c r="U21" s="98">
        <v>0</v>
      </c>
      <c r="V21" s="98">
        <v>0</v>
      </c>
      <c r="W21" s="98">
        <v>339.19259705110119</v>
      </c>
      <c r="X21" s="98">
        <v>374.04228067371338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507.36676204648001</v>
      </c>
      <c r="D22" s="33">
        <v>255.8989521076866</v>
      </c>
      <c r="E22" s="33">
        <v>364.65497933847882</v>
      </c>
      <c r="F22" s="33">
        <v>510.57619763966574</v>
      </c>
      <c r="G22" s="33">
        <v>387.71892118020497</v>
      </c>
      <c r="H22" s="33">
        <v>495.99889012599726</v>
      </c>
      <c r="I22" s="33">
        <v>561.08705554106507</v>
      </c>
      <c r="J22" s="33">
        <v>595.06121189691703</v>
      </c>
      <c r="K22" s="33">
        <v>560.35863565128932</v>
      </c>
      <c r="L22" s="33">
        <v>413.53592372083813</v>
      </c>
      <c r="M22" s="33">
        <v>480.21456606932429</v>
      </c>
      <c r="N22" s="33">
        <v>493.77394375230318</v>
      </c>
      <c r="O22" s="33">
        <v>452.49732288181031</v>
      </c>
      <c r="P22" s="33">
        <v>450.70302816834197</v>
      </c>
      <c r="Q22" s="33">
        <v>0</v>
      </c>
      <c r="R22" s="33">
        <v>322.62562567900056</v>
      </c>
      <c r="S22" s="33">
        <v>208.78342547247084</v>
      </c>
      <c r="T22" s="33">
        <v>441.50029969142611</v>
      </c>
      <c r="U22" s="33">
        <v>0</v>
      </c>
      <c r="V22" s="33">
        <v>0</v>
      </c>
      <c r="W22" s="33">
        <v>477.92950145704049</v>
      </c>
      <c r="X22" s="33">
        <v>439.87759516429117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6032.9912809906882</v>
      </c>
      <c r="D24" s="117">
        <f t="shared" si="7"/>
        <v>6126.2536859342154</v>
      </c>
      <c r="E24" s="117">
        <f t="shared" si="7"/>
        <v>6595.4761723468964</v>
      </c>
      <c r="F24" s="117">
        <f t="shared" si="7"/>
        <v>6814.7088052023537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6344.6453163823771</v>
      </c>
      <c r="K24" s="117">
        <f t="shared" si="7"/>
        <v>6383.314571795152</v>
      </c>
      <c r="L24" s="117">
        <f t="shared" si="7"/>
        <v>6590.1038334865643</v>
      </c>
      <c r="M24" s="117">
        <f t="shared" si="7"/>
        <v>7197.7147257953284</v>
      </c>
      <c r="N24" s="117">
        <f t="shared" si="7"/>
        <v>8648.7799317277168</v>
      </c>
      <c r="O24" s="117">
        <f t="shared" si="7"/>
        <v>8749.934400713646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5788.2918094169027</v>
      </c>
      <c r="X24" s="117">
        <f t="shared" si="9"/>
        <v>4557.3143323207596</v>
      </c>
      <c r="Y24" s="117">
        <f t="shared" si="9"/>
        <v>6310.2126265013449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5266.4062134098085</v>
      </c>
      <c r="D25" s="122">
        <f t="shared" si="10"/>
        <v>5475.3667320518371</v>
      </c>
      <c r="E25" s="122">
        <f t="shared" si="10"/>
        <v>5902.2232380230453</v>
      </c>
      <c r="F25" s="122">
        <f t="shared" si="10"/>
        <v>5950.0832618417116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5306.8997781142107</v>
      </c>
      <c r="K25" s="122">
        <f t="shared" si="10"/>
        <v>5393.9377075370849</v>
      </c>
      <c r="L25" s="122">
        <f t="shared" si="10"/>
        <v>5716.3869025767717</v>
      </c>
      <c r="M25" s="122">
        <f t="shared" si="10"/>
        <v>6241.4799749014264</v>
      </c>
      <c r="N25" s="122">
        <f t="shared" si="10"/>
        <v>7652.6926854577687</v>
      </c>
      <c r="O25" s="122">
        <f t="shared" si="10"/>
        <v>7871.8584611914312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4646.0156579209061</v>
      </c>
      <c r="X25" s="122">
        <f t="shared" si="12"/>
        <v>3504.4054659386875</v>
      </c>
      <c r="Y25" s="122">
        <f t="shared" si="12"/>
        <v>5310.8974169349567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5149.8210533927631</v>
      </c>
      <c r="D26" s="98">
        <v>5356.6245424422495</v>
      </c>
      <c r="E26" s="98">
        <v>5776.7334421204778</v>
      </c>
      <c r="F26" s="98">
        <v>5825.5330557720845</v>
      </c>
      <c r="G26" s="98">
        <v>0</v>
      </c>
      <c r="H26" s="98">
        <v>0</v>
      </c>
      <c r="I26" s="98">
        <v>0</v>
      </c>
      <c r="J26" s="98">
        <v>5201.7205431667599</v>
      </c>
      <c r="K26" s="98">
        <v>5288.4774550034326</v>
      </c>
      <c r="L26" s="98">
        <v>5606.8235577744026</v>
      </c>
      <c r="M26" s="98">
        <v>6123.0519422855905</v>
      </c>
      <c r="N26" s="98">
        <v>7508.722224186622</v>
      </c>
      <c r="O26" s="98">
        <v>7724.9717936497764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4566.5693096968525</v>
      </c>
      <c r="X26" s="98">
        <v>3444.6995885067981</v>
      </c>
      <c r="Y26" s="98">
        <v>5221.8028105135581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116.58516001704542</v>
      </c>
      <c r="D27" s="98">
        <v>118.74218960958751</v>
      </c>
      <c r="E27" s="98">
        <v>125.48979590256737</v>
      </c>
      <c r="F27" s="98">
        <v>124.55020606962671</v>
      </c>
      <c r="G27" s="98">
        <v>0</v>
      </c>
      <c r="H27" s="98">
        <v>0</v>
      </c>
      <c r="I27" s="98">
        <v>0</v>
      </c>
      <c r="J27" s="98">
        <v>105.17923494745065</v>
      </c>
      <c r="K27" s="98">
        <v>105.46025253365258</v>
      </c>
      <c r="L27" s="98">
        <v>109.56334480236913</v>
      </c>
      <c r="M27" s="98">
        <v>118.42803261583578</v>
      </c>
      <c r="N27" s="98">
        <v>143.97046127114621</v>
      </c>
      <c r="O27" s="98">
        <v>146.88666754165459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79.446348224053139</v>
      </c>
      <c r="X27" s="98">
        <v>59.705877431889448</v>
      </c>
      <c r="Y27" s="98">
        <v>89.094606421398311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2.0290190864001354</v>
      </c>
      <c r="K28" s="122">
        <f t="shared" si="13"/>
        <v>3.3778742696018296</v>
      </c>
      <c r="L28" s="122">
        <f t="shared" si="13"/>
        <v>18.471213705168708</v>
      </c>
      <c r="M28" s="122">
        <f t="shared" si="13"/>
        <v>1.675036523691964</v>
      </c>
      <c r="N28" s="122">
        <f t="shared" si="13"/>
        <v>8.3958886127995189</v>
      </c>
      <c r="O28" s="122">
        <f t="shared" si="13"/>
        <v>1.4380284203658455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2.0290190864001354</v>
      </c>
      <c r="K29" s="98">
        <f>IF(RES_hhdet_in_tes!K29=0,0,RES_hhdet_in_tes!K29*1000*11630/RES_hhdet_in_new!K26)</f>
        <v>3.3778742696018296</v>
      </c>
      <c r="L29" s="98">
        <f>IF(RES_hhdet_in_tes!L29=0,0,RES_hhdet_in_tes!L29*1000*11630/RES_hhdet_in_new!L26)</f>
        <v>18.471213705168708</v>
      </c>
      <c r="M29" s="98">
        <f>IF(RES_hhdet_in_tes!M29=0,0,RES_hhdet_in_tes!M29*1000*11630/RES_hhdet_in_new!M26)</f>
        <v>1.675036523691964</v>
      </c>
      <c r="N29" s="98">
        <f>IF(RES_hhdet_in_tes!N29=0,0,RES_hhdet_in_tes!N29*1000*11630/RES_hhdet_in_new!N26)</f>
        <v>8.3958886127995189</v>
      </c>
      <c r="O29" s="98">
        <f>IF(RES_hhdet_in_tes!O29=0,0,RES_hhdet_in_tes!O29*1000*11630/RES_hhdet_in_new!O26)</f>
        <v>1.4380284203658455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318.0592816570184</v>
      </c>
      <c r="D30" s="122">
        <v>242.56321058535704</v>
      </c>
      <c r="E30" s="122">
        <v>268.38552029869646</v>
      </c>
      <c r="F30" s="122">
        <v>382.33953632037594</v>
      </c>
      <c r="G30" s="122">
        <v>0</v>
      </c>
      <c r="H30" s="122">
        <v>0</v>
      </c>
      <c r="I30" s="122">
        <v>0</v>
      </c>
      <c r="J30" s="122">
        <v>465.57754825744183</v>
      </c>
      <c r="K30" s="122">
        <v>491.01351374324759</v>
      </c>
      <c r="L30" s="122">
        <v>391.94025848700181</v>
      </c>
      <c r="M30" s="122">
        <v>450.71032353110036</v>
      </c>
      <c r="N30" s="122">
        <v>482.35040880610796</v>
      </c>
      <c r="O30" s="122">
        <v>430.55622991325339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727.6301502942971</v>
      </c>
      <c r="X30" s="122">
        <v>660.50866147540864</v>
      </c>
      <c r="Y30" s="122">
        <v>490.12495075956076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288.13561604290607</v>
      </c>
      <c r="D31" s="98">
        <v>295.15811546768424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424.51437167535192</v>
      </c>
      <c r="L31" s="98">
        <v>450.98972702699928</v>
      </c>
      <c r="M31" s="98">
        <v>488.01188289876626</v>
      </c>
      <c r="N31" s="98">
        <v>503.09658318740856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517.83730587275545</v>
      </c>
      <c r="X31" s="98">
        <v>515.24601702307348</v>
      </c>
      <c r="Y31" s="98">
        <v>629.47120986987284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319.07364320325951</v>
      </c>
      <c r="D35" s="101">
        <v>241.1022410052924</v>
      </c>
      <c r="E35" s="101">
        <v>268.38552029869646</v>
      </c>
      <c r="F35" s="101">
        <v>382.33953632037594</v>
      </c>
      <c r="G35" s="101">
        <v>0</v>
      </c>
      <c r="H35" s="101">
        <v>0</v>
      </c>
      <c r="I35" s="101">
        <v>0</v>
      </c>
      <c r="J35" s="101">
        <v>465.57754825744183</v>
      </c>
      <c r="K35" s="101">
        <v>493.10797491074032</v>
      </c>
      <c r="L35" s="101">
        <v>391.18803595782981</v>
      </c>
      <c r="M35" s="101">
        <v>450.12289739932601</v>
      </c>
      <c r="N35" s="101">
        <v>482.20430898652148</v>
      </c>
      <c r="O35" s="101">
        <v>430.55622991325339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735.25898100053496</v>
      </c>
      <c r="X35" s="101">
        <v>667.84515866997106</v>
      </c>
      <c r="Y35" s="101">
        <v>473.75877938754428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448.5257859238605</v>
      </c>
      <c r="D39" s="122">
        <v>408.32374329702117</v>
      </c>
      <c r="E39" s="122">
        <v>424.86741402515554</v>
      </c>
      <c r="F39" s="122">
        <v>482.28600704026542</v>
      </c>
      <c r="G39" s="122">
        <v>0</v>
      </c>
      <c r="H39" s="122">
        <v>0</v>
      </c>
      <c r="I39" s="122">
        <v>0</v>
      </c>
      <c r="J39" s="122">
        <v>570.13897092432444</v>
      </c>
      <c r="K39" s="122">
        <v>494.98547624521785</v>
      </c>
      <c r="L39" s="122">
        <v>463.30545871762229</v>
      </c>
      <c r="M39" s="122">
        <v>503.84939083910928</v>
      </c>
      <c r="N39" s="122">
        <v>505.34094885104093</v>
      </c>
      <c r="O39" s="122">
        <v>446.08168118859572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414.64600120169979</v>
      </c>
      <c r="X39" s="122">
        <v>392.40020490666296</v>
      </c>
      <c r="Y39" s="122">
        <v>509.19025880682744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444.94416129030975</v>
      </c>
      <c r="D40" s="98">
        <v>443.88952790786584</v>
      </c>
      <c r="E40" s="98">
        <v>454.9736313684939</v>
      </c>
      <c r="F40" s="98">
        <v>439.85072114116485</v>
      </c>
      <c r="G40" s="98">
        <v>0</v>
      </c>
      <c r="H40" s="98">
        <v>0</v>
      </c>
      <c r="I40" s="98">
        <v>0</v>
      </c>
      <c r="J40" s="98">
        <v>481.62204609063315</v>
      </c>
      <c r="K40" s="98">
        <v>480.32233768684659</v>
      </c>
      <c r="L40" s="98">
        <v>473.94322192304173</v>
      </c>
      <c r="M40" s="98">
        <v>513.35470080087055</v>
      </c>
      <c r="N40" s="98">
        <v>518.83578813290183</v>
      </c>
      <c r="O40" s="98">
        <v>436.77900073343483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339.19259705110119</v>
      </c>
      <c r="X40" s="98">
        <v>374.04228067371338</v>
      </c>
      <c r="Y40" s="98">
        <v>509.58438802440719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507.36676204647995</v>
      </c>
      <c r="D41" s="33">
        <v>255.8989521076866</v>
      </c>
      <c r="E41" s="33">
        <v>364.65497933847888</v>
      </c>
      <c r="F41" s="33">
        <v>510.57619763966574</v>
      </c>
      <c r="G41" s="33">
        <v>0</v>
      </c>
      <c r="H41" s="33">
        <v>0</v>
      </c>
      <c r="I41" s="33">
        <v>0</v>
      </c>
      <c r="J41" s="33">
        <v>595.06121189691692</v>
      </c>
      <c r="K41" s="33">
        <v>560.35863565128943</v>
      </c>
      <c r="L41" s="33">
        <v>413.53592372083813</v>
      </c>
      <c r="M41" s="33">
        <v>480.21456606932435</v>
      </c>
      <c r="N41" s="33">
        <v>493.77394375230318</v>
      </c>
      <c r="O41" s="33">
        <v>452.49732288181036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477.92950145704054</v>
      </c>
      <c r="X41" s="33">
        <v>439.87759516429122</v>
      </c>
      <c r="Y41" s="33">
        <v>378.3393585703609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10866.878619764764</v>
      </c>
      <c r="H43" s="117">
        <f t="shared" si="14"/>
        <v>7710.6825174612704</v>
      </c>
      <c r="I43" s="117">
        <f t="shared" si="14"/>
        <v>5371.9145691737785</v>
      </c>
      <c r="J43" s="117">
        <f t="shared" si="14"/>
        <v>6464.2644295903519</v>
      </c>
      <c r="K43" s="117">
        <f t="shared" si="14"/>
        <v>5881.3909417383538</v>
      </c>
      <c r="L43" s="117">
        <f t="shared" si="14"/>
        <v>7629.7078443092632</v>
      </c>
      <c r="M43" s="117">
        <f t="shared" si="14"/>
        <v>6784.1779296030427</v>
      </c>
      <c r="N43" s="117">
        <f t="shared" si="14"/>
        <v>9936.1591827334687</v>
      </c>
      <c r="O43" s="117">
        <f t="shared" si="14"/>
        <v>8310.4160283059246</v>
      </c>
      <c r="P43" s="117">
        <f t="shared" si="14"/>
        <v>8082.8281550826459</v>
      </c>
      <c r="Q43" s="117">
        <f t="shared" si="14"/>
        <v>6005.9140770253152</v>
      </c>
      <c r="R43" s="117">
        <f t="shared" ref="R43:V43" si="15">R44+R47+R49+R58</f>
        <v>7420.0558402357192</v>
      </c>
      <c r="S43" s="117">
        <f t="shared" si="15"/>
        <v>8122.5466621580299</v>
      </c>
      <c r="T43" s="117">
        <f t="shared" si="15"/>
        <v>7695.7133373143488</v>
      </c>
      <c r="U43" s="117">
        <f t="shared" si="15"/>
        <v>6515.3083721546664</v>
      </c>
      <c r="V43" s="117">
        <f t="shared" si="15"/>
        <v>5552.6418029152082</v>
      </c>
      <c r="W43" s="117">
        <f t="shared" ref="W43:Y43" si="16">W44+W47+W49+W58</f>
        <v>5948.806299792358</v>
      </c>
      <c r="X43" s="117">
        <f t="shared" si="16"/>
        <v>5952.2734557915155</v>
      </c>
      <c r="Y43" s="117">
        <f t="shared" si="16"/>
        <v>5320.8420672504108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9881.9301824925587</v>
      </c>
      <c r="H44" s="122">
        <f t="shared" si="17"/>
        <v>6781.9266107719704</v>
      </c>
      <c r="I44" s="122">
        <f t="shared" si="17"/>
        <v>4523.4325183967048</v>
      </c>
      <c r="J44" s="122">
        <f t="shared" si="17"/>
        <v>5510.2961739458497</v>
      </c>
      <c r="K44" s="122">
        <f t="shared" si="17"/>
        <v>5025.3210551406191</v>
      </c>
      <c r="L44" s="122">
        <f t="shared" si="17"/>
        <v>6680.5671450690043</v>
      </c>
      <c r="M44" s="122">
        <f t="shared" si="17"/>
        <v>5825.8728844550978</v>
      </c>
      <c r="N44" s="122">
        <f t="shared" si="17"/>
        <v>8834.4372083094077</v>
      </c>
      <c r="O44" s="122">
        <f t="shared" si="17"/>
        <v>7418.7067368391836</v>
      </c>
      <c r="P44" s="122">
        <f t="shared" si="17"/>
        <v>7146.8900271674393</v>
      </c>
      <c r="Q44" s="122">
        <f t="shared" si="17"/>
        <v>5281.1340429411084</v>
      </c>
      <c r="R44" s="122">
        <f t="shared" ref="R44:V44" si="18">SUM(R45:R46)</f>
        <v>6576.1785399004621</v>
      </c>
      <c r="S44" s="122">
        <f t="shared" si="18"/>
        <v>7241.8517126462284</v>
      </c>
      <c r="T44" s="122">
        <f t="shared" si="18"/>
        <v>6762.4788736243909</v>
      </c>
      <c r="U44" s="122">
        <f t="shared" si="18"/>
        <v>5620.119677006518</v>
      </c>
      <c r="V44" s="122">
        <f t="shared" si="18"/>
        <v>4721.86778143227</v>
      </c>
      <c r="W44" s="122">
        <f t="shared" ref="W44:Y44" si="19">SUM(W45:W46)</f>
        <v>4847.4866983089105</v>
      </c>
      <c r="X44" s="122">
        <f t="shared" si="19"/>
        <v>4866.0842263086115</v>
      </c>
      <c r="Y44" s="122">
        <f t="shared" si="19"/>
        <v>4337.0853897307888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9678.1369848744307</v>
      </c>
      <c r="H45" s="98">
        <v>6643.4257131646245</v>
      </c>
      <c r="I45" s="98">
        <v>4432.8300490046468</v>
      </c>
      <c r="J45" s="98">
        <v>5401.0857572917339</v>
      </c>
      <c r="K45" s="98">
        <v>4927.0678575189131</v>
      </c>
      <c r="L45" s="98">
        <v>6552.5238033454698</v>
      </c>
      <c r="M45" s="98">
        <v>5715.3307267055879</v>
      </c>
      <c r="N45" s="98">
        <v>8668.234532698476</v>
      </c>
      <c r="O45" s="98">
        <v>7280.2757531756133</v>
      </c>
      <c r="P45" s="98">
        <v>7015.507868499164</v>
      </c>
      <c r="Q45" s="98">
        <v>5185.6131639925143</v>
      </c>
      <c r="R45" s="98">
        <v>6459.2350001307796</v>
      </c>
      <c r="S45" s="98">
        <v>7114.7529389975671</v>
      </c>
      <c r="T45" s="98">
        <v>6644.0322242291222</v>
      </c>
      <c r="U45" s="98">
        <v>5521.8134664536883</v>
      </c>
      <c r="V45" s="98">
        <v>4640.4236864754566</v>
      </c>
      <c r="W45" s="98">
        <v>4764.5952178231009</v>
      </c>
      <c r="X45" s="98">
        <v>4783.1789143482529</v>
      </c>
      <c r="Y45" s="98">
        <v>4264.3272689314854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203.79319761812849</v>
      </c>
      <c r="H46" s="98">
        <v>138.50089760734571</v>
      </c>
      <c r="I46" s="98">
        <v>90.602469392058524</v>
      </c>
      <c r="J46" s="98">
        <v>109.21041665411602</v>
      </c>
      <c r="K46" s="98">
        <v>98.253197621705652</v>
      </c>
      <c r="L46" s="98">
        <v>128.04334172353441</v>
      </c>
      <c r="M46" s="98">
        <v>110.54215774951007</v>
      </c>
      <c r="N46" s="98">
        <v>166.20267561093107</v>
      </c>
      <c r="O46" s="98">
        <v>138.43098366357052</v>
      </c>
      <c r="P46" s="98">
        <v>131.38215866827522</v>
      </c>
      <c r="Q46" s="98">
        <v>95.520878948594216</v>
      </c>
      <c r="R46" s="98">
        <v>116.94353976968215</v>
      </c>
      <c r="S46" s="98">
        <v>127.09877364866148</v>
      </c>
      <c r="T46" s="98">
        <v>118.44664939526898</v>
      </c>
      <c r="U46" s="98">
        <v>98.306210552829882</v>
      </c>
      <c r="V46" s="98">
        <v>81.444094956813402</v>
      </c>
      <c r="W46" s="98">
        <v>82.891480485809311</v>
      </c>
      <c r="X46" s="98">
        <v>82.905311960358517</v>
      </c>
      <c r="Y46" s="98">
        <v>72.758120799303327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1.6073104036903116</v>
      </c>
      <c r="H47" s="122">
        <f t="shared" si="20"/>
        <v>6.118599985249114</v>
      </c>
      <c r="I47" s="122">
        <f t="shared" si="20"/>
        <v>2.9473785825878931</v>
      </c>
      <c r="J47" s="122">
        <f t="shared" si="20"/>
        <v>2.0239082070893035</v>
      </c>
      <c r="K47" s="122">
        <f t="shared" si="20"/>
        <v>3.5400122345427172</v>
      </c>
      <c r="L47" s="122">
        <f t="shared" si="20"/>
        <v>17.958255158961475</v>
      </c>
      <c r="M47" s="122">
        <f t="shared" si="20"/>
        <v>1.7675232029142198</v>
      </c>
      <c r="N47" s="122">
        <f t="shared" si="20"/>
        <v>8.811831718387749</v>
      </c>
      <c r="O47" s="122">
        <f t="shared" si="20"/>
        <v>1.8916347006154746</v>
      </c>
      <c r="P47" s="122">
        <f t="shared" si="20"/>
        <v>6.6103986337654357</v>
      </c>
      <c r="Q47" s="122">
        <f t="shared" si="20"/>
        <v>2.5715410166914729</v>
      </c>
      <c r="R47" s="122">
        <f t="shared" si="20"/>
        <v>1.9109113680374257</v>
      </c>
      <c r="S47" s="122">
        <f t="shared" si="20"/>
        <v>1.4988709864056959</v>
      </c>
      <c r="T47" s="122">
        <f t="shared" si="20"/>
        <v>1.7361219833328665</v>
      </c>
      <c r="U47" s="122">
        <f t="shared" si="20"/>
        <v>0.90073039654069853</v>
      </c>
      <c r="V47" s="122">
        <f t="shared" si="20"/>
        <v>0.61593586287345603</v>
      </c>
      <c r="W47" s="122">
        <f t="shared" si="20"/>
        <v>1.1928549188704334</v>
      </c>
      <c r="X47" s="122">
        <f t="shared" si="20"/>
        <v>0.69977976484845206</v>
      </c>
      <c r="Y47" s="122">
        <f t="shared" si="20"/>
        <v>0.11449552307374813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1.6073104036903116</v>
      </c>
      <c r="H48" s="98">
        <f>IF(RES_hhdet_in_tes!H48=0,0,RES_hhdet_in_tes!H48*1000*11630/RES_hhdet_in_new!H45)</f>
        <v>6.118599985249114</v>
      </c>
      <c r="I48" s="98">
        <f>IF(RES_hhdet_in_tes!I48=0,0,RES_hhdet_in_tes!I48*1000*11630/RES_hhdet_in_new!I45)</f>
        <v>2.9473785825878931</v>
      </c>
      <c r="J48" s="98">
        <f>IF(RES_hhdet_in_tes!J48=0,0,RES_hhdet_in_tes!J48*1000*11630/RES_hhdet_in_new!J45)</f>
        <v>2.0239082070893035</v>
      </c>
      <c r="K48" s="98">
        <f>IF(RES_hhdet_in_tes!K48=0,0,RES_hhdet_in_tes!K48*1000*11630/RES_hhdet_in_new!K45)</f>
        <v>3.5400122345427172</v>
      </c>
      <c r="L48" s="98">
        <f>IF(RES_hhdet_in_tes!L48=0,0,RES_hhdet_in_tes!L48*1000*11630/RES_hhdet_in_new!L45)</f>
        <v>17.958255158961475</v>
      </c>
      <c r="M48" s="98">
        <f>IF(RES_hhdet_in_tes!M48=0,0,RES_hhdet_in_tes!M48*1000*11630/RES_hhdet_in_new!M45)</f>
        <v>1.7675232029142198</v>
      </c>
      <c r="N48" s="98">
        <f>IF(RES_hhdet_in_tes!N48=0,0,RES_hhdet_in_tes!N48*1000*11630/RES_hhdet_in_new!N45)</f>
        <v>8.811831718387749</v>
      </c>
      <c r="O48" s="98">
        <f>IF(RES_hhdet_in_tes!O48=0,0,RES_hhdet_in_tes!O48*1000*11630/RES_hhdet_in_new!O45)</f>
        <v>1.8916347006154746</v>
      </c>
      <c r="P48" s="98">
        <f>IF(RES_hhdet_in_tes!P48=0,0,RES_hhdet_in_tes!P48*1000*11630/RES_hhdet_in_new!P45)</f>
        <v>6.6103986337654357</v>
      </c>
      <c r="Q48" s="98">
        <f>IF(RES_hhdet_in_tes!Q48=0,0,RES_hhdet_in_tes!Q48*1000*11630/RES_hhdet_in_new!Q45)</f>
        <v>2.5715410166914729</v>
      </c>
      <c r="R48" s="98">
        <f>IF(RES_hhdet_in_tes!R48=0,0,RES_hhdet_in_tes!R48*1000*11630/RES_hhdet_in_new!R45)</f>
        <v>1.9109113680374257</v>
      </c>
      <c r="S48" s="98">
        <f>IF(RES_hhdet_in_tes!S48=0,0,RES_hhdet_in_tes!S48*1000*11630/RES_hhdet_in_new!S45)</f>
        <v>1.4988709864056959</v>
      </c>
      <c r="T48" s="98">
        <f>IF(RES_hhdet_in_tes!T48=0,0,RES_hhdet_in_tes!T48*1000*11630/RES_hhdet_in_new!T45)</f>
        <v>1.7361219833328665</v>
      </c>
      <c r="U48" s="98">
        <f>IF(RES_hhdet_in_tes!U48=0,0,RES_hhdet_in_tes!U48*1000*11630/RES_hhdet_in_new!U45)</f>
        <v>0.90073039654069853</v>
      </c>
      <c r="V48" s="98">
        <f>IF(RES_hhdet_in_tes!V48=0,0,RES_hhdet_in_tes!V48*1000*11630/RES_hhdet_in_new!V45)</f>
        <v>0.61593586287345603</v>
      </c>
      <c r="W48" s="98">
        <f>IF(RES_hhdet_in_tes!W48=0,0,RES_hhdet_in_tes!W48*1000*11630/RES_hhdet_in_new!W45)</f>
        <v>1.1928549188704334</v>
      </c>
      <c r="X48" s="98">
        <f>IF(RES_hhdet_in_tes!X48=0,0,RES_hhdet_in_tes!X48*1000*11630/RES_hhdet_in_new!X45)</f>
        <v>0.69977976484845206</v>
      </c>
      <c r="Y48" s="98">
        <f>IF(RES_hhdet_in_tes!Y48=0,0,RES_hhdet_in_tes!Y48*1000*11630/RES_hhdet_in_new!Y45)</f>
        <v>0.11449552307374813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549.30518344971733</v>
      </c>
      <c r="H49" s="122">
        <v>418.78344132189181</v>
      </c>
      <c r="I49" s="122">
        <v>294.67668899202016</v>
      </c>
      <c r="J49" s="122">
        <v>381.45685911566125</v>
      </c>
      <c r="K49" s="122">
        <v>357.60091229783467</v>
      </c>
      <c r="L49" s="122">
        <v>467.70469038182318</v>
      </c>
      <c r="M49" s="122">
        <v>452.60302304126583</v>
      </c>
      <c r="N49" s="122">
        <v>587.48665661131963</v>
      </c>
      <c r="O49" s="122">
        <v>443.64985958164749</v>
      </c>
      <c r="P49" s="122">
        <v>497.82953357008273</v>
      </c>
      <c r="Q49" s="122">
        <v>388.13321092692166</v>
      </c>
      <c r="R49" s="122">
        <v>495.3099872455677</v>
      </c>
      <c r="S49" s="122">
        <v>540.92588256430986</v>
      </c>
      <c r="T49" s="122">
        <v>537.40054343713132</v>
      </c>
      <c r="U49" s="122">
        <v>482.57223258945157</v>
      </c>
      <c r="V49" s="122">
        <v>459.52739484002581</v>
      </c>
      <c r="W49" s="122">
        <v>686.2376987226271</v>
      </c>
      <c r="X49" s="122">
        <v>692.96902195202847</v>
      </c>
      <c r="Y49" s="122">
        <v>474.60510435351694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554.60237862868212</v>
      </c>
      <c r="H50" s="98">
        <v>417.75836942865521</v>
      </c>
      <c r="I50" s="98">
        <v>292.54527325948322</v>
      </c>
      <c r="J50" s="98">
        <v>379.28319789752743</v>
      </c>
      <c r="K50" s="98">
        <v>354.12637223083703</v>
      </c>
      <c r="L50" s="98">
        <v>469.70512579160089</v>
      </c>
      <c r="M50" s="98">
        <v>452.67612148123885</v>
      </c>
      <c r="N50" s="98">
        <v>591.84547992062653</v>
      </c>
      <c r="O50" s="98">
        <v>444.01106315870658</v>
      </c>
      <c r="P50" s="98">
        <v>498.20408687177007</v>
      </c>
      <c r="Q50" s="98">
        <v>384.03310380123554</v>
      </c>
      <c r="R50" s="98">
        <v>495.03510759023288</v>
      </c>
      <c r="S50" s="98">
        <v>542.12263036358274</v>
      </c>
      <c r="T50" s="98">
        <v>538.34005215493801</v>
      </c>
      <c r="U50" s="98">
        <v>482.96977444998402</v>
      </c>
      <c r="V50" s="98">
        <v>458.71916664534518</v>
      </c>
      <c r="W50" s="98">
        <v>683.71482988013781</v>
      </c>
      <c r="X50" s="98">
        <v>694.24074192981368</v>
      </c>
      <c r="Y50" s="98">
        <v>474.64039853107278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382.06516422811211</v>
      </c>
      <c r="H54" s="101">
        <v>458.76124515812359</v>
      </c>
      <c r="I54" s="101">
        <v>379.93331829349842</v>
      </c>
      <c r="J54" s="101">
        <v>465.57754825744178</v>
      </c>
      <c r="K54" s="101">
        <v>493.10797491074038</v>
      </c>
      <c r="L54" s="101">
        <v>391.18803595782981</v>
      </c>
      <c r="M54" s="101">
        <v>450.12289739932601</v>
      </c>
      <c r="N54" s="101">
        <v>482.20430898652137</v>
      </c>
      <c r="O54" s="101">
        <v>430.55622991325356</v>
      </c>
      <c r="P54" s="101">
        <v>488.2784243770538</v>
      </c>
      <c r="Q54" s="101">
        <v>478.87036427362631</v>
      </c>
      <c r="R54" s="101">
        <v>503.7161906587117</v>
      </c>
      <c r="S54" s="101">
        <v>508.67667871021808</v>
      </c>
      <c r="T54" s="101">
        <v>515.09267364920629</v>
      </c>
      <c r="U54" s="101">
        <v>475.61525003013259</v>
      </c>
      <c r="V54" s="101">
        <v>473.85099451242036</v>
      </c>
      <c r="W54" s="101">
        <v>735.25898100053496</v>
      </c>
      <c r="X54" s="101">
        <v>667.84515866997094</v>
      </c>
      <c r="Y54" s="101">
        <v>473.75877938754434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434.03594341880034</v>
      </c>
      <c r="H58" s="122">
        <v>503.85386538216</v>
      </c>
      <c r="I58" s="122">
        <v>550.85798320246613</v>
      </c>
      <c r="J58" s="122">
        <v>570.48748832175204</v>
      </c>
      <c r="K58" s="122">
        <v>494.92896206535755</v>
      </c>
      <c r="L58" s="122">
        <v>463.47775369947516</v>
      </c>
      <c r="M58" s="122">
        <v>503.93449890376439</v>
      </c>
      <c r="N58" s="122">
        <v>505.42348609435504</v>
      </c>
      <c r="O58" s="122">
        <v>446.16779718447788</v>
      </c>
      <c r="P58" s="122">
        <v>431.49819571135839</v>
      </c>
      <c r="Q58" s="122">
        <v>334.07528214059374</v>
      </c>
      <c r="R58" s="122">
        <v>346.65640172165268</v>
      </c>
      <c r="S58" s="122">
        <v>338.27019596108607</v>
      </c>
      <c r="T58" s="122">
        <v>394.09779826949369</v>
      </c>
      <c r="U58" s="122">
        <v>411.71573216215654</v>
      </c>
      <c r="V58" s="122">
        <v>370.630690780039</v>
      </c>
      <c r="W58" s="122">
        <v>413.88904784194955</v>
      </c>
      <c r="X58" s="122">
        <v>392.5204277660269</v>
      </c>
      <c r="Y58" s="122">
        <v>509.03707764303084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483.72147636565717</v>
      </c>
      <c r="H59" s="98">
        <v>526.40524595630518</v>
      </c>
      <c r="I59" s="98">
        <v>446.70742848218583</v>
      </c>
      <c r="J59" s="98">
        <v>481.62204609063315</v>
      </c>
      <c r="K59" s="98">
        <v>480.32233768684671</v>
      </c>
      <c r="L59" s="98">
        <v>473.94322192304173</v>
      </c>
      <c r="M59" s="98">
        <v>513.35470080087066</v>
      </c>
      <c r="N59" s="98">
        <v>518.83578813290183</v>
      </c>
      <c r="O59" s="98">
        <v>436.77900073343477</v>
      </c>
      <c r="P59" s="98">
        <v>405.91735887865616</v>
      </c>
      <c r="Q59" s="98">
        <v>332.22824978823826</v>
      </c>
      <c r="R59" s="98">
        <v>357.9818487190023</v>
      </c>
      <c r="S59" s="98">
        <v>389.72414949735162</v>
      </c>
      <c r="T59" s="98">
        <v>375.65661625417272</v>
      </c>
      <c r="U59" s="98">
        <v>434.04908243012648</v>
      </c>
      <c r="V59" s="98">
        <v>410.91072904673729</v>
      </c>
      <c r="W59" s="98">
        <v>339.19259705110119</v>
      </c>
      <c r="X59" s="98">
        <v>374.04228067371349</v>
      </c>
      <c r="Y59" s="98">
        <v>509.58438802440719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387.71892118020503</v>
      </c>
      <c r="H60" s="33">
        <v>495.99889012599715</v>
      </c>
      <c r="I60" s="33">
        <v>561.08705554106507</v>
      </c>
      <c r="J60" s="33">
        <v>595.0612118969168</v>
      </c>
      <c r="K60" s="33">
        <v>560.35863565128955</v>
      </c>
      <c r="L60" s="33">
        <v>413.53592372083818</v>
      </c>
      <c r="M60" s="33">
        <v>480.21456606932429</v>
      </c>
      <c r="N60" s="33">
        <v>493.77394375230318</v>
      </c>
      <c r="O60" s="33">
        <v>452.49732288181036</v>
      </c>
      <c r="P60" s="33">
        <v>450.70302816834209</v>
      </c>
      <c r="Q60" s="33">
        <v>340.02683083151686</v>
      </c>
      <c r="R60" s="33">
        <v>322.62562567900068</v>
      </c>
      <c r="S60" s="33">
        <v>208.78342547247087</v>
      </c>
      <c r="T60" s="33">
        <v>441.50029969142616</v>
      </c>
      <c r="U60" s="33">
        <v>398.32859424936748</v>
      </c>
      <c r="V60" s="33">
        <v>365.66281939381287</v>
      </c>
      <c r="W60" s="33">
        <v>477.9295014570406</v>
      </c>
      <c r="X60" s="33">
        <v>439.87759516429128</v>
      </c>
      <c r="Y60" s="33">
        <v>378.3393585703609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5999.1661517220145</v>
      </c>
      <c r="D62" s="117">
        <f t="shared" si="21"/>
        <v>5941.282437586281</v>
      </c>
      <c r="E62" s="117">
        <f t="shared" si="21"/>
        <v>6450.5792842764949</v>
      </c>
      <c r="F62" s="117">
        <f t="shared" si="21"/>
        <v>7041.2213403428559</v>
      </c>
      <c r="G62" s="117">
        <f t="shared" si="21"/>
        <v>8070.5961249834918</v>
      </c>
      <c r="H62" s="117">
        <f t="shared" si="21"/>
        <v>8029.5199035942487</v>
      </c>
      <c r="I62" s="117">
        <f t="shared" si="21"/>
        <v>7607.2821547993435</v>
      </c>
      <c r="J62" s="117">
        <f t="shared" si="21"/>
        <v>7603.7596901791085</v>
      </c>
      <c r="K62" s="117">
        <f t="shared" si="21"/>
        <v>7344.409873782889</v>
      </c>
      <c r="L62" s="117">
        <f t="shared" si="21"/>
        <v>7338.0376514939389</v>
      </c>
      <c r="M62" s="117">
        <f t="shared" si="21"/>
        <v>6948.0420387345612</v>
      </c>
      <c r="N62" s="117">
        <f t="shared" si="21"/>
        <v>7955.7912794934209</v>
      </c>
      <c r="O62" s="117">
        <f t="shared" si="21"/>
        <v>8183.3415874245202</v>
      </c>
      <c r="P62" s="117">
        <f t="shared" si="21"/>
        <v>7463.0794807844659</v>
      </c>
      <c r="Q62" s="117">
        <f t="shared" si="21"/>
        <v>7091.268445915588</v>
      </c>
      <c r="R62" s="117">
        <f t="shared" ref="R62:V62" si="22">R63+R66+R68+R77</f>
        <v>7690.2704306964924</v>
      </c>
      <c r="S62" s="117">
        <f t="shared" si="22"/>
        <v>7674.8236241861641</v>
      </c>
      <c r="T62" s="117">
        <f t="shared" si="22"/>
        <v>7234.6568991891854</v>
      </c>
      <c r="U62" s="117">
        <f t="shared" si="22"/>
        <v>6291.2399864814706</v>
      </c>
      <c r="V62" s="117">
        <f t="shared" si="22"/>
        <v>5677.3643877722916</v>
      </c>
      <c r="W62" s="117">
        <f t="shared" ref="W62:Y62" si="23">W63+W66+W68+W77</f>
        <v>6748.2913810261898</v>
      </c>
      <c r="X62" s="117">
        <f t="shared" si="23"/>
        <v>5662.0275827990217</v>
      </c>
      <c r="Y62" s="117">
        <f t="shared" si="23"/>
        <v>5066.9716384511876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5250.6775804013387</v>
      </c>
      <c r="D63" s="122">
        <f t="shared" si="24"/>
        <v>5263.6168913135662</v>
      </c>
      <c r="E63" s="122">
        <f t="shared" si="24"/>
        <v>5716.6626752751163</v>
      </c>
      <c r="F63" s="122">
        <f t="shared" si="24"/>
        <v>6207.183157547498</v>
      </c>
      <c r="G63" s="122">
        <f t="shared" si="24"/>
        <v>7223.3107041489702</v>
      </c>
      <c r="H63" s="122">
        <f t="shared" si="24"/>
        <v>7110.1726683920569</v>
      </c>
      <c r="I63" s="122">
        <f t="shared" si="24"/>
        <v>6669.6752381666647</v>
      </c>
      <c r="J63" s="122">
        <f t="shared" si="24"/>
        <v>6608.7526847516656</v>
      </c>
      <c r="K63" s="122">
        <f t="shared" si="24"/>
        <v>6383.0776180422417</v>
      </c>
      <c r="L63" s="122">
        <f t="shared" si="24"/>
        <v>6401.8107814316027</v>
      </c>
      <c r="M63" s="122">
        <f t="shared" si="24"/>
        <v>5972.6668798019364</v>
      </c>
      <c r="N63" s="122">
        <f t="shared" si="24"/>
        <v>6981.8886564232462</v>
      </c>
      <c r="O63" s="122">
        <f t="shared" si="24"/>
        <v>7312.55738393519</v>
      </c>
      <c r="P63" s="122">
        <f t="shared" si="24"/>
        <v>6582.2101939263948</v>
      </c>
      <c r="Q63" s="122">
        <f t="shared" si="24"/>
        <v>6294.3732857567375</v>
      </c>
      <c r="R63" s="122">
        <f t="shared" ref="R63:V63" si="25">SUM(R64:R65)</f>
        <v>6816.793004902368</v>
      </c>
      <c r="S63" s="122">
        <f t="shared" si="25"/>
        <v>6833.7009318810524</v>
      </c>
      <c r="T63" s="122">
        <f t="shared" si="25"/>
        <v>6327.2734909583514</v>
      </c>
      <c r="U63" s="122">
        <f t="shared" si="25"/>
        <v>5420.4137602322589</v>
      </c>
      <c r="V63" s="122">
        <f t="shared" si="25"/>
        <v>4820.6938387772452</v>
      </c>
      <c r="W63" s="122">
        <f t="shared" ref="W63:Y63" si="26">SUM(W64:W65)</f>
        <v>5530.9122059634647</v>
      </c>
      <c r="X63" s="122">
        <f t="shared" si="26"/>
        <v>4587.9101284618382</v>
      </c>
      <c r="Y63" s="122">
        <f t="shared" si="26"/>
        <v>4159.7277000350805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5134.4406132736822</v>
      </c>
      <c r="D64" s="98">
        <v>5149.4668397230735</v>
      </c>
      <c r="E64" s="98">
        <v>5595.1181651077259</v>
      </c>
      <c r="F64" s="98">
        <v>6077.2512041003192</v>
      </c>
      <c r="G64" s="98">
        <v>7074.3457187055628</v>
      </c>
      <c r="H64" s="98">
        <v>6964.9683108056188</v>
      </c>
      <c r="I64" s="98">
        <v>6536.0844209800844</v>
      </c>
      <c r="J64" s="98">
        <v>6477.7715883673482</v>
      </c>
      <c r="K64" s="98">
        <v>6258.2780719518196</v>
      </c>
      <c r="L64" s="98">
        <v>6279.1102340474945</v>
      </c>
      <c r="M64" s="98">
        <v>5859.3394012409117</v>
      </c>
      <c r="N64" s="98">
        <v>6850.5380623612155</v>
      </c>
      <c r="O64" s="98">
        <v>7176.107117377579</v>
      </c>
      <c r="P64" s="98">
        <v>6461.208614106491</v>
      </c>
      <c r="Q64" s="98">
        <v>6180.5257553215515</v>
      </c>
      <c r="R64" s="98">
        <v>6695.5706416356679</v>
      </c>
      <c r="S64" s="98">
        <v>6713.7654454353597</v>
      </c>
      <c r="T64" s="98">
        <v>6216.4495817355701</v>
      </c>
      <c r="U64" s="98">
        <v>5325.6007727834458</v>
      </c>
      <c r="V64" s="98">
        <v>4737.5451643677288</v>
      </c>
      <c r="W64" s="98">
        <v>5436.3342257187151</v>
      </c>
      <c r="X64" s="98">
        <v>4509.74417350574</v>
      </c>
      <c r="Y64" s="98">
        <v>4089.9448981543574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116.23696712765671</v>
      </c>
      <c r="D65" s="98">
        <v>114.1500515904924</v>
      </c>
      <c r="E65" s="98">
        <v>121.54451016739021</v>
      </c>
      <c r="F65" s="98">
        <v>129.93195344717915</v>
      </c>
      <c r="G65" s="98">
        <v>148.96498544340756</v>
      </c>
      <c r="H65" s="98">
        <v>145.20435758643853</v>
      </c>
      <c r="I65" s="98">
        <v>133.5908171865801</v>
      </c>
      <c r="J65" s="98">
        <v>130.98109638431748</v>
      </c>
      <c r="K65" s="98">
        <v>124.79954609042213</v>
      </c>
      <c r="L65" s="98">
        <v>122.70054738410786</v>
      </c>
      <c r="M65" s="98">
        <v>113.32747856102462</v>
      </c>
      <c r="N65" s="98">
        <v>131.35059406203106</v>
      </c>
      <c r="O65" s="98">
        <v>136.45026655761143</v>
      </c>
      <c r="P65" s="98">
        <v>121.0015798199039</v>
      </c>
      <c r="Q65" s="98">
        <v>113.84753043518599</v>
      </c>
      <c r="R65" s="98">
        <v>121.22236326670011</v>
      </c>
      <c r="S65" s="98">
        <v>119.93548644569248</v>
      </c>
      <c r="T65" s="98">
        <v>110.82390922278096</v>
      </c>
      <c r="U65" s="98">
        <v>94.812987448813502</v>
      </c>
      <c r="V65" s="98">
        <v>83.148674409516786</v>
      </c>
      <c r="W65" s="98">
        <v>94.577980244749284</v>
      </c>
      <c r="X65" s="98">
        <v>78.165954956097863</v>
      </c>
      <c r="Y65" s="98">
        <v>69.782801880722687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0.44000620312633976</v>
      </c>
      <c r="F66" s="122">
        <f t="shared" si="27"/>
        <v>0.79107888178953023</v>
      </c>
      <c r="G66" s="122">
        <f t="shared" si="27"/>
        <v>1.7164720001938691</v>
      </c>
      <c r="H66" s="122">
        <f t="shared" si="27"/>
        <v>5.2481420210114598</v>
      </c>
      <c r="I66" s="122">
        <f t="shared" si="27"/>
        <v>2.7275218262208907</v>
      </c>
      <c r="J66" s="122">
        <f t="shared" si="27"/>
        <v>2.1104124021869604</v>
      </c>
      <c r="K66" s="122">
        <f t="shared" si="27"/>
        <v>3.5040077512273542</v>
      </c>
      <c r="L66" s="122">
        <f t="shared" si="27"/>
        <v>18.130190439848931</v>
      </c>
      <c r="M66" s="122">
        <f t="shared" si="27"/>
        <v>1.8157958954307847</v>
      </c>
      <c r="N66" s="122">
        <f t="shared" si="27"/>
        <v>8.8407989495461585</v>
      </c>
      <c r="O66" s="122">
        <f t="shared" si="27"/>
        <v>2.0204557017326574</v>
      </c>
      <c r="P66" s="122">
        <f t="shared" si="27"/>
        <v>6.5757223552381747</v>
      </c>
      <c r="Q66" s="122">
        <f t="shared" si="27"/>
        <v>2.5530648892038132</v>
      </c>
      <c r="R66" s="122">
        <f t="shared" si="27"/>
        <v>1.8945001149686289</v>
      </c>
      <c r="S66" s="122">
        <f t="shared" si="27"/>
        <v>1.4710621638840613</v>
      </c>
      <c r="T66" s="122">
        <f t="shared" si="27"/>
        <v>1.6924670785295262</v>
      </c>
      <c r="U66" s="122">
        <f t="shared" si="27"/>
        <v>1.036742237214143</v>
      </c>
      <c r="V66" s="122">
        <f t="shared" si="27"/>
        <v>0.61469221797601337</v>
      </c>
      <c r="W66" s="122">
        <f t="shared" si="27"/>
        <v>1.1235583888896161</v>
      </c>
      <c r="X66" s="122">
        <f t="shared" si="27"/>
        <v>0.72670779270124741</v>
      </c>
      <c r="Y66" s="122">
        <f t="shared" si="27"/>
        <v>8.1182810269322309E-2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0.44000620312633976</v>
      </c>
      <c r="F67" s="98">
        <f>IF(RES_hhdet_in_tes!F67=0,0,RES_hhdet_in_tes!F67*1000*11630/RES_hhdet_in_new!F64)</f>
        <v>0.79107888178953023</v>
      </c>
      <c r="G67" s="98">
        <f>IF(RES_hhdet_in_tes!G67=0,0,RES_hhdet_in_tes!G67*1000*11630/RES_hhdet_in_new!G64)</f>
        <v>1.7164720001938691</v>
      </c>
      <c r="H67" s="98">
        <f>IF(RES_hhdet_in_tes!H67=0,0,RES_hhdet_in_tes!H67*1000*11630/RES_hhdet_in_new!H64)</f>
        <v>5.2481420210114598</v>
      </c>
      <c r="I67" s="98">
        <f>IF(RES_hhdet_in_tes!I67=0,0,RES_hhdet_in_tes!I67*1000*11630/RES_hhdet_in_new!I64)</f>
        <v>2.7275218262208907</v>
      </c>
      <c r="J67" s="98">
        <f>IF(RES_hhdet_in_tes!J67=0,0,RES_hhdet_in_tes!J67*1000*11630/RES_hhdet_in_new!J64)</f>
        <v>2.1104124021869604</v>
      </c>
      <c r="K67" s="98">
        <f>IF(RES_hhdet_in_tes!K67=0,0,RES_hhdet_in_tes!K67*1000*11630/RES_hhdet_in_new!K64)</f>
        <v>3.5040077512273542</v>
      </c>
      <c r="L67" s="98">
        <f>IF(RES_hhdet_in_tes!L67=0,0,RES_hhdet_in_tes!L67*1000*11630/RES_hhdet_in_new!L64)</f>
        <v>18.130190439848931</v>
      </c>
      <c r="M67" s="98">
        <f>IF(RES_hhdet_in_tes!M67=0,0,RES_hhdet_in_tes!M67*1000*11630/RES_hhdet_in_new!M64)</f>
        <v>1.8157958954307847</v>
      </c>
      <c r="N67" s="98">
        <f>IF(RES_hhdet_in_tes!N67=0,0,RES_hhdet_in_tes!N67*1000*11630/RES_hhdet_in_new!N64)</f>
        <v>8.8407989495461585</v>
      </c>
      <c r="O67" s="98">
        <f>IF(RES_hhdet_in_tes!O67=0,0,RES_hhdet_in_tes!O67*1000*11630/RES_hhdet_in_new!O64)</f>
        <v>2.0204557017326574</v>
      </c>
      <c r="P67" s="98">
        <f>IF(RES_hhdet_in_tes!P67=0,0,RES_hhdet_in_tes!P67*1000*11630/RES_hhdet_in_new!P64)</f>
        <v>6.5757223552381747</v>
      </c>
      <c r="Q67" s="98">
        <f>IF(RES_hhdet_in_tes!Q67=0,0,RES_hhdet_in_tes!Q67*1000*11630/RES_hhdet_in_new!Q64)</f>
        <v>2.5530648892038132</v>
      </c>
      <c r="R67" s="98">
        <f>IF(RES_hhdet_in_tes!R67=0,0,RES_hhdet_in_tes!R67*1000*11630/RES_hhdet_in_new!R64)</f>
        <v>1.8945001149686289</v>
      </c>
      <c r="S67" s="98">
        <f>IF(RES_hhdet_in_tes!S67=0,0,RES_hhdet_in_tes!S67*1000*11630/RES_hhdet_in_new!S64)</f>
        <v>1.4710621638840613</v>
      </c>
      <c r="T67" s="98">
        <f>IF(RES_hhdet_in_tes!T67=0,0,RES_hhdet_in_tes!T67*1000*11630/RES_hhdet_in_new!T64)</f>
        <v>1.6924670785295262</v>
      </c>
      <c r="U67" s="98">
        <f>IF(RES_hhdet_in_tes!U67=0,0,RES_hhdet_in_tes!U67*1000*11630/RES_hhdet_in_new!U64)</f>
        <v>1.036742237214143</v>
      </c>
      <c r="V67" s="98">
        <f>IF(RES_hhdet_in_tes!V67=0,0,RES_hhdet_in_tes!V67*1000*11630/RES_hhdet_in_new!V64)</f>
        <v>0.61469221797601337</v>
      </c>
      <c r="W67" s="98">
        <f>IF(RES_hhdet_in_tes!W67=0,0,RES_hhdet_in_tes!W67*1000*11630/RES_hhdet_in_new!W64)</f>
        <v>1.1235583888896161</v>
      </c>
      <c r="X67" s="98">
        <f>IF(RES_hhdet_in_tes!X67=0,0,RES_hhdet_in_tes!X67*1000*11630/RES_hhdet_in_new!X64)</f>
        <v>0.72670779270124741</v>
      </c>
      <c r="Y67" s="98">
        <f>IF(RES_hhdet_in_tes!Y67=0,0,RES_hhdet_in_tes!Y67*1000*11630/RES_hhdet_in_new!Y64)</f>
        <v>8.1182810269322309E-2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297.0151339674822</v>
      </c>
      <c r="D68" s="122">
        <v>270.40142610428489</v>
      </c>
      <c r="E68" s="122">
        <v>299.24048144820824</v>
      </c>
      <c r="F68" s="122">
        <v>367.10289990715859</v>
      </c>
      <c r="G68" s="122">
        <v>382.36027672122185</v>
      </c>
      <c r="H68" s="122">
        <v>418.4881971088077</v>
      </c>
      <c r="I68" s="122">
        <v>414.15997697223628</v>
      </c>
      <c r="J68" s="122">
        <v>445.01328345249823</v>
      </c>
      <c r="K68" s="122">
        <v>448.43543769457381</v>
      </c>
      <c r="L68" s="122">
        <v>451.22715457470628</v>
      </c>
      <c r="M68" s="122">
        <v>469.48344100342774</v>
      </c>
      <c r="N68" s="122">
        <v>473.87984706866865</v>
      </c>
      <c r="O68" s="122">
        <v>442.18980574095281</v>
      </c>
      <c r="P68" s="122">
        <v>465.29160780420074</v>
      </c>
      <c r="Q68" s="122">
        <v>463.54532404683766</v>
      </c>
      <c r="R68" s="122">
        <v>517.28970412025831</v>
      </c>
      <c r="S68" s="122">
        <v>515.53682212750209</v>
      </c>
      <c r="T68" s="122">
        <v>508.29029866063445</v>
      </c>
      <c r="U68" s="122">
        <v>468.78662498351139</v>
      </c>
      <c r="V68" s="122">
        <v>469.31863682472255</v>
      </c>
      <c r="W68" s="122">
        <v>778.03651506777317</v>
      </c>
      <c r="X68" s="122">
        <v>661.30852347572772</v>
      </c>
      <c r="Y68" s="122">
        <v>464.99526330668812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295.39442288813603</v>
      </c>
      <c r="D69" s="98">
        <v>272.11626135255364</v>
      </c>
      <c r="E69" s="98">
        <v>300.926941270074</v>
      </c>
      <c r="F69" s="98">
        <v>366.25687642976703</v>
      </c>
      <c r="G69" s="98">
        <v>382.37759323941253</v>
      </c>
      <c r="H69" s="98">
        <v>415.55961038446964</v>
      </c>
      <c r="I69" s="98">
        <v>415.62374624408812</v>
      </c>
      <c r="J69" s="98">
        <v>444.24409742684884</v>
      </c>
      <c r="K69" s="98">
        <v>445.89742022509472</v>
      </c>
      <c r="L69" s="98">
        <v>454.57876499840035</v>
      </c>
      <c r="M69" s="98">
        <v>471.04212883596142</v>
      </c>
      <c r="N69" s="98">
        <v>473.19897002702345</v>
      </c>
      <c r="O69" s="98">
        <v>442.99212131527696</v>
      </c>
      <c r="P69" s="98">
        <v>463.60446050359593</v>
      </c>
      <c r="Q69" s="98">
        <v>462.87238487418989</v>
      </c>
      <c r="R69" s="98">
        <v>517.77793673881308</v>
      </c>
      <c r="S69" s="98">
        <v>515.7980720638285</v>
      </c>
      <c r="T69" s="98">
        <v>508.02208338027611</v>
      </c>
      <c r="U69" s="98">
        <v>468.50622519342687</v>
      </c>
      <c r="V69" s="98">
        <v>469.11927932665498</v>
      </c>
      <c r="W69" s="98">
        <v>780.20044110955644</v>
      </c>
      <c r="X69" s="98">
        <v>660.82670474732822</v>
      </c>
      <c r="Y69" s="98">
        <v>464.05406053179581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319.07364320325945</v>
      </c>
      <c r="D73" s="101">
        <v>241.1022410052924</v>
      </c>
      <c r="E73" s="101">
        <v>268.38552029869652</v>
      </c>
      <c r="F73" s="101">
        <v>382.33953632037594</v>
      </c>
      <c r="G73" s="101">
        <v>382.065164228112</v>
      </c>
      <c r="H73" s="101">
        <v>458.7612451581237</v>
      </c>
      <c r="I73" s="101">
        <v>379.93331829349842</v>
      </c>
      <c r="J73" s="101">
        <v>465.57754825744183</v>
      </c>
      <c r="K73" s="101">
        <v>493.10797491074027</v>
      </c>
      <c r="L73" s="101">
        <v>391.18803595782987</v>
      </c>
      <c r="M73" s="101">
        <v>450.12289739932595</v>
      </c>
      <c r="N73" s="101">
        <v>482.20430898652143</v>
      </c>
      <c r="O73" s="101">
        <v>430.55622991325339</v>
      </c>
      <c r="P73" s="101">
        <v>488.2784243770538</v>
      </c>
      <c r="Q73" s="101">
        <v>478.87036427362636</v>
      </c>
      <c r="R73" s="101">
        <v>503.71619065871164</v>
      </c>
      <c r="S73" s="101">
        <v>508.67667871021803</v>
      </c>
      <c r="T73" s="101">
        <v>515.09267364920618</v>
      </c>
      <c r="U73" s="101">
        <v>475.61525003013264</v>
      </c>
      <c r="V73" s="101">
        <v>473.85099451242047</v>
      </c>
      <c r="W73" s="101">
        <v>735.25898100053507</v>
      </c>
      <c r="X73" s="101">
        <v>667.84515866997106</v>
      </c>
      <c r="Y73" s="101">
        <v>473.75877938754434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451.47343735319362</v>
      </c>
      <c r="D77" s="122">
        <v>407.26412016842966</v>
      </c>
      <c r="E77" s="122">
        <v>434.23612135004464</v>
      </c>
      <c r="F77" s="122">
        <v>466.14420400640972</v>
      </c>
      <c r="G77" s="122">
        <v>463.20867211310627</v>
      </c>
      <c r="H77" s="122">
        <v>495.61089607237204</v>
      </c>
      <c r="I77" s="122">
        <v>520.71941783422187</v>
      </c>
      <c r="J77" s="122">
        <v>547.88330957275753</v>
      </c>
      <c r="K77" s="122">
        <v>509.3928102948455</v>
      </c>
      <c r="L77" s="122">
        <v>466.86952504778117</v>
      </c>
      <c r="M77" s="122">
        <v>504.0759220337664</v>
      </c>
      <c r="N77" s="122">
        <v>491.18197705195922</v>
      </c>
      <c r="O77" s="122">
        <v>426.57394204664558</v>
      </c>
      <c r="P77" s="122">
        <v>409.00195669863172</v>
      </c>
      <c r="Q77" s="122">
        <v>330.79677122280924</v>
      </c>
      <c r="R77" s="122">
        <v>354.2932215588973</v>
      </c>
      <c r="S77" s="122">
        <v>324.11480801372579</v>
      </c>
      <c r="T77" s="122">
        <v>397.40064249167079</v>
      </c>
      <c r="U77" s="122">
        <v>401.00285902848645</v>
      </c>
      <c r="V77" s="122">
        <v>386.7372199523482</v>
      </c>
      <c r="W77" s="122">
        <v>438.219101606062</v>
      </c>
      <c r="X77" s="122">
        <v>412.08222306875416</v>
      </c>
      <c r="Y77" s="122">
        <v>442.16749229915001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447.0791395345459</v>
      </c>
      <c r="D78" s="98">
        <v>417.31093219941556</v>
      </c>
      <c r="E78" s="98">
        <v>438.53862391821542</v>
      </c>
      <c r="F78" s="98">
        <v>463.37172475094332</v>
      </c>
      <c r="G78" s="98">
        <v>468.19246149508422</v>
      </c>
      <c r="H78" s="98">
        <v>495.57957036258517</v>
      </c>
      <c r="I78" s="98">
        <v>518.66425317225935</v>
      </c>
      <c r="J78" s="98">
        <v>545.87498960824894</v>
      </c>
      <c r="K78" s="98">
        <v>506.7237284623406</v>
      </c>
      <c r="L78" s="98">
        <v>469.62677765620748</v>
      </c>
      <c r="M78" s="98">
        <v>505.5371108948471</v>
      </c>
      <c r="N78" s="98">
        <v>491.02855283919507</v>
      </c>
      <c r="O78" s="98">
        <v>425.14706688302937</v>
      </c>
      <c r="P78" s="98">
        <v>406.50653606279127</v>
      </c>
      <c r="Q78" s="98">
        <v>330.40328053123665</v>
      </c>
      <c r="R78" s="98">
        <v>355.4792455458113</v>
      </c>
      <c r="S78" s="98">
        <v>328.4052059713502</v>
      </c>
      <c r="T78" s="98">
        <v>395.69513088726035</v>
      </c>
      <c r="U78" s="98">
        <v>401.10723755296004</v>
      </c>
      <c r="V78" s="98">
        <v>387.55344044377921</v>
      </c>
      <c r="W78" s="98">
        <v>436.4795632142326</v>
      </c>
      <c r="X78" s="98">
        <v>410.66429004081971</v>
      </c>
      <c r="Y78" s="98">
        <v>449.30147174286748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507.36676204648001</v>
      </c>
      <c r="D79" s="33">
        <v>255.89895210768663</v>
      </c>
      <c r="E79" s="33">
        <v>364.65497933847894</v>
      </c>
      <c r="F79" s="33">
        <v>510.57619763966591</v>
      </c>
      <c r="G79" s="33">
        <v>387.71892118020503</v>
      </c>
      <c r="H79" s="33">
        <v>495.99889012599721</v>
      </c>
      <c r="I79" s="33">
        <v>561.08705554106496</v>
      </c>
      <c r="J79" s="33">
        <v>595.06121189691692</v>
      </c>
      <c r="K79" s="33">
        <v>560.35863565128943</v>
      </c>
      <c r="L79" s="33">
        <v>413.53592372083824</v>
      </c>
      <c r="M79" s="33">
        <v>480.21456606932429</v>
      </c>
      <c r="N79" s="33">
        <v>493.77394375230318</v>
      </c>
      <c r="O79" s="33">
        <v>452.49732288181031</v>
      </c>
      <c r="P79" s="33">
        <v>450.70302816834192</v>
      </c>
      <c r="Q79" s="33">
        <v>340.02683083151692</v>
      </c>
      <c r="R79" s="33">
        <v>322.62562567900062</v>
      </c>
      <c r="S79" s="33">
        <v>208.78342547247081</v>
      </c>
      <c r="T79" s="33">
        <v>441.50029969142622</v>
      </c>
      <c r="U79" s="33">
        <v>398.32859424936754</v>
      </c>
      <c r="V79" s="33">
        <v>365.66281939381275</v>
      </c>
      <c r="W79" s="33">
        <v>477.92950145704054</v>
      </c>
      <c r="X79" s="33">
        <v>439.87759516429111</v>
      </c>
      <c r="Y79" s="33">
        <v>378.33935857036084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6057.0133820757201</v>
      </c>
      <c r="D81" s="117">
        <f t="shared" si="28"/>
        <v>5946.4965978840319</v>
      </c>
      <c r="E81" s="117">
        <f t="shared" si="28"/>
        <v>6398.3995550947002</v>
      </c>
      <c r="F81" s="117">
        <f t="shared" si="28"/>
        <v>6990.0184817753034</v>
      </c>
      <c r="G81" s="117">
        <f t="shared" si="28"/>
        <v>8011.2458777465081</v>
      </c>
      <c r="H81" s="117">
        <f t="shared" si="28"/>
        <v>8205.9453323103698</v>
      </c>
      <c r="I81" s="117">
        <f t="shared" si="28"/>
        <v>7374.8687777481973</v>
      </c>
      <c r="J81" s="117">
        <f t="shared" si="28"/>
        <v>7661.8531258780458</v>
      </c>
      <c r="K81" s="117">
        <f t="shared" si="28"/>
        <v>7612.4782720136618</v>
      </c>
      <c r="L81" s="117">
        <f t="shared" si="28"/>
        <v>6832.1416857681406</v>
      </c>
      <c r="M81" s="117">
        <f t="shared" si="28"/>
        <v>6861.7464474293456</v>
      </c>
      <c r="N81" s="117">
        <f t="shared" si="28"/>
        <v>8156.2816442945896</v>
      </c>
      <c r="O81" s="117">
        <f t="shared" si="28"/>
        <v>8632.5566924156719</v>
      </c>
      <c r="P81" s="117">
        <f t="shared" si="28"/>
        <v>7830.246392788983</v>
      </c>
      <c r="Q81" s="117">
        <f t="shared" si="28"/>
        <v>7429.9637862240334</v>
      </c>
      <c r="R81" s="117">
        <f t="shared" ref="R81:V81" si="29">R82+R85+R87+R100</f>
        <v>7428.0204240539751</v>
      </c>
      <c r="S81" s="117">
        <f t="shared" si="29"/>
        <v>7409.8231137973862</v>
      </c>
      <c r="T81" s="117">
        <f t="shared" si="29"/>
        <v>7140.0592754055087</v>
      </c>
      <c r="U81" s="117">
        <f t="shared" si="29"/>
        <v>6533.6111028357191</v>
      </c>
      <c r="V81" s="117">
        <f t="shared" si="29"/>
        <v>5911.6116802358592</v>
      </c>
      <c r="W81" s="117">
        <f t="shared" ref="W81:Y81" si="30">W82+W85+W87+W100</f>
        <v>6019.596262787315</v>
      </c>
      <c r="X81" s="117">
        <f t="shared" si="30"/>
        <v>5624.8408344106292</v>
      </c>
      <c r="Y81" s="117">
        <f t="shared" si="30"/>
        <v>5226.7960449826605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5302.66368448094</v>
      </c>
      <c r="D82" s="122">
        <f t="shared" si="31"/>
        <v>5277.7030287964826</v>
      </c>
      <c r="E82" s="122">
        <f t="shared" si="31"/>
        <v>5699.1203980627133</v>
      </c>
      <c r="F82" s="122">
        <f t="shared" si="31"/>
        <v>6133.2296008310159</v>
      </c>
      <c r="G82" s="122">
        <f t="shared" si="31"/>
        <v>7190.4341775527992</v>
      </c>
      <c r="H82" s="122">
        <f t="shared" si="31"/>
        <v>7244.0975732366678</v>
      </c>
      <c r="I82" s="122">
        <f t="shared" si="31"/>
        <v>6425.6563199843831</v>
      </c>
      <c r="J82" s="122">
        <f t="shared" si="31"/>
        <v>6647.7679820499416</v>
      </c>
      <c r="K82" s="122">
        <f t="shared" si="31"/>
        <v>6649.2596129675676</v>
      </c>
      <c r="L82" s="122">
        <f t="shared" si="31"/>
        <v>5926.0984816513737</v>
      </c>
      <c r="M82" s="122">
        <f t="shared" si="31"/>
        <v>5897.5889615015412</v>
      </c>
      <c r="N82" s="122">
        <f t="shared" si="31"/>
        <v>7163.8116518227653</v>
      </c>
      <c r="O82" s="122">
        <f t="shared" si="31"/>
        <v>7730.5740240661189</v>
      </c>
      <c r="P82" s="122">
        <f t="shared" si="31"/>
        <v>6913.8291180818105</v>
      </c>
      <c r="Q82" s="122">
        <f t="shared" si="31"/>
        <v>6601.7555404874474</v>
      </c>
      <c r="R82" s="122">
        <f t="shared" ref="R82:V82" si="32">SUM(R83:R84)</f>
        <v>6576.3005969980195</v>
      </c>
      <c r="S82" s="122">
        <f t="shared" si="32"/>
        <v>6563.0430821140517</v>
      </c>
      <c r="T82" s="122">
        <f t="shared" si="32"/>
        <v>6238.094452317524</v>
      </c>
      <c r="U82" s="122">
        <f t="shared" si="32"/>
        <v>5644.5392137361814</v>
      </c>
      <c r="V82" s="122">
        <f t="shared" si="32"/>
        <v>5067.2761283015461</v>
      </c>
      <c r="W82" s="122">
        <f t="shared" ref="W82:Y82" si="33">SUM(W83:W84)</f>
        <v>4915.6540927713768</v>
      </c>
      <c r="X82" s="122">
        <f t="shared" si="33"/>
        <v>4549.2663534454705</v>
      </c>
      <c r="Y82" s="122">
        <f t="shared" si="33"/>
        <v>4244.393022127073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5255.076482805568</v>
      </c>
      <c r="D83" s="98">
        <v>5231.3172454106461</v>
      </c>
      <c r="E83" s="98">
        <v>5650.0254863977507</v>
      </c>
      <c r="F83" s="98">
        <v>6081.2228538193885</v>
      </c>
      <c r="G83" s="98">
        <v>7130.3762478893223</v>
      </c>
      <c r="H83" s="98">
        <v>7184.1877319938221</v>
      </c>
      <c r="I83" s="98">
        <v>6373.5488170813051</v>
      </c>
      <c r="J83" s="98">
        <v>6594.4319901693207</v>
      </c>
      <c r="K83" s="98">
        <v>6596.6408082975267</v>
      </c>
      <c r="L83" s="98">
        <v>5880.1368101150238</v>
      </c>
      <c r="M83" s="98">
        <v>5852.312335227768</v>
      </c>
      <c r="N83" s="98">
        <v>7109.2869383356056</v>
      </c>
      <c r="O83" s="98">
        <v>7672.2205728076624</v>
      </c>
      <c r="P83" s="98">
        <v>6862.4230066380314</v>
      </c>
      <c r="Q83" s="98">
        <v>6553.4686309939807</v>
      </c>
      <c r="R83" s="98">
        <v>6529.0178178562801</v>
      </c>
      <c r="S83" s="98">
        <v>6516.4786293830202</v>
      </c>
      <c r="T83" s="98">
        <v>6193.9255080217017</v>
      </c>
      <c r="U83" s="98">
        <v>5604.6269896624708</v>
      </c>
      <c r="V83" s="98">
        <v>5031.9498196180248</v>
      </c>
      <c r="W83" s="98">
        <v>4881.6826943797232</v>
      </c>
      <c r="X83" s="98">
        <v>4517.9431275228226</v>
      </c>
      <c r="Y83" s="98">
        <v>4215.6221770899574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47.58720167537232</v>
      </c>
      <c r="D84" s="98">
        <v>46.385783385836618</v>
      </c>
      <c r="E84" s="98">
        <v>49.094911664963085</v>
      </c>
      <c r="F84" s="98">
        <v>52.006747011627375</v>
      </c>
      <c r="G84" s="98">
        <v>60.057929663477346</v>
      </c>
      <c r="H84" s="98">
        <v>59.909841242845488</v>
      </c>
      <c r="I84" s="98">
        <v>52.107502903077751</v>
      </c>
      <c r="J84" s="98">
        <v>53.335991880620924</v>
      </c>
      <c r="K84" s="98">
        <v>52.618804670041172</v>
      </c>
      <c r="L84" s="98">
        <v>45.96167153634957</v>
      </c>
      <c r="M84" s="98">
        <v>45.27662627377304</v>
      </c>
      <c r="N84" s="98">
        <v>54.524713487159772</v>
      </c>
      <c r="O84" s="98">
        <v>58.3534512584569</v>
      </c>
      <c r="P84" s="98">
        <v>51.406111443778912</v>
      </c>
      <c r="Q84" s="98">
        <v>48.286909493466339</v>
      </c>
      <c r="R84" s="98">
        <v>47.282779141739233</v>
      </c>
      <c r="S84" s="98">
        <v>46.564452731031068</v>
      </c>
      <c r="T84" s="98">
        <v>44.1689442958222</v>
      </c>
      <c r="U84" s="98">
        <v>39.912224073710675</v>
      </c>
      <c r="V84" s="98">
        <v>35.326308683521347</v>
      </c>
      <c r="W84" s="98">
        <v>33.971398391653544</v>
      </c>
      <c r="X84" s="98">
        <v>31.323225922647673</v>
      </c>
      <c r="Y84" s="98">
        <v>28.770845037115379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2.5900239194826626E-2</v>
      </c>
      <c r="E85" s="122">
        <f t="shared" si="34"/>
        <v>0.419326145252372</v>
      </c>
      <c r="F85" s="122">
        <f t="shared" si="34"/>
        <v>0.81760720861928327</v>
      </c>
      <c r="G85" s="122">
        <f t="shared" si="34"/>
        <v>1.679234868665356</v>
      </c>
      <c r="H85" s="122">
        <f t="shared" si="34"/>
        <v>5.2789233333641894</v>
      </c>
      <c r="I85" s="122">
        <f t="shared" si="34"/>
        <v>2.7190913509200496</v>
      </c>
      <c r="J85" s="122">
        <f t="shared" si="34"/>
        <v>2.1074644339784303</v>
      </c>
      <c r="K85" s="122">
        <f t="shared" si="34"/>
        <v>3.49128398246773</v>
      </c>
      <c r="L85" s="122">
        <f t="shared" si="34"/>
        <v>18.098265361317985</v>
      </c>
      <c r="M85" s="122">
        <f t="shared" si="34"/>
        <v>1.8036804510140354</v>
      </c>
      <c r="N85" s="122">
        <f t="shared" si="34"/>
        <v>8.8598702637475579</v>
      </c>
      <c r="O85" s="122">
        <f t="shared" si="34"/>
        <v>2.0297730274576411</v>
      </c>
      <c r="P85" s="122">
        <f t="shared" si="34"/>
        <v>6.5725211533678802</v>
      </c>
      <c r="Q85" s="122">
        <f t="shared" si="34"/>
        <v>2.5365295790039823</v>
      </c>
      <c r="R85" s="122">
        <f t="shared" si="34"/>
        <v>1.8928781492918709</v>
      </c>
      <c r="S85" s="122">
        <f t="shared" si="34"/>
        <v>1.4831352210829414</v>
      </c>
      <c r="T85" s="122">
        <f t="shared" si="34"/>
        <v>1.7067452317760552</v>
      </c>
      <c r="U85" s="122">
        <f t="shared" si="34"/>
        <v>1.0416668063801788</v>
      </c>
      <c r="V85" s="122">
        <f t="shared" si="34"/>
        <v>0.62176607293420416</v>
      </c>
      <c r="W85" s="122">
        <f t="shared" si="34"/>
        <v>1.1304803850304455</v>
      </c>
      <c r="X85" s="122">
        <f t="shared" si="34"/>
        <v>0.72089604763635984</v>
      </c>
      <c r="Y85" s="122">
        <f t="shared" si="34"/>
        <v>6.9027386417610845E-2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2.5900239194826626E-2</v>
      </c>
      <c r="E86" s="98">
        <f>IF(RES_hhdet_in_tes!E86=0,0,RES_hhdet_in_tes!E86*1000*11630/RES_hhdet_in_new!E83)</f>
        <v>0.419326145252372</v>
      </c>
      <c r="F86" s="98">
        <f>IF(RES_hhdet_in_tes!F86=0,0,RES_hhdet_in_tes!F86*1000*11630/RES_hhdet_in_new!F83)</f>
        <v>0.81760720861928327</v>
      </c>
      <c r="G86" s="98">
        <f>IF(RES_hhdet_in_tes!G86=0,0,RES_hhdet_in_tes!G86*1000*11630/RES_hhdet_in_new!G83)</f>
        <v>1.679234868665356</v>
      </c>
      <c r="H86" s="98">
        <f>IF(RES_hhdet_in_tes!H86=0,0,RES_hhdet_in_tes!H86*1000*11630/RES_hhdet_in_new!H83)</f>
        <v>5.2789233333641894</v>
      </c>
      <c r="I86" s="98">
        <f>IF(RES_hhdet_in_tes!I86=0,0,RES_hhdet_in_tes!I86*1000*11630/RES_hhdet_in_new!I83)</f>
        <v>2.7190913509200496</v>
      </c>
      <c r="J86" s="98">
        <f>IF(RES_hhdet_in_tes!J86=0,0,RES_hhdet_in_tes!J86*1000*11630/RES_hhdet_in_new!J83)</f>
        <v>2.1074644339784303</v>
      </c>
      <c r="K86" s="98">
        <f>IF(RES_hhdet_in_tes!K86=0,0,RES_hhdet_in_tes!K86*1000*11630/RES_hhdet_in_new!K83)</f>
        <v>3.49128398246773</v>
      </c>
      <c r="L86" s="98">
        <f>IF(RES_hhdet_in_tes!L86=0,0,RES_hhdet_in_tes!L86*1000*11630/RES_hhdet_in_new!L83)</f>
        <v>18.098265361317985</v>
      </c>
      <c r="M86" s="98">
        <f>IF(RES_hhdet_in_tes!M86=0,0,RES_hhdet_in_tes!M86*1000*11630/RES_hhdet_in_new!M83)</f>
        <v>1.8036804510140354</v>
      </c>
      <c r="N86" s="98">
        <f>IF(RES_hhdet_in_tes!N86=0,0,RES_hhdet_in_tes!N86*1000*11630/RES_hhdet_in_new!N83)</f>
        <v>8.8598702637475579</v>
      </c>
      <c r="O86" s="98">
        <f>IF(RES_hhdet_in_tes!O86=0,0,RES_hhdet_in_tes!O86*1000*11630/RES_hhdet_in_new!O83)</f>
        <v>2.0297730274576411</v>
      </c>
      <c r="P86" s="98">
        <f>IF(RES_hhdet_in_tes!P86=0,0,RES_hhdet_in_tes!P86*1000*11630/RES_hhdet_in_new!P83)</f>
        <v>6.5725211533678802</v>
      </c>
      <c r="Q86" s="98">
        <f>IF(RES_hhdet_in_tes!Q86=0,0,RES_hhdet_in_tes!Q86*1000*11630/RES_hhdet_in_new!Q83)</f>
        <v>2.5365295790039823</v>
      </c>
      <c r="R86" s="98">
        <f>IF(RES_hhdet_in_tes!R86=0,0,RES_hhdet_in_tes!R86*1000*11630/RES_hhdet_in_new!R83)</f>
        <v>1.8928781492918709</v>
      </c>
      <c r="S86" s="98">
        <f>IF(RES_hhdet_in_tes!S86=0,0,RES_hhdet_in_tes!S86*1000*11630/RES_hhdet_in_new!S83)</f>
        <v>1.4831352210829414</v>
      </c>
      <c r="T86" s="98">
        <f>IF(RES_hhdet_in_tes!T86=0,0,RES_hhdet_in_tes!T86*1000*11630/RES_hhdet_in_new!T83)</f>
        <v>1.7067452317760552</v>
      </c>
      <c r="U86" s="98">
        <f>IF(RES_hhdet_in_tes!U86=0,0,RES_hhdet_in_tes!U86*1000*11630/RES_hhdet_in_new!U83)</f>
        <v>1.0416668063801788</v>
      </c>
      <c r="V86" s="98">
        <f>IF(RES_hhdet_in_tes!V86=0,0,RES_hhdet_in_tes!V86*1000*11630/RES_hhdet_in_new!V83)</f>
        <v>0.62176607293420416</v>
      </c>
      <c r="W86" s="98">
        <f>IF(RES_hhdet_in_tes!W86=0,0,RES_hhdet_in_tes!W86*1000*11630/RES_hhdet_in_new!W83)</f>
        <v>1.1304803850304455</v>
      </c>
      <c r="X86" s="98">
        <f>IF(RES_hhdet_in_tes!X86=0,0,RES_hhdet_in_tes!X86*1000*11630/RES_hhdet_in_new!X83)</f>
        <v>0.72089604763635984</v>
      </c>
      <c r="Y86" s="98">
        <f>IF(RES_hhdet_in_tes!Y86=0,0,RES_hhdet_in_tes!Y86*1000*11630/RES_hhdet_in_new!Y83)</f>
        <v>6.9027386417610845E-2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305.91861487949456</v>
      </c>
      <c r="D87" s="122">
        <v>259.2807699729903</v>
      </c>
      <c r="E87" s="122">
        <v>272.48974121156186</v>
      </c>
      <c r="F87" s="122">
        <v>381.60624506915906</v>
      </c>
      <c r="G87" s="122">
        <v>381.69400536163636</v>
      </c>
      <c r="H87" s="122">
        <v>452.91873299926664</v>
      </c>
      <c r="I87" s="122">
        <v>399.82085259047312</v>
      </c>
      <c r="J87" s="122">
        <v>448.44831127321049</v>
      </c>
      <c r="K87" s="122">
        <v>460.48008771201279</v>
      </c>
      <c r="L87" s="122">
        <v>423.39199894019339</v>
      </c>
      <c r="M87" s="122">
        <v>460.98814857484911</v>
      </c>
      <c r="N87" s="122">
        <v>481.51163340695712</v>
      </c>
      <c r="O87" s="122">
        <v>456.40179649927171</v>
      </c>
      <c r="P87" s="122">
        <v>486.29591397426503</v>
      </c>
      <c r="Q87" s="122">
        <v>480.79063695460201</v>
      </c>
      <c r="R87" s="122">
        <v>501.40321486412148</v>
      </c>
      <c r="S87" s="122">
        <v>503.57585719498633</v>
      </c>
      <c r="T87" s="122">
        <v>507.38194928106014</v>
      </c>
      <c r="U87" s="122">
        <v>479.10248346607852</v>
      </c>
      <c r="V87" s="122">
        <v>470.07785276915013</v>
      </c>
      <c r="W87" s="122">
        <v>692.79649477131045</v>
      </c>
      <c r="X87" s="122">
        <v>658.79380565492966</v>
      </c>
      <c r="Y87" s="122">
        <v>483.64746699266527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290.4385517521344</v>
      </c>
      <c r="D88" s="98">
        <v>286.40038658497599</v>
      </c>
      <c r="E88" s="98">
        <v>313.71818564414514</v>
      </c>
      <c r="F88" s="98">
        <v>348.52624343764478</v>
      </c>
      <c r="G88" s="98">
        <v>375.6185521303205</v>
      </c>
      <c r="H88" s="98">
        <v>398.01886477727095</v>
      </c>
      <c r="I88" s="98">
        <v>407.92484383379411</v>
      </c>
      <c r="J88" s="98">
        <v>434.94971263924117</v>
      </c>
      <c r="K88" s="98">
        <v>451.75512777246678</v>
      </c>
      <c r="L88" s="98">
        <v>443.57264241378073</v>
      </c>
      <c r="M88" s="98">
        <v>466.38228172188002</v>
      </c>
      <c r="N88" s="98">
        <v>480.80538865005803</v>
      </c>
      <c r="O88" s="98">
        <v>475.58219306796906</v>
      </c>
      <c r="P88" s="98">
        <v>478.89415380256901</v>
      </c>
      <c r="Q88" s="98">
        <v>485.41870560561637</v>
      </c>
      <c r="R88" s="98">
        <v>496.69987238154772</v>
      </c>
      <c r="S88" s="98">
        <v>498.72094817569956</v>
      </c>
      <c r="T88" s="98">
        <v>497.20934844075572</v>
      </c>
      <c r="U88" s="98">
        <v>481.58317575278613</v>
      </c>
      <c r="V88" s="98">
        <v>469.84257586540014</v>
      </c>
      <c r="W88" s="98">
        <v>684.00927528318198</v>
      </c>
      <c r="X88" s="98">
        <v>658.79305933624448</v>
      </c>
      <c r="Y88" s="98">
        <v>483.64801949504573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288.13561604290607</v>
      </c>
      <c r="D92" s="101">
        <v>295.15811546768418</v>
      </c>
      <c r="E92" s="101">
        <v>321.81977765791561</v>
      </c>
      <c r="F92" s="101">
        <v>334.8833174511085</v>
      </c>
      <c r="G92" s="101">
        <v>390.35393028601555</v>
      </c>
      <c r="H92" s="101">
        <v>419.06941669376607</v>
      </c>
      <c r="I92" s="101">
        <v>381.54179848486206</v>
      </c>
      <c r="J92" s="101">
        <v>398.84004323092893</v>
      </c>
      <c r="K92" s="101">
        <v>424.51437167535204</v>
      </c>
      <c r="L92" s="101">
        <v>450.98972702699933</v>
      </c>
      <c r="M92" s="101">
        <v>488.01188289876626</v>
      </c>
      <c r="N92" s="101">
        <v>503.0965831874085</v>
      </c>
      <c r="O92" s="101">
        <v>471.80861962006094</v>
      </c>
      <c r="P92" s="101">
        <v>473.20428813026484</v>
      </c>
      <c r="Q92" s="101">
        <v>451.37094211937642</v>
      </c>
      <c r="R92" s="101">
        <v>491.73087623846072</v>
      </c>
      <c r="S92" s="101">
        <v>517.82671427142964</v>
      </c>
      <c r="T92" s="101">
        <v>511.46692085086852</v>
      </c>
      <c r="U92" s="101">
        <v>479.1691497179043</v>
      </c>
      <c r="V92" s="101">
        <v>408.34655005490657</v>
      </c>
      <c r="W92" s="101">
        <v>517.83730587275545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319.07364320325939</v>
      </c>
      <c r="D96" s="101">
        <v>241.1022410052924</v>
      </c>
      <c r="E96" s="101">
        <v>268.38552029869652</v>
      </c>
      <c r="F96" s="101">
        <v>382.33953632037594</v>
      </c>
      <c r="G96" s="101">
        <v>382.06516422811194</v>
      </c>
      <c r="H96" s="101">
        <v>458.76124515812364</v>
      </c>
      <c r="I96" s="101">
        <v>379.93331829349847</v>
      </c>
      <c r="J96" s="101">
        <v>465.57754825744178</v>
      </c>
      <c r="K96" s="101">
        <v>493.10797491074038</v>
      </c>
      <c r="L96" s="101">
        <v>391.18803595782975</v>
      </c>
      <c r="M96" s="101">
        <v>450.12289739932606</v>
      </c>
      <c r="N96" s="101">
        <v>482.20430898652143</v>
      </c>
      <c r="O96" s="101">
        <v>430.5562299132535</v>
      </c>
      <c r="P96" s="101">
        <v>488.27842437705374</v>
      </c>
      <c r="Q96" s="101">
        <v>478.87036427362642</v>
      </c>
      <c r="R96" s="101">
        <v>503.7161906587117</v>
      </c>
      <c r="S96" s="101">
        <v>508.67667871021786</v>
      </c>
      <c r="T96" s="101">
        <v>515.09267364920618</v>
      </c>
      <c r="U96" s="101">
        <v>475.61525003013276</v>
      </c>
      <c r="V96" s="101">
        <v>473.85099451242041</v>
      </c>
      <c r="W96" s="101">
        <v>735.25898100053496</v>
      </c>
      <c r="X96" s="101">
        <v>667.84515866997106</v>
      </c>
      <c r="Y96" s="101">
        <v>473.75877938754417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448.4310827152857</v>
      </c>
      <c r="D100" s="122">
        <v>409.48689887536386</v>
      </c>
      <c r="E100" s="122">
        <v>426.37008967517386</v>
      </c>
      <c r="F100" s="122">
        <v>474.36502866651017</v>
      </c>
      <c r="G100" s="122">
        <v>437.43845996340781</v>
      </c>
      <c r="H100" s="122">
        <v>503.65010274107055</v>
      </c>
      <c r="I100" s="122">
        <v>546.67251382242148</v>
      </c>
      <c r="J100" s="122">
        <v>563.52936812091491</v>
      </c>
      <c r="K100" s="122">
        <v>499.24728735161483</v>
      </c>
      <c r="L100" s="122">
        <v>464.552939815255</v>
      </c>
      <c r="M100" s="122">
        <v>501.36565690194124</v>
      </c>
      <c r="N100" s="122">
        <v>502.09848880111952</v>
      </c>
      <c r="O100" s="122">
        <v>443.55109882282414</v>
      </c>
      <c r="P100" s="122">
        <v>423.54883957953876</v>
      </c>
      <c r="Q100" s="122">
        <v>344.88107920297978</v>
      </c>
      <c r="R100" s="122">
        <v>348.42373404254158</v>
      </c>
      <c r="S100" s="122">
        <v>341.72103926726487</v>
      </c>
      <c r="T100" s="122">
        <v>392.87612857514881</v>
      </c>
      <c r="U100" s="122">
        <v>408.92773882707968</v>
      </c>
      <c r="V100" s="122">
        <v>373.63593309222898</v>
      </c>
      <c r="W100" s="122">
        <v>410.01519485959687</v>
      </c>
      <c r="X100" s="122">
        <v>416.05977926259288</v>
      </c>
      <c r="Y100" s="122">
        <v>498.68652847650492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448.75821417391614</v>
      </c>
      <c r="D101" s="98">
        <v>428.95790933781018</v>
      </c>
      <c r="E101" s="98">
        <v>441.83520611527206</v>
      </c>
      <c r="F101" s="98">
        <v>458.27884617177818</v>
      </c>
      <c r="G101" s="98">
        <v>472.77451443615962</v>
      </c>
      <c r="H101" s="98">
        <v>502.14054401270153</v>
      </c>
      <c r="I101" s="98">
        <v>487.55254330757793</v>
      </c>
      <c r="J101" s="98">
        <v>528.50667332698015</v>
      </c>
      <c r="K101" s="98">
        <v>513.63795962593053</v>
      </c>
      <c r="L101" s="98">
        <v>468.87913103127693</v>
      </c>
      <c r="M101" s="98">
        <v>489.99554858410096</v>
      </c>
      <c r="N101" s="98">
        <v>485.97204056590203</v>
      </c>
      <c r="O101" s="98">
        <v>434.4349361057607</v>
      </c>
      <c r="P101" s="98">
        <v>403.81138138856977</v>
      </c>
      <c r="Q101" s="98">
        <v>362.43728022705551</v>
      </c>
      <c r="R101" s="98">
        <v>353.46588316746784</v>
      </c>
      <c r="S101" s="98">
        <v>354.17464512278877</v>
      </c>
      <c r="T101" s="98">
        <v>378.11722128055089</v>
      </c>
      <c r="U101" s="98">
        <v>391.78384958660416</v>
      </c>
      <c r="V101" s="98">
        <v>381.21953824571187</v>
      </c>
      <c r="W101" s="98">
        <v>402.80405713645536</v>
      </c>
      <c r="X101" s="98">
        <v>430.98943641912786</v>
      </c>
      <c r="Y101" s="98">
        <v>440.99510523051691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444.94416129030981</v>
      </c>
      <c r="D102" s="98">
        <v>443.88952790786578</v>
      </c>
      <c r="E102" s="98">
        <v>454.9736313684939</v>
      </c>
      <c r="F102" s="98">
        <v>439.85072114116485</v>
      </c>
      <c r="G102" s="98">
        <v>483.72147636565711</v>
      </c>
      <c r="H102" s="98">
        <v>526.40524595630518</v>
      </c>
      <c r="I102" s="98">
        <v>446.70742848218578</v>
      </c>
      <c r="J102" s="98">
        <v>481.62204609063315</v>
      </c>
      <c r="K102" s="98">
        <v>480.32233768684665</v>
      </c>
      <c r="L102" s="98">
        <v>473.94322192304173</v>
      </c>
      <c r="M102" s="98">
        <v>513.35470080087055</v>
      </c>
      <c r="N102" s="98">
        <v>518.83578813290183</v>
      </c>
      <c r="O102" s="98">
        <v>436.77900073343483</v>
      </c>
      <c r="P102" s="98">
        <v>405.91735887865622</v>
      </c>
      <c r="Q102" s="98">
        <v>332.22824978823832</v>
      </c>
      <c r="R102" s="98">
        <v>357.98184871900236</v>
      </c>
      <c r="S102" s="98">
        <v>389.72414949735162</v>
      </c>
      <c r="T102" s="98">
        <v>375.65661625417283</v>
      </c>
      <c r="U102" s="98">
        <v>434.04908243012648</v>
      </c>
      <c r="V102" s="98">
        <v>410.91072904673729</v>
      </c>
      <c r="W102" s="98">
        <v>339.19259705110125</v>
      </c>
      <c r="X102" s="98">
        <v>374.04228067371344</v>
      </c>
      <c r="Y102" s="98">
        <v>509.58438802440725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507.36676204648018</v>
      </c>
      <c r="D103" s="33">
        <v>255.89895210768657</v>
      </c>
      <c r="E103" s="33">
        <v>364.65497933847888</v>
      </c>
      <c r="F103" s="33">
        <v>510.57619763966568</v>
      </c>
      <c r="G103" s="33">
        <v>387.71892118020497</v>
      </c>
      <c r="H103" s="33">
        <v>495.99889012599715</v>
      </c>
      <c r="I103" s="33">
        <v>561.08705554106496</v>
      </c>
      <c r="J103" s="33">
        <v>595.06121189691703</v>
      </c>
      <c r="K103" s="33">
        <v>560.35863565128955</v>
      </c>
      <c r="L103" s="33">
        <v>413.53592372083818</v>
      </c>
      <c r="M103" s="33">
        <v>480.21456606932429</v>
      </c>
      <c r="N103" s="33">
        <v>493.77394375230324</v>
      </c>
      <c r="O103" s="33">
        <v>452.49732288181031</v>
      </c>
      <c r="P103" s="33">
        <v>450.70302816834197</v>
      </c>
      <c r="Q103" s="33">
        <v>340.0268308315168</v>
      </c>
      <c r="R103" s="33">
        <v>322.62562567900068</v>
      </c>
      <c r="S103" s="33">
        <v>208.78342547247081</v>
      </c>
      <c r="T103" s="33">
        <v>441.50029969142611</v>
      </c>
      <c r="U103" s="33">
        <v>398.32859424936754</v>
      </c>
      <c r="V103" s="33">
        <v>365.66281939381275</v>
      </c>
      <c r="W103" s="33">
        <v>477.9295014570406</v>
      </c>
      <c r="X103" s="33">
        <v>439.87759516429111</v>
      </c>
      <c r="Y103" s="33">
        <v>378.3393585703609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6008.3036636659181</v>
      </c>
      <c r="D124" s="117">
        <f t="shared" si="42"/>
        <v>6171.0805278069447</v>
      </c>
      <c r="E124" s="117">
        <f t="shared" si="42"/>
        <v>6546.601199538537</v>
      </c>
      <c r="F124" s="117">
        <f t="shared" si="42"/>
        <v>6918.6978914302435</v>
      </c>
      <c r="G124" s="117">
        <f t="shared" si="42"/>
        <v>7875.2853808159671</v>
      </c>
      <c r="H124" s="117">
        <f t="shared" si="42"/>
        <v>8452.2163535880827</v>
      </c>
      <c r="I124" s="117">
        <f t="shared" si="42"/>
        <v>7469.7764348195187</v>
      </c>
      <c r="J124" s="117">
        <f t="shared" si="42"/>
        <v>7588.4524369430637</v>
      </c>
      <c r="K124" s="117">
        <f t="shared" si="42"/>
        <v>7631.6282871678359</v>
      </c>
      <c r="L124" s="117">
        <f t="shared" si="42"/>
        <v>7162.316269070222</v>
      </c>
      <c r="M124" s="117">
        <f t="shared" si="42"/>
        <v>6840.7926297726508</v>
      </c>
      <c r="N124" s="117">
        <f t="shared" si="42"/>
        <v>8223.6160606204157</v>
      </c>
      <c r="O124" s="117">
        <f t="shared" si="42"/>
        <v>8492.2459321446604</v>
      </c>
      <c r="P124" s="117">
        <f t="shared" si="42"/>
        <v>7796.5414995307037</v>
      </c>
      <c r="Q124" s="117">
        <f t="shared" si="42"/>
        <v>7289.2759906061165</v>
      </c>
      <c r="R124" s="117">
        <f t="shared" ref="R124:V124" si="43">R125+R128+R130+R139</f>
        <v>7593.8548502381418</v>
      </c>
      <c r="S124" s="117">
        <f t="shared" si="43"/>
        <v>7685.442628090942</v>
      </c>
      <c r="T124" s="117">
        <f t="shared" si="43"/>
        <v>7281.2049700066555</v>
      </c>
      <c r="U124" s="117">
        <f t="shared" si="43"/>
        <v>6527.6045785898141</v>
      </c>
      <c r="V124" s="117">
        <f t="shared" si="43"/>
        <v>5538.8611718148468</v>
      </c>
      <c r="W124" s="117">
        <f t="shared" ref="W124:Y124" si="44">W125+W128+W130+W139</f>
        <v>6384.2899098383732</v>
      </c>
      <c r="X124" s="117">
        <f t="shared" si="44"/>
        <v>5489.5399146125565</v>
      </c>
      <c r="Y124" s="117">
        <f t="shared" si="44"/>
        <v>5196.0204314187231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5263.1417111335049</v>
      </c>
      <c r="D125" s="122">
        <f t="shared" si="45"/>
        <v>5480.3165634915704</v>
      </c>
      <c r="E125" s="122">
        <f t="shared" si="45"/>
        <v>5815.2021740724285</v>
      </c>
      <c r="F125" s="122">
        <f t="shared" si="45"/>
        <v>6082.8989156638017</v>
      </c>
      <c r="G125" s="122">
        <f t="shared" si="45"/>
        <v>7066.2225730819709</v>
      </c>
      <c r="H125" s="122">
        <f t="shared" si="45"/>
        <v>7501.7085894605289</v>
      </c>
      <c r="I125" s="122">
        <f t="shared" si="45"/>
        <v>6516.28910832568</v>
      </c>
      <c r="J125" s="122">
        <f t="shared" si="45"/>
        <v>6577.5378079377006</v>
      </c>
      <c r="K125" s="122">
        <f t="shared" si="45"/>
        <v>6674.5670756732852</v>
      </c>
      <c r="L125" s="122">
        <f t="shared" si="45"/>
        <v>6246.0117501167715</v>
      </c>
      <c r="M125" s="122">
        <f t="shared" si="45"/>
        <v>5876.9280816206247</v>
      </c>
      <c r="N125" s="122">
        <f t="shared" si="45"/>
        <v>7222.8912109492903</v>
      </c>
      <c r="O125" s="122">
        <f t="shared" si="45"/>
        <v>7586.5576732798609</v>
      </c>
      <c r="P125" s="122">
        <f t="shared" si="45"/>
        <v>6877.6017155983136</v>
      </c>
      <c r="Q125" s="122">
        <f t="shared" si="45"/>
        <v>6480.6087902914232</v>
      </c>
      <c r="R125" s="122">
        <f t="shared" ref="R125:V125" si="46">SUM(R126:R127)</f>
        <v>6738.7661182060428</v>
      </c>
      <c r="S125" s="122">
        <f t="shared" si="46"/>
        <v>6834.2889635122847</v>
      </c>
      <c r="T125" s="122">
        <f t="shared" si="46"/>
        <v>6375.7289050779673</v>
      </c>
      <c r="U125" s="122">
        <f t="shared" si="46"/>
        <v>5630.0077812853651</v>
      </c>
      <c r="V125" s="122">
        <f t="shared" si="46"/>
        <v>4700.6314138842072</v>
      </c>
      <c r="W125" s="122">
        <f t="shared" ref="W125:Y125" si="47">SUM(W126:W127)</f>
        <v>5225.1146434742832</v>
      </c>
      <c r="X125" s="122">
        <f t="shared" si="47"/>
        <v>4450.4344225878494</v>
      </c>
      <c r="Y125" s="122">
        <f t="shared" si="47"/>
        <v>4219.1921750507672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5239.4190032352917</v>
      </c>
      <c r="D126" s="98">
        <v>5456.1269844093176</v>
      </c>
      <c r="E126" s="98">
        <v>5790.0463746883624</v>
      </c>
      <c r="F126" s="98">
        <v>6056.9991230878531</v>
      </c>
      <c r="G126" s="98">
        <v>7036.5885868987116</v>
      </c>
      <c r="H126" s="98">
        <v>7470.5596233057113</v>
      </c>
      <c r="I126" s="98">
        <v>6489.7603082952728</v>
      </c>
      <c r="J126" s="98">
        <v>6551.0452686425215</v>
      </c>
      <c r="K126" s="98">
        <v>6648.0526274257272</v>
      </c>
      <c r="L126" s="98">
        <v>6221.6960276721029</v>
      </c>
      <c r="M126" s="98">
        <v>5854.2821487170477</v>
      </c>
      <c r="N126" s="98">
        <v>7195.2990191530753</v>
      </c>
      <c r="O126" s="98">
        <v>7557.8160173015967</v>
      </c>
      <c r="P126" s="98">
        <v>6851.9379314967173</v>
      </c>
      <c r="Q126" s="98">
        <v>6456.8213910012046</v>
      </c>
      <c r="R126" s="98">
        <v>6714.4532720798607</v>
      </c>
      <c r="S126" s="98">
        <v>6809.9581865610189</v>
      </c>
      <c r="T126" s="98">
        <v>6353.0769775752733</v>
      </c>
      <c r="U126" s="98">
        <v>5610.0324223973876</v>
      </c>
      <c r="V126" s="98">
        <v>4684.1889699592311</v>
      </c>
      <c r="W126" s="98">
        <v>5206.9970207925435</v>
      </c>
      <c r="X126" s="98">
        <v>4435.0601265417235</v>
      </c>
      <c r="Y126" s="98">
        <v>4204.8435336604507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23.722707898213571</v>
      </c>
      <c r="D127" s="98">
        <v>24.189579082252909</v>
      </c>
      <c r="E127" s="98">
        <v>25.155799384066125</v>
      </c>
      <c r="F127" s="98">
        <v>25.899792575948442</v>
      </c>
      <c r="G127" s="98">
        <v>29.633986183259672</v>
      </c>
      <c r="H127" s="98">
        <v>31.148966154817181</v>
      </c>
      <c r="I127" s="98">
        <v>26.528800030407048</v>
      </c>
      <c r="J127" s="98">
        <v>26.492539295179398</v>
      </c>
      <c r="K127" s="98">
        <v>26.51444824755804</v>
      </c>
      <c r="L127" s="98">
        <v>24.315722444668964</v>
      </c>
      <c r="M127" s="98">
        <v>22.64593290357654</v>
      </c>
      <c r="N127" s="98">
        <v>27.592191796214923</v>
      </c>
      <c r="O127" s="98">
        <v>28.741655978263928</v>
      </c>
      <c r="P127" s="98">
        <v>25.663784101596644</v>
      </c>
      <c r="Q127" s="98">
        <v>23.787399290218634</v>
      </c>
      <c r="R127" s="98">
        <v>24.312846126181984</v>
      </c>
      <c r="S127" s="98">
        <v>24.330776951265921</v>
      </c>
      <c r="T127" s="98">
        <v>22.651927502694267</v>
      </c>
      <c r="U127" s="98">
        <v>19.975358887977567</v>
      </c>
      <c r="V127" s="98">
        <v>16.442443924976079</v>
      </c>
      <c r="W127" s="98">
        <v>18.117622681739306</v>
      </c>
      <c r="X127" s="98">
        <v>15.374296046126021</v>
      </c>
      <c r="Y127" s="98">
        <v>14.348641390316885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2.5619628342856058E-2</v>
      </c>
      <c r="E128" s="122">
        <f t="shared" si="48"/>
        <v>0.42440270698015214</v>
      </c>
      <c r="F128" s="122">
        <f t="shared" si="48"/>
        <v>0.81007259810692223</v>
      </c>
      <c r="G128" s="122">
        <f t="shared" si="48"/>
        <v>1.6855626935861949</v>
      </c>
      <c r="H128" s="122">
        <f t="shared" si="48"/>
        <v>5.2733181114948007</v>
      </c>
      <c r="I128" s="122">
        <f t="shared" si="48"/>
        <v>2.7239093048097125</v>
      </c>
      <c r="J128" s="122">
        <f t="shared" si="48"/>
        <v>2.1093084719592525</v>
      </c>
      <c r="K128" s="122">
        <f t="shared" si="48"/>
        <v>3.4872324994164146</v>
      </c>
      <c r="L128" s="122">
        <f t="shared" si="48"/>
        <v>18.109640918419718</v>
      </c>
      <c r="M128" s="122">
        <f t="shared" si="48"/>
        <v>1.8010303260432607</v>
      </c>
      <c r="N128" s="122">
        <f t="shared" si="48"/>
        <v>8.857043704953286</v>
      </c>
      <c r="O128" s="122">
        <f t="shared" si="48"/>
        <v>2.0314893643089995</v>
      </c>
      <c r="P128" s="122">
        <f t="shared" si="48"/>
        <v>6.600553673405372</v>
      </c>
      <c r="Q128" s="122">
        <f t="shared" si="48"/>
        <v>2.5483275070122113</v>
      </c>
      <c r="R128" s="122">
        <f t="shared" si="48"/>
        <v>1.8962925230958081</v>
      </c>
      <c r="S128" s="122">
        <f t="shared" si="48"/>
        <v>1.4743847776124062</v>
      </c>
      <c r="T128" s="122">
        <f t="shared" si="48"/>
        <v>1.697845708034261</v>
      </c>
      <c r="U128" s="122">
        <f t="shared" si="48"/>
        <v>1.0373632913054316</v>
      </c>
      <c r="V128" s="122">
        <f t="shared" si="48"/>
        <v>0.61875849118258441</v>
      </c>
      <c r="W128" s="122">
        <f t="shared" si="48"/>
        <v>1.1253496847790874</v>
      </c>
      <c r="X128" s="122">
        <f t="shared" si="48"/>
        <v>0.73386264429302883</v>
      </c>
      <c r="Y128" s="122">
        <f t="shared" si="48"/>
        <v>7.0544775007926011E-2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2.5619628342856058E-2</v>
      </c>
      <c r="E129" s="98">
        <f>IF(RES_hhdet_in_tes!E129=0,0,RES_hhdet_in_tes!E129*1000*11630/RES_hhdet_in_new!E126)</f>
        <v>0.42440270698015214</v>
      </c>
      <c r="F129" s="98">
        <f>IF(RES_hhdet_in_tes!F129=0,0,RES_hhdet_in_tes!F129*1000*11630/RES_hhdet_in_new!F126)</f>
        <v>0.81007259810692223</v>
      </c>
      <c r="G129" s="98">
        <f>IF(RES_hhdet_in_tes!G129=0,0,RES_hhdet_in_tes!G129*1000*11630/RES_hhdet_in_new!G126)</f>
        <v>1.6855626935861949</v>
      </c>
      <c r="H129" s="98">
        <f>IF(RES_hhdet_in_tes!H129=0,0,RES_hhdet_in_tes!H129*1000*11630/RES_hhdet_in_new!H126)</f>
        <v>5.2733181114948007</v>
      </c>
      <c r="I129" s="98">
        <f>IF(RES_hhdet_in_tes!I129=0,0,RES_hhdet_in_tes!I129*1000*11630/RES_hhdet_in_new!I126)</f>
        <v>2.7239093048097125</v>
      </c>
      <c r="J129" s="98">
        <f>IF(RES_hhdet_in_tes!J129=0,0,RES_hhdet_in_tes!J129*1000*11630/RES_hhdet_in_new!J126)</f>
        <v>2.1093084719592525</v>
      </c>
      <c r="K129" s="98">
        <f>IF(RES_hhdet_in_tes!K129=0,0,RES_hhdet_in_tes!K129*1000*11630/RES_hhdet_in_new!K126)</f>
        <v>3.4872324994164146</v>
      </c>
      <c r="L129" s="98">
        <f>IF(RES_hhdet_in_tes!L129=0,0,RES_hhdet_in_tes!L129*1000*11630/RES_hhdet_in_new!L126)</f>
        <v>18.109640918419718</v>
      </c>
      <c r="M129" s="98">
        <f>IF(RES_hhdet_in_tes!M129=0,0,RES_hhdet_in_tes!M129*1000*11630/RES_hhdet_in_new!M126)</f>
        <v>1.8010303260432607</v>
      </c>
      <c r="N129" s="98">
        <f>IF(RES_hhdet_in_tes!N129=0,0,RES_hhdet_in_tes!N129*1000*11630/RES_hhdet_in_new!N126)</f>
        <v>8.857043704953286</v>
      </c>
      <c r="O129" s="98">
        <f>IF(RES_hhdet_in_tes!O129=0,0,RES_hhdet_in_tes!O129*1000*11630/RES_hhdet_in_new!O126)</f>
        <v>2.0314893643089995</v>
      </c>
      <c r="P129" s="98">
        <f>IF(RES_hhdet_in_tes!P129=0,0,RES_hhdet_in_tes!P129*1000*11630/RES_hhdet_in_new!P126)</f>
        <v>6.600553673405372</v>
      </c>
      <c r="Q129" s="98">
        <f>IF(RES_hhdet_in_tes!Q129=0,0,RES_hhdet_in_tes!Q129*1000*11630/RES_hhdet_in_new!Q126)</f>
        <v>2.5483275070122113</v>
      </c>
      <c r="R129" s="98">
        <f>IF(RES_hhdet_in_tes!R129=0,0,RES_hhdet_in_tes!R129*1000*11630/RES_hhdet_in_new!R126)</f>
        <v>1.8962925230958081</v>
      </c>
      <c r="S129" s="98">
        <f>IF(RES_hhdet_in_tes!S129=0,0,RES_hhdet_in_tes!S129*1000*11630/RES_hhdet_in_new!S126)</f>
        <v>1.4743847776124062</v>
      </c>
      <c r="T129" s="98">
        <f>IF(RES_hhdet_in_tes!T129=0,0,RES_hhdet_in_tes!T129*1000*11630/RES_hhdet_in_new!T126)</f>
        <v>1.697845708034261</v>
      </c>
      <c r="U129" s="98">
        <f>IF(RES_hhdet_in_tes!U129=0,0,RES_hhdet_in_tes!U129*1000*11630/RES_hhdet_in_new!U126)</f>
        <v>1.0373632913054316</v>
      </c>
      <c r="V129" s="98">
        <f>IF(RES_hhdet_in_tes!V129=0,0,RES_hhdet_in_tes!V129*1000*11630/RES_hhdet_in_new!V126)</f>
        <v>0.61875849118258441</v>
      </c>
      <c r="W129" s="98">
        <f>IF(RES_hhdet_in_tes!W129=0,0,RES_hhdet_in_tes!W129*1000*11630/RES_hhdet_in_new!W126)</f>
        <v>1.1253496847790874</v>
      </c>
      <c r="X129" s="98">
        <f>IF(RES_hhdet_in_tes!X129=0,0,RES_hhdet_in_tes!X129*1000*11630/RES_hhdet_in_new!X126)</f>
        <v>0.73386264429302883</v>
      </c>
      <c r="Y129" s="98">
        <f>IF(RES_hhdet_in_tes!Y129=0,0,RES_hhdet_in_tes!Y129*1000*11630/RES_hhdet_in_new!Y126)</f>
        <v>7.0544775007926011E-2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296.74462659282284</v>
      </c>
      <c r="D130" s="122">
        <v>282.6521145845897</v>
      </c>
      <c r="E130" s="122">
        <v>305.92612449860781</v>
      </c>
      <c r="F130" s="122">
        <v>359.16317113433882</v>
      </c>
      <c r="G130" s="122">
        <v>373.27750074839332</v>
      </c>
      <c r="H130" s="122">
        <v>441.43806624536512</v>
      </c>
      <c r="I130" s="122">
        <v>400.15974028301758</v>
      </c>
      <c r="J130" s="122">
        <v>438.30332885267251</v>
      </c>
      <c r="K130" s="122">
        <v>458.62763494052649</v>
      </c>
      <c r="L130" s="122">
        <v>434.71534846681692</v>
      </c>
      <c r="M130" s="122">
        <v>458.12513368360521</v>
      </c>
      <c r="N130" s="122">
        <v>486.47940566369567</v>
      </c>
      <c r="O130" s="122">
        <v>457.50029353265813</v>
      </c>
      <c r="P130" s="122">
        <v>480.87713145246454</v>
      </c>
      <c r="Q130" s="122">
        <v>472.03679783663728</v>
      </c>
      <c r="R130" s="122">
        <v>506.52471681470274</v>
      </c>
      <c r="S130" s="122">
        <v>511.40941976250122</v>
      </c>
      <c r="T130" s="122">
        <v>509.6832693712409</v>
      </c>
      <c r="U130" s="122">
        <v>484.81063975313862</v>
      </c>
      <c r="V130" s="122">
        <v>467.00787170393403</v>
      </c>
      <c r="W130" s="122">
        <v>744.1950378569868</v>
      </c>
      <c r="X130" s="122">
        <v>645.84926042864322</v>
      </c>
      <c r="Y130" s="122">
        <v>467.68174371584388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295.81812549730597</v>
      </c>
      <c r="D131" s="98">
        <v>283.22900309363644</v>
      </c>
      <c r="E131" s="98">
        <v>306.32179979667347</v>
      </c>
      <c r="F131" s="98">
        <v>358.58559487054055</v>
      </c>
      <c r="G131" s="98">
        <v>372.84963398814125</v>
      </c>
      <c r="H131" s="98">
        <v>434.39038959408231</v>
      </c>
      <c r="I131" s="98">
        <v>405.39660001013505</v>
      </c>
      <c r="J131" s="98">
        <v>438.30332885267251</v>
      </c>
      <c r="K131" s="98">
        <v>458.62763494052649</v>
      </c>
      <c r="L131" s="98">
        <v>434.71534846681692</v>
      </c>
      <c r="M131" s="98">
        <v>459.43223920832156</v>
      </c>
      <c r="N131" s="98">
        <v>486.54647200841646</v>
      </c>
      <c r="O131" s="98">
        <v>457.50029353265813</v>
      </c>
      <c r="P131" s="98">
        <v>480.63518175873855</v>
      </c>
      <c r="Q131" s="98">
        <v>471.88222731530823</v>
      </c>
      <c r="R131" s="98">
        <v>506.58997410811241</v>
      </c>
      <c r="S131" s="98">
        <v>511.49821458999088</v>
      </c>
      <c r="T131" s="98">
        <v>509.17037653917629</v>
      </c>
      <c r="U131" s="98">
        <v>485.61809045342051</v>
      </c>
      <c r="V131" s="98">
        <v>465.14219952665866</v>
      </c>
      <c r="W131" s="98">
        <v>744.1950378569868</v>
      </c>
      <c r="X131" s="98">
        <v>645.6217416166121</v>
      </c>
      <c r="Y131" s="98">
        <v>467.66995018945022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319.07364320325951</v>
      </c>
      <c r="D135" s="101">
        <v>241.1022410052924</v>
      </c>
      <c r="E135" s="101">
        <v>268.38552029869641</v>
      </c>
      <c r="F135" s="101">
        <v>382.33953632037588</v>
      </c>
      <c r="G135" s="101">
        <v>382.06516422811194</v>
      </c>
      <c r="H135" s="101">
        <v>458.76124515812347</v>
      </c>
      <c r="I135" s="101">
        <v>379.93331829349842</v>
      </c>
      <c r="J135" s="101">
        <v>0</v>
      </c>
      <c r="K135" s="101">
        <v>0</v>
      </c>
      <c r="L135" s="101">
        <v>0</v>
      </c>
      <c r="M135" s="101">
        <v>450.12289739932606</v>
      </c>
      <c r="N135" s="101">
        <v>482.20430898652154</v>
      </c>
      <c r="O135" s="101">
        <v>0</v>
      </c>
      <c r="P135" s="101">
        <v>488.27842437705368</v>
      </c>
      <c r="Q135" s="101">
        <v>478.87036427362636</v>
      </c>
      <c r="R135" s="101">
        <v>503.71619065871175</v>
      </c>
      <c r="S135" s="101">
        <v>508.67667871021797</v>
      </c>
      <c r="T135" s="101">
        <v>515.0926736492064</v>
      </c>
      <c r="U135" s="101">
        <v>475.61525003013281</v>
      </c>
      <c r="V135" s="101">
        <v>473.85099451242041</v>
      </c>
      <c r="W135" s="101">
        <v>0</v>
      </c>
      <c r="X135" s="101">
        <v>667.84515866997094</v>
      </c>
      <c r="Y135" s="101">
        <v>473.75877938754422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448.41732593959</v>
      </c>
      <c r="D139" s="122">
        <v>408.08623010244202</v>
      </c>
      <c r="E139" s="122">
        <v>425.04849826051992</v>
      </c>
      <c r="F139" s="122">
        <v>475.82573203399619</v>
      </c>
      <c r="G139" s="122">
        <v>434.09974429201714</v>
      </c>
      <c r="H139" s="122">
        <v>503.79637977069387</v>
      </c>
      <c r="I139" s="122">
        <v>550.60367690601129</v>
      </c>
      <c r="J139" s="122">
        <v>570.50199168073118</v>
      </c>
      <c r="K139" s="122">
        <v>494.94634405460812</v>
      </c>
      <c r="L139" s="122">
        <v>463.47952956821325</v>
      </c>
      <c r="M139" s="122">
        <v>503.93838414237808</v>
      </c>
      <c r="N139" s="122">
        <v>505.3884003024769</v>
      </c>
      <c r="O139" s="122">
        <v>446.15647596783151</v>
      </c>
      <c r="P139" s="122">
        <v>431.46209880651946</v>
      </c>
      <c r="Q139" s="122">
        <v>334.08207497104377</v>
      </c>
      <c r="R139" s="122">
        <v>346.66772269430027</v>
      </c>
      <c r="S139" s="122">
        <v>338.26986003854353</v>
      </c>
      <c r="T139" s="122">
        <v>394.09494984941267</v>
      </c>
      <c r="U139" s="122">
        <v>411.74879426000541</v>
      </c>
      <c r="V139" s="122">
        <v>370.603127735523</v>
      </c>
      <c r="W139" s="122">
        <v>413.85487882232292</v>
      </c>
      <c r="X139" s="122">
        <v>392.52236895177026</v>
      </c>
      <c r="Y139" s="122">
        <v>509.07596787710338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444.94416129030969</v>
      </c>
      <c r="D140" s="98">
        <v>443.88952790786584</v>
      </c>
      <c r="E140" s="98">
        <v>454.97363136849395</v>
      </c>
      <c r="F140" s="98">
        <v>439.85072114116491</v>
      </c>
      <c r="G140" s="98">
        <v>483.72147636565711</v>
      </c>
      <c r="H140" s="98">
        <v>526.40524595630507</v>
      </c>
      <c r="I140" s="98">
        <v>446.70742848218583</v>
      </c>
      <c r="J140" s="98">
        <v>481.62204609063303</v>
      </c>
      <c r="K140" s="98">
        <v>480.32233768684665</v>
      </c>
      <c r="L140" s="98">
        <v>473.94322192304173</v>
      </c>
      <c r="M140" s="98">
        <v>513.35470080087066</v>
      </c>
      <c r="N140" s="98">
        <v>518.83578813290183</v>
      </c>
      <c r="O140" s="98">
        <v>436.77900073343471</v>
      </c>
      <c r="P140" s="98">
        <v>405.91735887865616</v>
      </c>
      <c r="Q140" s="98">
        <v>332.22824978823826</v>
      </c>
      <c r="R140" s="98">
        <v>357.98184871900236</v>
      </c>
      <c r="S140" s="98">
        <v>389.72414949735168</v>
      </c>
      <c r="T140" s="98">
        <v>375.65661625417277</v>
      </c>
      <c r="U140" s="98">
        <v>434.04908243012648</v>
      </c>
      <c r="V140" s="98">
        <v>410.91072904673723</v>
      </c>
      <c r="W140" s="98">
        <v>339.19259705110119</v>
      </c>
      <c r="X140" s="98">
        <v>374.04228067371344</v>
      </c>
      <c r="Y140" s="98">
        <v>509.5843880244073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507.36676204648006</v>
      </c>
      <c r="D141" s="33">
        <v>255.89895210768657</v>
      </c>
      <c r="E141" s="33">
        <v>364.65497933847888</v>
      </c>
      <c r="F141" s="33">
        <v>510.57619763966579</v>
      </c>
      <c r="G141" s="33">
        <v>387.71892118020497</v>
      </c>
      <c r="H141" s="33">
        <v>495.99889012599738</v>
      </c>
      <c r="I141" s="33">
        <v>561.08705554106496</v>
      </c>
      <c r="J141" s="33">
        <v>595.06121189691703</v>
      </c>
      <c r="K141" s="33">
        <v>560.35863565128955</v>
      </c>
      <c r="L141" s="33">
        <v>413.53592372083824</v>
      </c>
      <c r="M141" s="33">
        <v>480.21456606932423</v>
      </c>
      <c r="N141" s="33">
        <v>493.77394375230307</v>
      </c>
      <c r="O141" s="33">
        <v>452.49732288181031</v>
      </c>
      <c r="P141" s="33">
        <v>450.70302816834197</v>
      </c>
      <c r="Q141" s="33">
        <v>340.02683083151692</v>
      </c>
      <c r="R141" s="33">
        <v>322.62562567900068</v>
      </c>
      <c r="S141" s="33">
        <v>208.78342547247081</v>
      </c>
      <c r="T141" s="33">
        <v>441.50029969142611</v>
      </c>
      <c r="U141" s="33">
        <v>398.3285942493676</v>
      </c>
      <c r="V141" s="33">
        <v>365.66281939381287</v>
      </c>
      <c r="W141" s="33">
        <v>477.9295014570406</v>
      </c>
      <c r="X141" s="33">
        <v>439.87759516429117</v>
      </c>
      <c r="Y141" s="33">
        <v>378.3393585703609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7844.7363575893442</v>
      </c>
      <c r="P143" s="117">
        <f t="shared" si="49"/>
        <v>6515.8623651515145</v>
      </c>
      <c r="Q143" s="117">
        <f t="shared" si="49"/>
        <v>6014.2076182834035</v>
      </c>
      <c r="R143" s="117">
        <f t="shared" ref="R143:V143" si="50">R144+R146+R148+R157</f>
        <v>6398.4698718157142</v>
      </c>
      <c r="S143" s="117">
        <f t="shared" si="50"/>
        <v>7830.8447446593709</v>
      </c>
      <c r="T143" s="117">
        <f t="shared" si="50"/>
        <v>7843.6583286011755</v>
      </c>
      <c r="U143" s="117">
        <f t="shared" si="50"/>
        <v>6023.1252069045559</v>
      </c>
      <c r="V143" s="117">
        <f t="shared" si="50"/>
        <v>4695.3980320603796</v>
      </c>
      <c r="W143" s="117">
        <f t="shared" ref="W143:Y143" si="51">W144+W146+W148+W157</f>
        <v>6525.1103581046309</v>
      </c>
      <c r="X143" s="117">
        <f t="shared" si="51"/>
        <v>5929.7485862100084</v>
      </c>
      <c r="Y143" s="117">
        <f t="shared" si="51"/>
        <v>5955.0804042729287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6959.0663197530384</v>
      </c>
      <c r="P144" s="122">
        <f t="shared" si="52"/>
        <v>5574.8299241122213</v>
      </c>
      <c r="Q144" s="122">
        <f t="shared" si="52"/>
        <v>5186.1739648848597</v>
      </c>
      <c r="R144" s="122">
        <f t="shared" si="52"/>
        <v>5537.2249499905765</v>
      </c>
      <c r="S144" s="122">
        <f t="shared" si="52"/>
        <v>6973.6589761324421</v>
      </c>
      <c r="T144" s="122">
        <f t="shared" si="52"/>
        <v>6918.8732988983802</v>
      </c>
      <c r="U144" s="122">
        <f t="shared" si="52"/>
        <v>5125.3903098532737</v>
      </c>
      <c r="V144" s="122">
        <f t="shared" si="52"/>
        <v>3846.1123261330913</v>
      </c>
      <c r="W144" s="122">
        <f t="shared" si="52"/>
        <v>5371.8891371465643</v>
      </c>
      <c r="X144" s="122">
        <f t="shared" si="52"/>
        <v>4869.7930180057156</v>
      </c>
      <c r="Y144" s="122">
        <f t="shared" si="52"/>
        <v>4955.3384889914614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6959.0663197530384</v>
      </c>
      <c r="P145" s="98">
        <v>5574.8299241122213</v>
      </c>
      <c r="Q145" s="98">
        <v>5186.1739648848597</v>
      </c>
      <c r="R145" s="98">
        <v>5537.2249499905765</v>
      </c>
      <c r="S145" s="98">
        <v>6973.6589761324421</v>
      </c>
      <c r="T145" s="98">
        <v>6918.8732988983802</v>
      </c>
      <c r="U145" s="98">
        <v>5125.3903098532737</v>
      </c>
      <c r="V145" s="98">
        <v>3846.1123261330913</v>
      </c>
      <c r="W145" s="98">
        <v>5371.8891371465643</v>
      </c>
      <c r="X145" s="98">
        <v>4869.7930180057156</v>
      </c>
      <c r="Y145" s="98">
        <v>4955.3384889914614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8.7856631040380062</v>
      </c>
      <c r="P146" s="122">
        <f t="shared" si="53"/>
        <v>21.347690989205503</v>
      </c>
      <c r="Q146" s="122">
        <f t="shared" si="53"/>
        <v>15.24818612371195</v>
      </c>
      <c r="R146" s="122">
        <f t="shared" si="53"/>
        <v>11.011835271922747</v>
      </c>
      <c r="S146" s="122">
        <f t="shared" si="53"/>
        <v>10.064572763256756</v>
      </c>
      <c r="T146" s="122">
        <f t="shared" si="53"/>
        <v>15.654191989713526</v>
      </c>
      <c r="U146" s="122">
        <f t="shared" si="53"/>
        <v>10.325593686572329</v>
      </c>
      <c r="V146" s="122">
        <f t="shared" si="53"/>
        <v>6.1755312797641917</v>
      </c>
      <c r="W146" s="122">
        <f t="shared" si="53"/>
        <v>11.154896171388987</v>
      </c>
      <c r="X146" s="122">
        <f t="shared" si="53"/>
        <v>7.2640618753879957</v>
      </c>
      <c r="Y146" s="122">
        <f t="shared" si="53"/>
        <v>0.68258620848558305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8.7856631040380062</v>
      </c>
      <c r="P147" s="98">
        <f>IF(RES_hhdet_in_tes!P147=0,0,RES_hhdet_in_tes!P147*1000*11630/RES_hhdet_in_new!P145)</f>
        <v>21.347690989205503</v>
      </c>
      <c r="Q147" s="98">
        <f>IF(RES_hhdet_in_tes!Q147=0,0,RES_hhdet_in_tes!Q147*1000*11630/RES_hhdet_in_new!Q145)</f>
        <v>15.24818612371195</v>
      </c>
      <c r="R147" s="98">
        <f>IF(RES_hhdet_in_tes!R147=0,0,RES_hhdet_in_tes!R147*1000*11630/RES_hhdet_in_new!R145)</f>
        <v>11.011835271922747</v>
      </c>
      <c r="S147" s="98">
        <f>IF(RES_hhdet_in_tes!S147=0,0,RES_hhdet_in_tes!S147*1000*11630/RES_hhdet_in_new!S145)</f>
        <v>10.064572763256756</v>
      </c>
      <c r="T147" s="98">
        <f>IF(RES_hhdet_in_tes!T147=0,0,RES_hhdet_in_tes!T147*1000*11630/RES_hhdet_in_new!T145)</f>
        <v>15.654191989713526</v>
      </c>
      <c r="U147" s="98">
        <f>IF(RES_hhdet_in_tes!U147=0,0,RES_hhdet_in_tes!U147*1000*11630/RES_hhdet_in_new!U145)</f>
        <v>10.325593686572329</v>
      </c>
      <c r="V147" s="98">
        <f>IF(RES_hhdet_in_tes!V147=0,0,RES_hhdet_in_tes!V147*1000*11630/RES_hhdet_in_new!V145)</f>
        <v>6.1755312797641917</v>
      </c>
      <c r="W147" s="98">
        <f>IF(RES_hhdet_in_tes!W147=0,0,RES_hhdet_in_tes!W147*1000*11630/RES_hhdet_in_new!W145)</f>
        <v>11.154896171388987</v>
      </c>
      <c r="X147" s="98">
        <f>IF(RES_hhdet_in_tes!X147=0,0,RES_hhdet_in_tes!X147*1000*11630/RES_hhdet_in_new!X145)</f>
        <v>7.2640618753879957</v>
      </c>
      <c r="Y147" s="98">
        <f>IF(RES_hhdet_in_tes!Y147=0,0,RES_hhdet_in_tes!Y147*1000*11630/RES_hhdet_in_new!Y145)</f>
        <v>0.68258620848558305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430.72999735094021</v>
      </c>
      <c r="P148" s="122">
        <v>488.23063499583645</v>
      </c>
      <c r="Q148" s="122">
        <v>478.7046525638483</v>
      </c>
      <c r="R148" s="122">
        <v>503.56797265787924</v>
      </c>
      <c r="S148" s="122">
        <v>508.83866840513127</v>
      </c>
      <c r="T148" s="122">
        <v>515.04535550501919</v>
      </c>
      <c r="U148" s="122">
        <v>475.66042304009699</v>
      </c>
      <c r="V148" s="122">
        <v>472.5061886492129</v>
      </c>
      <c r="W148" s="122">
        <v>728.21084298859626</v>
      </c>
      <c r="X148" s="122">
        <v>660.16683117134005</v>
      </c>
      <c r="Y148" s="122">
        <v>489.98356831978458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471.80861962006094</v>
      </c>
      <c r="P149" s="98">
        <v>473.20428813026484</v>
      </c>
      <c r="Q149" s="98">
        <v>451.37094211937659</v>
      </c>
      <c r="R149" s="98">
        <v>491.73087623846055</v>
      </c>
      <c r="S149" s="98">
        <v>517.82671427142952</v>
      </c>
      <c r="T149" s="98">
        <v>511.46692085086852</v>
      </c>
      <c r="U149" s="98">
        <v>479.16914971790419</v>
      </c>
      <c r="V149" s="98">
        <v>408.34655005490657</v>
      </c>
      <c r="W149" s="98">
        <v>517.83730587275534</v>
      </c>
      <c r="X149" s="98">
        <v>515.24601702307348</v>
      </c>
      <c r="Y149" s="98">
        <v>629.47120986987284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430.5562299132535</v>
      </c>
      <c r="P153" s="101">
        <v>488.27842437705362</v>
      </c>
      <c r="Q153" s="101">
        <v>478.87036427362654</v>
      </c>
      <c r="R153" s="101">
        <v>503.7161906587117</v>
      </c>
      <c r="S153" s="101">
        <v>508.67667871021791</v>
      </c>
      <c r="T153" s="101">
        <v>515.09267364920618</v>
      </c>
      <c r="U153" s="101">
        <v>475.61525003013264</v>
      </c>
      <c r="V153" s="101">
        <v>473.85099451242041</v>
      </c>
      <c r="W153" s="101">
        <v>735.25898100053496</v>
      </c>
      <c r="X153" s="101">
        <v>667.84515866997094</v>
      </c>
      <c r="Y153" s="101">
        <v>473.75877938754428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446.15437738132857</v>
      </c>
      <c r="P157" s="122">
        <v>431.45411505425147</v>
      </c>
      <c r="Q157" s="122">
        <v>334.08081471098359</v>
      </c>
      <c r="R157" s="122">
        <v>346.66511389533542</v>
      </c>
      <c r="S157" s="122">
        <v>338.28252735854153</v>
      </c>
      <c r="T157" s="122">
        <v>394.08548220806261</v>
      </c>
      <c r="U157" s="122">
        <v>411.74888032461234</v>
      </c>
      <c r="V157" s="122">
        <v>370.60398599831097</v>
      </c>
      <c r="W157" s="122">
        <v>413.85548179808092</v>
      </c>
      <c r="X157" s="122">
        <v>392.52467515756547</v>
      </c>
      <c r="Y157" s="122">
        <v>509.07576075319753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436.77900073343477</v>
      </c>
      <c r="P158" s="98">
        <v>405.91735887865622</v>
      </c>
      <c r="Q158" s="98">
        <v>332.22824978823832</v>
      </c>
      <c r="R158" s="98">
        <v>357.9818487190023</v>
      </c>
      <c r="S158" s="98">
        <v>389.72414949735173</v>
      </c>
      <c r="T158" s="98">
        <v>375.65661625417289</v>
      </c>
      <c r="U158" s="98">
        <v>434.04908243012648</v>
      </c>
      <c r="V158" s="98">
        <v>410.91072904673723</v>
      </c>
      <c r="W158" s="98">
        <v>339.19259705110125</v>
      </c>
      <c r="X158" s="98">
        <v>374.04228067371338</v>
      </c>
      <c r="Y158" s="98">
        <v>509.5843880244073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452.49732288181036</v>
      </c>
      <c r="P159" s="33">
        <v>450.70302816834192</v>
      </c>
      <c r="Q159" s="33">
        <v>340.02683083151692</v>
      </c>
      <c r="R159" s="33">
        <v>322.62562567900062</v>
      </c>
      <c r="S159" s="33">
        <v>208.78342547247084</v>
      </c>
      <c r="T159" s="33">
        <v>441.50029969142616</v>
      </c>
      <c r="U159" s="33">
        <v>398.32859424936754</v>
      </c>
      <c r="V159" s="33">
        <v>365.66281939381281</v>
      </c>
      <c r="W159" s="33">
        <v>477.9295014570406</v>
      </c>
      <c r="X159" s="33">
        <v>439.87759516429117</v>
      </c>
      <c r="Y159" s="33">
        <v>378.33935857036084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6013.2693408471496</v>
      </c>
      <c r="D161" s="117">
        <f t="shared" si="54"/>
        <v>5946.8962738228247</v>
      </c>
      <c r="E161" s="117">
        <f t="shared" si="54"/>
        <v>5973.081298320074</v>
      </c>
      <c r="F161" s="117">
        <f t="shared" si="54"/>
        <v>5446.0847006220902</v>
      </c>
      <c r="G161" s="117">
        <f t="shared" si="54"/>
        <v>6706.227630858134</v>
      </c>
      <c r="H161" s="117">
        <f t="shared" si="54"/>
        <v>7972.2754500487317</v>
      </c>
      <c r="I161" s="117">
        <f t="shared" si="54"/>
        <v>7295.8757551693916</v>
      </c>
      <c r="J161" s="117">
        <f t="shared" si="54"/>
        <v>8145.8946921372317</v>
      </c>
      <c r="K161" s="117">
        <f t="shared" si="54"/>
        <v>7737.6063764996252</v>
      </c>
      <c r="L161" s="117">
        <f t="shared" si="54"/>
        <v>6577.310804005976</v>
      </c>
      <c r="M161" s="117">
        <f t="shared" si="54"/>
        <v>6821.076410641419</v>
      </c>
      <c r="N161" s="117">
        <f t="shared" si="54"/>
        <v>8810.1931390553473</v>
      </c>
      <c r="O161" s="117">
        <f t="shared" si="54"/>
        <v>6529.2389871856049</v>
      </c>
      <c r="P161" s="117">
        <f t="shared" si="54"/>
        <v>7388.9868205353932</v>
      </c>
      <c r="Q161" s="117">
        <f t="shared" si="54"/>
        <v>8840.1990248863494</v>
      </c>
      <c r="R161" s="117">
        <f t="shared" ref="R161:V161" si="55">R162+R164+R166+R175</f>
        <v>9638.6755252596267</v>
      </c>
      <c r="S161" s="117">
        <f t="shared" si="55"/>
        <v>10284.445323520209</v>
      </c>
      <c r="T161" s="117">
        <f t="shared" si="55"/>
        <v>6716.4179908933465</v>
      </c>
      <c r="U161" s="117">
        <f t="shared" si="55"/>
        <v>5839.3222721831708</v>
      </c>
      <c r="V161" s="117">
        <f t="shared" si="55"/>
        <v>6846.9580610865551</v>
      </c>
      <c r="W161" s="117">
        <f t="shared" ref="W161:Y161" si="56">W162+W164+W166+W175</f>
        <v>5361.8350308471217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5246.6925210893396</v>
      </c>
      <c r="D162" s="122">
        <f t="shared" si="57"/>
        <v>5295.2725868593452</v>
      </c>
      <c r="E162" s="122">
        <f t="shared" si="57"/>
        <v>5279.1203938716244</v>
      </c>
      <c r="F162" s="122">
        <f t="shared" si="57"/>
        <v>4587.5506352348193</v>
      </c>
      <c r="G162" s="122">
        <f t="shared" si="57"/>
        <v>5888.2059512045371</v>
      </c>
      <c r="H162" s="122">
        <f t="shared" si="57"/>
        <v>7004.8445692793657</v>
      </c>
      <c r="I162" s="122">
        <f t="shared" si="57"/>
        <v>6362.6923315337326</v>
      </c>
      <c r="J162" s="122">
        <f t="shared" si="57"/>
        <v>7107.2154738026884</v>
      </c>
      <c r="K162" s="122">
        <f t="shared" si="57"/>
        <v>6748.1213048816408</v>
      </c>
      <c r="L162" s="122">
        <f t="shared" si="57"/>
        <v>5693.6163797333729</v>
      </c>
      <c r="M162" s="122">
        <f t="shared" si="57"/>
        <v>5862.8176326575085</v>
      </c>
      <c r="N162" s="122">
        <f t="shared" si="57"/>
        <v>7808.317247069197</v>
      </c>
      <c r="O162" s="122">
        <f t="shared" si="57"/>
        <v>5643.4978650848579</v>
      </c>
      <c r="P162" s="122">
        <f t="shared" si="57"/>
        <v>6448.2659702787505</v>
      </c>
      <c r="Q162" s="122">
        <f t="shared" si="57"/>
        <v>8014.7213563632113</v>
      </c>
      <c r="R162" s="122">
        <f t="shared" si="57"/>
        <v>8778.701863872373</v>
      </c>
      <c r="S162" s="122">
        <f t="shared" si="57"/>
        <v>9429.5999706642615</v>
      </c>
      <c r="T162" s="122">
        <f t="shared" si="57"/>
        <v>5799.0995783078361</v>
      </c>
      <c r="U162" s="122">
        <f t="shared" si="57"/>
        <v>4946.8661914080394</v>
      </c>
      <c r="V162" s="122">
        <f t="shared" si="57"/>
        <v>6000.5447762211306</v>
      </c>
      <c r="W162" s="122">
        <f t="shared" si="57"/>
        <v>4216.8056659004005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5246.6925210893396</v>
      </c>
      <c r="D163" s="33">
        <v>5295.2725868593452</v>
      </c>
      <c r="E163" s="33">
        <v>5279.1203938716244</v>
      </c>
      <c r="F163" s="33">
        <v>4587.5506352348193</v>
      </c>
      <c r="G163" s="33">
        <v>5888.2059512045371</v>
      </c>
      <c r="H163" s="33">
        <v>7004.8445692793657</v>
      </c>
      <c r="I163" s="33">
        <v>6362.6923315337326</v>
      </c>
      <c r="J163" s="33">
        <v>7107.2154738026884</v>
      </c>
      <c r="K163" s="33">
        <v>6748.1213048816408</v>
      </c>
      <c r="L163" s="33">
        <v>5693.6163797333729</v>
      </c>
      <c r="M163" s="33">
        <v>5862.8176326575085</v>
      </c>
      <c r="N163" s="33">
        <v>7808.317247069197</v>
      </c>
      <c r="O163" s="33">
        <v>5643.4978650848579</v>
      </c>
      <c r="P163" s="33">
        <v>6448.2659702787505</v>
      </c>
      <c r="Q163" s="33">
        <v>8014.7213563632113</v>
      </c>
      <c r="R163" s="33">
        <v>8778.701863872373</v>
      </c>
      <c r="S163" s="33">
        <v>9429.5999706642615</v>
      </c>
      <c r="T163" s="33">
        <v>5799.0995783078361</v>
      </c>
      <c r="U163" s="33">
        <v>4946.8661914080394</v>
      </c>
      <c r="V163" s="33">
        <v>6000.5447762211306</v>
      </c>
      <c r="W163" s="33">
        <v>4216.8056659004005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0.62231114927436726</v>
      </c>
      <c r="G164" s="122">
        <f t="shared" si="58"/>
        <v>1.7318845559612051</v>
      </c>
      <c r="H164" s="122">
        <f t="shared" si="58"/>
        <v>5.1225488248597237</v>
      </c>
      <c r="I164" s="122">
        <f t="shared" si="58"/>
        <v>2.6728846517298814</v>
      </c>
      <c r="J164" s="122">
        <f t="shared" si="58"/>
        <v>2.7709591403020277</v>
      </c>
      <c r="K164" s="122">
        <f t="shared" si="58"/>
        <v>3.4826509251867019</v>
      </c>
      <c r="L164" s="122">
        <f t="shared" si="58"/>
        <v>28.182594244098322</v>
      </c>
      <c r="M164" s="122">
        <f t="shared" si="58"/>
        <v>3.7127098205543536</v>
      </c>
      <c r="N164" s="122">
        <f t="shared" si="58"/>
        <v>14.164524440582559</v>
      </c>
      <c r="O164" s="122">
        <f t="shared" si="58"/>
        <v>8.8644576053874058</v>
      </c>
      <c r="P164" s="122">
        <f t="shared" si="58"/>
        <v>21.020157691837646</v>
      </c>
      <c r="Q164" s="122">
        <f t="shared" si="58"/>
        <v>12.690721900555319</v>
      </c>
      <c r="R164" s="122">
        <f t="shared" si="58"/>
        <v>9.7828045869249323</v>
      </c>
      <c r="S164" s="122">
        <f t="shared" si="58"/>
        <v>7.4493149664271261</v>
      </c>
      <c r="T164" s="122">
        <f t="shared" si="58"/>
        <v>8.2588694050648463</v>
      </c>
      <c r="U164" s="122">
        <f t="shared" si="58"/>
        <v>5.0292290752523892</v>
      </c>
      <c r="V164" s="122">
        <f t="shared" si="58"/>
        <v>3.2774271440266531</v>
      </c>
      <c r="W164" s="122">
        <f t="shared" si="58"/>
        <v>3.970203840250464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0.62231114927436726</v>
      </c>
      <c r="G165" s="98">
        <f>IF(RES_hhdet_in_tes!G165=0,0,RES_hhdet_in_tes!G165*1000*11630/RES_hhdet_in_new!G163)</f>
        <v>1.7318845559612051</v>
      </c>
      <c r="H165" s="98">
        <f>IF(RES_hhdet_in_tes!H165=0,0,RES_hhdet_in_tes!H165*1000*11630/RES_hhdet_in_new!H163)</f>
        <v>5.1225488248597237</v>
      </c>
      <c r="I165" s="98">
        <f>IF(RES_hhdet_in_tes!I165=0,0,RES_hhdet_in_tes!I165*1000*11630/RES_hhdet_in_new!I163)</f>
        <v>2.6728846517298814</v>
      </c>
      <c r="J165" s="98">
        <f>IF(RES_hhdet_in_tes!J165=0,0,RES_hhdet_in_tes!J165*1000*11630/RES_hhdet_in_new!J163)</f>
        <v>2.7709591403020277</v>
      </c>
      <c r="K165" s="98">
        <f>IF(RES_hhdet_in_tes!K165=0,0,RES_hhdet_in_tes!K165*1000*11630/RES_hhdet_in_new!K163)</f>
        <v>3.4826509251867019</v>
      </c>
      <c r="L165" s="98">
        <f>IF(RES_hhdet_in_tes!L165=0,0,RES_hhdet_in_tes!L165*1000*11630/RES_hhdet_in_new!L163)</f>
        <v>28.182594244098322</v>
      </c>
      <c r="M165" s="98">
        <f>IF(RES_hhdet_in_tes!M165=0,0,RES_hhdet_in_tes!M165*1000*11630/RES_hhdet_in_new!M163)</f>
        <v>3.7127098205543536</v>
      </c>
      <c r="N165" s="98">
        <f>IF(RES_hhdet_in_tes!N165=0,0,RES_hhdet_in_tes!N165*1000*11630/RES_hhdet_in_new!N163)</f>
        <v>14.164524440582559</v>
      </c>
      <c r="O165" s="98">
        <f>IF(RES_hhdet_in_tes!O165=0,0,RES_hhdet_in_tes!O165*1000*11630/RES_hhdet_in_new!O163)</f>
        <v>8.8644576053874058</v>
      </c>
      <c r="P165" s="98">
        <f>IF(RES_hhdet_in_tes!P165=0,0,RES_hhdet_in_tes!P165*1000*11630/RES_hhdet_in_new!P163)</f>
        <v>21.020157691837646</v>
      </c>
      <c r="Q165" s="98">
        <f>IF(RES_hhdet_in_tes!Q165=0,0,RES_hhdet_in_tes!Q165*1000*11630/RES_hhdet_in_new!Q163)</f>
        <v>12.690721900555319</v>
      </c>
      <c r="R165" s="98">
        <f>IF(RES_hhdet_in_tes!R165=0,0,RES_hhdet_in_tes!R165*1000*11630/RES_hhdet_in_new!R163)</f>
        <v>9.7828045869249323</v>
      </c>
      <c r="S165" s="98">
        <f>IF(RES_hhdet_in_tes!S165=0,0,RES_hhdet_in_tes!S165*1000*11630/RES_hhdet_in_new!S163)</f>
        <v>7.4493149664271261</v>
      </c>
      <c r="T165" s="98">
        <f>IF(RES_hhdet_in_tes!T165=0,0,RES_hhdet_in_tes!T165*1000*11630/RES_hhdet_in_new!T163)</f>
        <v>8.2588694050648463</v>
      </c>
      <c r="U165" s="98">
        <f>IF(RES_hhdet_in_tes!U165=0,0,RES_hhdet_in_tes!U165*1000*11630/RES_hhdet_in_new!U163)</f>
        <v>5.0292290752523892</v>
      </c>
      <c r="V165" s="98">
        <f>IF(RES_hhdet_in_tes!V165=0,0,RES_hhdet_in_tes!V165*1000*11630/RES_hhdet_in_new!V163)</f>
        <v>3.2774271440266531</v>
      </c>
      <c r="W165" s="98">
        <f>IF(RES_hhdet_in_tes!W165=0,0,RES_hhdet_in_tes!W165*1000*11630/RES_hhdet_in_new!W163)</f>
        <v>3.970203840250464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317.81086658446964</v>
      </c>
      <c r="D166" s="122">
        <v>242.64669456136076</v>
      </c>
      <c r="E166" s="122">
        <v>268.83835298818138</v>
      </c>
      <c r="F166" s="122">
        <v>382.15840571400469</v>
      </c>
      <c r="G166" s="122">
        <v>382.11217046284492</v>
      </c>
      <c r="H166" s="122">
        <v>458.5027867402161</v>
      </c>
      <c r="I166" s="122">
        <v>379.94268080916419</v>
      </c>
      <c r="J166" s="122">
        <v>465.38335571129284</v>
      </c>
      <c r="K166" s="122">
        <v>491.04381555411976</v>
      </c>
      <c r="L166" s="122">
        <v>392.09412218615063</v>
      </c>
      <c r="M166" s="122">
        <v>450.64370819656915</v>
      </c>
      <c r="N166" s="122">
        <v>482.32168131349277</v>
      </c>
      <c r="O166" s="122">
        <v>430.71509662586004</v>
      </c>
      <c r="P166" s="122">
        <v>488.22752689957451</v>
      </c>
      <c r="Q166" s="122">
        <v>478.7080300224207</v>
      </c>
      <c r="R166" s="122">
        <v>503.57350834418492</v>
      </c>
      <c r="S166" s="122">
        <v>508.834437944032</v>
      </c>
      <c r="T166" s="122">
        <v>515.05304793556331</v>
      </c>
      <c r="U166" s="122">
        <v>475.65815425171547</v>
      </c>
      <c r="V166" s="122">
        <v>472.47195357647274</v>
      </c>
      <c r="W166" s="122">
        <v>727.6301502942971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288.13561604290607</v>
      </c>
      <c r="D167" s="98">
        <v>295.15811546768424</v>
      </c>
      <c r="E167" s="98">
        <v>321.81977765791561</v>
      </c>
      <c r="F167" s="98">
        <v>334.8833174511085</v>
      </c>
      <c r="G167" s="98">
        <v>390.35393028601561</v>
      </c>
      <c r="H167" s="98">
        <v>419.06941669376602</v>
      </c>
      <c r="I167" s="98">
        <v>381.54179848486206</v>
      </c>
      <c r="J167" s="98">
        <v>398.84004323092881</v>
      </c>
      <c r="K167" s="98">
        <v>424.51437167535198</v>
      </c>
      <c r="L167" s="98">
        <v>450.98972702699933</v>
      </c>
      <c r="M167" s="98">
        <v>488.01188289876626</v>
      </c>
      <c r="N167" s="98">
        <v>503.09658318740856</v>
      </c>
      <c r="O167" s="98">
        <v>471.80861962006071</v>
      </c>
      <c r="P167" s="98">
        <v>473.20428813026479</v>
      </c>
      <c r="Q167" s="98">
        <v>451.37094211937648</v>
      </c>
      <c r="R167" s="98">
        <v>491.73087623846055</v>
      </c>
      <c r="S167" s="98">
        <v>517.82671427142952</v>
      </c>
      <c r="T167" s="98">
        <v>511.46692085086841</v>
      </c>
      <c r="U167" s="98">
        <v>479.16914971790425</v>
      </c>
      <c r="V167" s="98">
        <v>408.34655005490663</v>
      </c>
      <c r="W167" s="98">
        <v>517.83730587275545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319.07364320325951</v>
      </c>
      <c r="D171" s="101">
        <v>241.10224100529243</v>
      </c>
      <c r="E171" s="101">
        <v>268.38552029869646</v>
      </c>
      <c r="F171" s="101">
        <v>382.33953632037594</v>
      </c>
      <c r="G171" s="101">
        <v>382.065164228112</v>
      </c>
      <c r="H171" s="101">
        <v>458.76124515812359</v>
      </c>
      <c r="I171" s="101">
        <v>379.93331829349842</v>
      </c>
      <c r="J171" s="101">
        <v>465.57754825744183</v>
      </c>
      <c r="K171" s="101">
        <v>493.10797491074027</v>
      </c>
      <c r="L171" s="101">
        <v>391.18803595782987</v>
      </c>
      <c r="M171" s="101">
        <v>450.12289739932584</v>
      </c>
      <c r="N171" s="101">
        <v>482.20430898652148</v>
      </c>
      <c r="O171" s="101">
        <v>430.5562299132535</v>
      </c>
      <c r="P171" s="101">
        <v>488.27842437705385</v>
      </c>
      <c r="Q171" s="101">
        <v>478.87036427362642</v>
      </c>
      <c r="R171" s="101">
        <v>503.7161906587117</v>
      </c>
      <c r="S171" s="101">
        <v>508.67667871021803</v>
      </c>
      <c r="T171" s="101">
        <v>515.0926736492064</v>
      </c>
      <c r="U171" s="101">
        <v>475.6152500301327</v>
      </c>
      <c r="V171" s="101">
        <v>473.85099451242047</v>
      </c>
      <c r="W171" s="101">
        <v>735.25898100053496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448.76595317334051</v>
      </c>
      <c r="D175" s="122">
        <v>408.9769924021183</v>
      </c>
      <c r="E175" s="122">
        <v>425.12255146026865</v>
      </c>
      <c r="F175" s="122">
        <v>475.75334852399163</v>
      </c>
      <c r="G175" s="122">
        <v>434.1776246347905</v>
      </c>
      <c r="H175" s="122">
        <v>503.80554520429024</v>
      </c>
      <c r="I175" s="122">
        <v>550.56785817476543</v>
      </c>
      <c r="J175" s="122">
        <v>570.52490348294873</v>
      </c>
      <c r="K175" s="122">
        <v>494.95860513867763</v>
      </c>
      <c r="L175" s="122">
        <v>463.41770784235467</v>
      </c>
      <c r="M175" s="122">
        <v>503.90235996678683</v>
      </c>
      <c r="N175" s="122">
        <v>505.38968623207495</v>
      </c>
      <c r="O175" s="122">
        <v>446.16156786949972</v>
      </c>
      <c r="P175" s="122">
        <v>431.47316566522989</v>
      </c>
      <c r="Q175" s="122">
        <v>334.07891660016156</v>
      </c>
      <c r="R175" s="122">
        <v>346.61734845614455</v>
      </c>
      <c r="S175" s="122">
        <v>338.56159994548881</v>
      </c>
      <c r="T175" s="122">
        <v>394.00649524488279</v>
      </c>
      <c r="U175" s="122">
        <v>411.76869744816412</v>
      </c>
      <c r="V175" s="122">
        <v>370.66390414492548</v>
      </c>
      <c r="W175" s="122">
        <v>413.42901081217406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444.94416129030969</v>
      </c>
      <c r="D176" s="98">
        <v>443.88952790786584</v>
      </c>
      <c r="E176" s="98">
        <v>454.97363136849395</v>
      </c>
      <c r="F176" s="98">
        <v>439.85072114116485</v>
      </c>
      <c r="G176" s="98">
        <v>483.72147636565711</v>
      </c>
      <c r="H176" s="98">
        <v>526.40524595630518</v>
      </c>
      <c r="I176" s="98">
        <v>446.70742848218589</v>
      </c>
      <c r="J176" s="98">
        <v>481.62204609063321</v>
      </c>
      <c r="K176" s="98">
        <v>480.32233768684671</v>
      </c>
      <c r="L176" s="98">
        <v>473.94322192304162</v>
      </c>
      <c r="M176" s="98">
        <v>513.35470080087055</v>
      </c>
      <c r="N176" s="98">
        <v>518.83578813290183</v>
      </c>
      <c r="O176" s="98">
        <v>436.77900073343477</v>
      </c>
      <c r="P176" s="98">
        <v>405.91735887865622</v>
      </c>
      <c r="Q176" s="98">
        <v>332.22824978823837</v>
      </c>
      <c r="R176" s="98">
        <v>357.98184871900224</v>
      </c>
      <c r="S176" s="98">
        <v>389.72414949735168</v>
      </c>
      <c r="T176" s="98">
        <v>375.65661625417277</v>
      </c>
      <c r="U176" s="98">
        <v>434.04908243012648</v>
      </c>
      <c r="V176" s="98">
        <v>410.91072904673734</v>
      </c>
      <c r="W176" s="98">
        <v>339.19259705110125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507.36676204648006</v>
      </c>
      <c r="D177" s="33">
        <v>255.89895210768651</v>
      </c>
      <c r="E177" s="33">
        <v>364.65497933847888</v>
      </c>
      <c r="F177" s="33">
        <v>510.57619763966574</v>
      </c>
      <c r="G177" s="33">
        <v>387.71892118020492</v>
      </c>
      <c r="H177" s="33">
        <v>495.99889012599721</v>
      </c>
      <c r="I177" s="33">
        <v>561.08705554106507</v>
      </c>
      <c r="J177" s="33">
        <v>595.06121189691703</v>
      </c>
      <c r="K177" s="33">
        <v>560.35863565128943</v>
      </c>
      <c r="L177" s="33">
        <v>413.53592372083824</v>
      </c>
      <c r="M177" s="33">
        <v>480.21456606932429</v>
      </c>
      <c r="N177" s="33">
        <v>493.77394375230313</v>
      </c>
      <c r="O177" s="33">
        <v>452.49732288181025</v>
      </c>
      <c r="P177" s="33">
        <v>450.70302816834203</v>
      </c>
      <c r="Q177" s="33">
        <v>340.02683083151697</v>
      </c>
      <c r="R177" s="33">
        <v>322.62562567900062</v>
      </c>
      <c r="S177" s="33">
        <v>208.78342547247081</v>
      </c>
      <c r="T177" s="33">
        <v>441.50029969142616</v>
      </c>
      <c r="U177" s="33">
        <v>398.32859424936748</v>
      </c>
      <c r="V177" s="33">
        <v>365.66281939381281</v>
      </c>
      <c r="W177" s="33">
        <v>477.92950145704066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3191.6734040914089</v>
      </c>
      <c r="D3" s="117">
        <f t="shared" si="0"/>
        <v>3525.5165391993223</v>
      </c>
      <c r="E3" s="117">
        <f t="shared" si="0"/>
        <v>3883.1575041696519</v>
      </c>
      <c r="F3" s="117">
        <f t="shared" si="0"/>
        <v>3438.2367371479613</v>
      </c>
      <c r="G3" s="117">
        <f t="shared" si="0"/>
        <v>4074.4637267099729</v>
      </c>
      <c r="H3" s="117">
        <f t="shared" si="0"/>
        <v>4449.4914637824022</v>
      </c>
      <c r="I3" s="117">
        <f t="shared" si="0"/>
        <v>3982.2001184513929</v>
      </c>
      <c r="J3" s="117">
        <f t="shared" si="0"/>
        <v>3966.9840768882323</v>
      </c>
      <c r="K3" s="117">
        <f t="shared" si="0"/>
        <v>3555.4896098758845</v>
      </c>
      <c r="L3" s="117">
        <f t="shared" si="0"/>
        <v>3794.6264174777871</v>
      </c>
      <c r="M3" s="117">
        <f t="shared" si="0"/>
        <v>3565.2981941407784</v>
      </c>
      <c r="N3" s="117">
        <f t="shared" si="0"/>
        <v>4055.2268244763254</v>
      </c>
      <c r="O3" s="117">
        <f t="shared" si="0"/>
        <v>4592.3340348842985</v>
      </c>
      <c r="P3" s="117">
        <f t="shared" si="0"/>
        <v>4060.4966530650959</v>
      </c>
      <c r="Q3" s="117">
        <f t="shared" si="0"/>
        <v>0</v>
      </c>
      <c r="R3" s="117">
        <f t="shared" ref="R3:V3" si="1">R4+R7+R9+R19</f>
        <v>3569.8715757696755</v>
      </c>
      <c r="S3" s="117">
        <f t="shared" si="1"/>
        <v>3890.6170323083275</v>
      </c>
      <c r="T3" s="117">
        <f t="shared" si="1"/>
        <v>3589.7741521764588</v>
      </c>
      <c r="U3" s="117">
        <f t="shared" si="1"/>
        <v>0</v>
      </c>
      <c r="V3" s="117">
        <f t="shared" si="1"/>
        <v>0</v>
      </c>
      <c r="W3" s="117">
        <f t="shared" ref="W3:Y3" si="2">W4+W7+W9+W19</f>
        <v>2678.552529747999</v>
      </c>
      <c r="X3" s="117">
        <f t="shared" si="2"/>
        <v>2685.6813870317001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2881.2018408935637</v>
      </c>
      <c r="D4" s="122">
        <f t="shared" si="3"/>
        <v>3223.4294076247807</v>
      </c>
      <c r="E4" s="122">
        <f t="shared" si="3"/>
        <v>3618.5309200512502</v>
      </c>
      <c r="F4" s="122">
        <f t="shared" si="3"/>
        <v>3290.3219031973053</v>
      </c>
      <c r="G4" s="122">
        <f t="shared" si="3"/>
        <v>3870.4608594973843</v>
      </c>
      <c r="H4" s="122">
        <f t="shared" si="3"/>
        <v>4254.7792900519353</v>
      </c>
      <c r="I4" s="122">
        <f t="shared" si="3"/>
        <v>3763.7329050458793</v>
      </c>
      <c r="J4" s="122">
        <f t="shared" si="3"/>
        <v>3734.742245347074</v>
      </c>
      <c r="K4" s="122">
        <f t="shared" si="3"/>
        <v>3208.0803886765839</v>
      </c>
      <c r="L4" s="122">
        <f t="shared" si="3"/>
        <v>3477.433804964593</v>
      </c>
      <c r="M4" s="122">
        <f t="shared" si="3"/>
        <v>3315.1409560101965</v>
      </c>
      <c r="N4" s="122">
        <f t="shared" si="3"/>
        <v>3783.2178007771695</v>
      </c>
      <c r="O4" s="122">
        <f t="shared" si="3"/>
        <v>4337.9068522997368</v>
      </c>
      <c r="P4" s="122">
        <f t="shared" si="3"/>
        <v>3689.7922939096616</v>
      </c>
      <c r="Q4" s="122">
        <f t="shared" si="3"/>
        <v>0</v>
      </c>
      <c r="R4" s="122">
        <f t="shared" ref="R4:V4" si="4">SUM(R5:R6)</f>
        <v>3282.1841102172298</v>
      </c>
      <c r="S4" s="122">
        <f t="shared" si="4"/>
        <v>3553.7848315497658</v>
      </c>
      <c r="T4" s="122">
        <f t="shared" si="4"/>
        <v>3368.6687641650415</v>
      </c>
      <c r="U4" s="122">
        <f t="shared" si="4"/>
        <v>0</v>
      </c>
      <c r="V4" s="122">
        <f t="shared" si="4"/>
        <v>0</v>
      </c>
      <c r="W4" s="122">
        <f t="shared" ref="W4:Y4" si="5">SUM(W5:W6)</f>
        <v>2381.4713005791732</v>
      </c>
      <c r="X4" s="122">
        <f t="shared" si="5"/>
        <v>2272.5018516501973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2881.2018408935637</v>
      </c>
      <c r="D5" s="98">
        <v>3223.4294076247807</v>
      </c>
      <c r="E5" s="98">
        <v>3618.5309200512502</v>
      </c>
      <c r="F5" s="98">
        <v>3290.3219031973053</v>
      </c>
      <c r="G5" s="98">
        <v>3870.4608594973843</v>
      </c>
      <c r="H5" s="98">
        <v>4254.7792900519353</v>
      </c>
      <c r="I5" s="98">
        <v>3763.7329050458793</v>
      </c>
      <c r="J5" s="98">
        <v>3734.742245347074</v>
      </c>
      <c r="K5" s="98">
        <v>3208.0803886765839</v>
      </c>
      <c r="L5" s="98">
        <v>3477.433804964593</v>
      </c>
      <c r="M5" s="98">
        <v>3315.1409560101965</v>
      </c>
      <c r="N5" s="98">
        <v>3783.2178007771695</v>
      </c>
      <c r="O5" s="98">
        <v>4337.9068522997368</v>
      </c>
      <c r="P5" s="98">
        <v>3689.7922939096616</v>
      </c>
      <c r="Q5" s="98">
        <v>0</v>
      </c>
      <c r="R5" s="98">
        <v>3282.1841102172298</v>
      </c>
      <c r="S5" s="98">
        <v>3553.7848315497658</v>
      </c>
      <c r="T5" s="98">
        <v>3368.6687641650415</v>
      </c>
      <c r="U5" s="98">
        <v>0</v>
      </c>
      <c r="V5" s="98">
        <v>0</v>
      </c>
      <c r="W5" s="98">
        <v>2381.4713005791732</v>
      </c>
      <c r="X5" s="98">
        <v>2272.5018516501973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141.38429528102802</v>
      </c>
      <c r="D9" s="122">
        <v>153.47384112949098</v>
      </c>
      <c r="E9" s="122">
        <v>134.93970621987179</v>
      </c>
      <c r="F9" s="122">
        <v>55.057537152279593</v>
      </c>
      <c r="G9" s="122">
        <v>104.36151646614202</v>
      </c>
      <c r="H9" s="122">
        <v>130.42651443254937</v>
      </c>
      <c r="I9" s="122">
        <v>191.90741907624923</v>
      </c>
      <c r="J9" s="122">
        <v>170.92636857899041</v>
      </c>
      <c r="K9" s="122">
        <v>183.96692594091087</v>
      </c>
      <c r="L9" s="122">
        <v>151.37709646974491</v>
      </c>
      <c r="M9" s="122">
        <v>93.124117183377365</v>
      </c>
      <c r="N9" s="122">
        <v>161.09150471958216</v>
      </c>
      <c r="O9" s="122">
        <v>164.46263229020863</v>
      </c>
      <c r="P9" s="122">
        <v>267.50384455704813</v>
      </c>
      <c r="Q9" s="122">
        <v>0</v>
      </c>
      <c r="R9" s="122">
        <v>182.78462530726762</v>
      </c>
      <c r="S9" s="122">
        <v>214.95819718221409</v>
      </c>
      <c r="T9" s="122">
        <v>100.86387782998074</v>
      </c>
      <c r="U9" s="122">
        <v>0</v>
      </c>
      <c r="V9" s="122">
        <v>0</v>
      </c>
      <c r="W9" s="122">
        <v>204.2114425530207</v>
      </c>
      <c r="X9" s="122">
        <v>270.2600552626738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158.03810976904467</v>
      </c>
      <c r="D10" s="98">
        <v>173.11344156398462</v>
      </c>
      <c r="E10" s="98">
        <v>199.54595964945429</v>
      </c>
      <c r="F10" s="98">
        <v>188.95961786600162</v>
      </c>
      <c r="G10" s="98">
        <v>205.52423406146895</v>
      </c>
      <c r="H10" s="98">
        <v>239.27237619470375</v>
      </c>
      <c r="I10" s="98">
        <v>245.31283931377661</v>
      </c>
      <c r="J10" s="98">
        <v>245.22669546929959</v>
      </c>
      <c r="K10" s="98">
        <v>219.41848574917896</v>
      </c>
      <c r="L10" s="98">
        <v>268.09584663550959</v>
      </c>
      <c r="M10" s="98">
        <v>290.96012412135133</v>
      </c>
      <c r="N10" s="98">
        <v>281.02946048021801</v>
      </c>
      <c r="O10" s="98">
        <v>296.30160113311439</v>
      </c>
      <c r="P10" s="98">
        <v>267.50384455704813</v>
      </c>
      <c r="Q10" s="98">
        <v>0</v>
      </c>
      <c r="R10" s="98">
        <v>247.69143158908579</v>
      </c>
      <c r="S10" s="98">
        <v>272.11820730758649</v>
      </c>
      <c r="T10" s="98">
        <v>262.17537618973694</v>
      </c>
      <c r="U10" s="98">
        <v>0</v>
      </c>
      <c r="V10" s="98">
        <v>0</v>
      </c>
      <c r="W10" s="98">
        <v>336.43595903999966</v>
      </c>
      <c r="X10" s="98">
        <v>333.13162669586922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120.14259231449701</v>
      </c>
      <c r="D11" s="98">
        <v>122.31314981853055</v>
      </c>
      <c r="E11" s="98">
        <v>132.43317647243867</v>
      </c>
      <c r="F11" s="98">
        <v>136.84039080436281</v>
      </c>
      <c r="G11" s="98">
        <v>158.27144089190605</v>
      </c>
      <c r="H11" s="98">
        <v>168.49293743564979</v>
      </c>
      <c r="I11" s="98">
        <v>152.00436356239263</v>
      </c>
      <c r="J11" s="98">
        <v>157.22683482436383</v>
      </c>
      <c r="K11" s="98">
        <v>165.27769709015413</v>
      </c>
      <c r="L11" s="98">
        <v>173.07376700621458</v>
      </c>
      <c r="M11" s="98">
        <v>181.97501630091972</v>
      </c>
      <c r="N11" s="98">
        <v>179.22884617794512</v>
      </c>
      <c r="O11" s="98">
        <v>157.78910381217557</v>
      </c>
      <c r="P11" s="98">
        <v>0</v>
      </c>
      <c r="Q11" s="98">
        <v>0</v>
      </c>
      <c r="R11" s="98">
        <v>138.83660473240215</v>
      </c>
      <c r="S11" s="98">
        <v>141.38368483850482</v>
      </c>
      <c r="T11" s="98">
        <v>135.63764700686423</v>
      </c>
      <c r="U11" s="98">
        <v>0</v>
      </c>
      <c r="V11" s="98">
        <v>0</v>
      </c>
      <c r="W11" s="98">
        <v>130.101647029758</v>
      </c>
      <c r="X11" s="98">
        <v>129.18895282782077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169.08726791681696</v>
      </c>
      <c r="D19" s="122">
        <v>148.61329044505032</v>
      </c>
      <c r="E19" s="122">
        <v>129.68687789852973</v>
      </c>
      <c r="F19" s="122">
        <v>92.857296798376197</v>
      </c>
      <c r="G19" s="122">
        <v>99.641350746446861</v>
      </c>
      <c r="H19" s="122">
        <v>64.285659297918158</v>
      </c>
      <c r="I19" s="122">
        <v>26.559794329264093</v>
      </c>
      <c r="J19" s="122">
        <v>61.315462962167878</v>
      </c>
      <c r="K19" s="122">
        <v>163.44229525838998</v>
      </c>
      <c r="L19" s="122">
        <v>165.81551604344907</v>
      </c>
      <c r="M19" s="122">
        <v>157.03312094720459</v>
      </c>
      <c r="N19" s="122">
        <v>110.9175189795736</v>
      </c>
      <c r="O19" s="122">
        <v>89.964550294352904</v>
      </c>
      <c r="P19" s="122">
        <v>103.20051459838622</v>
      </c>
      <c r="Q19" s="122">
        <v>0</v>
      </c>
      <c r="R19" s="122">
        <v>104.90284024517807</v>
      </c>
      <c r="S19" s="122">
        <v>121.87400357634762</v>
      </c>
      <c r="T19" s="122">
        <v>120.24151018143689</v>
      </c>
      <c r="U19" s="122">
        <v>0</v>
      </c>
      <c r="V19" s="122">
        <v>0</v>
      </c>
      <c r="W19" s="122">
        <v>92.869786615805083</v>
      </c>
      <c r="X19" s="122">
        <v>142.91948011882894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251.86732155523961</v>
      </c>
      <c r="D20" s="98">
        <v>270.97042311591559</v>
      </c>
      <c r="E20" s="98">
        <v>293.00699148477321</v>
      </c>
      <c r="F20" s="98">
        <v>260.24258158790559</v>
      </c>
      <c r="G20" s="98">
        <v>273.2726277259215</v>
      </c>
      <c r="H20" s="98">
        <v>319.82502823906822</v>
      </c>
      <c r="I20" s="98">
        <v>313.76698312331337</v>
      </c>
      <c r="J20" s="98">
        <v>321.32657552266926</v>
      </c>
      <c r="K20" s="98">
        <v>271.43399562579998</v>
      </c>
      <c r="L20" s="98">
        <v>297.84239397454604</v>
      </c>
      <c r="M20" s="98">
        <v>306.27234432002001</v>
      </c>
      <c r="N20" s="98">
        <v>290.02766363563467</v>
      </c>
      <c r="O20" s="98">
        <v>281.97376077838192</v>
      </c>
      <c r="P20" s="98">
        <v>249.24619017578993</v>
      </c>
      <c r="Q20" s="98">
        <v>0</v>
      </c>
      <c r="R20" s="98">
        <v>224.03803718047752</v>
      </c>
      <c r="S20" s="98">
        <v>251.06595049778488</v>
      </c>
      <c r="T20" s="98">
        <v>263.45912969073413</v>
      </c>
      <c r="U20" s="98">
        <v>0</v>
      </c>
      <c r="V20" s="98">
        <v>0</v>
      </c>
      <c r="W20" s="98">
        <v>252.40248839507473</v>
      </c>
      <c r="X20" s="98">
        <v>289.04923978099106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176.82020737613712</v>
      </c>
      <c r="D21" s="98">
        <v>176.23813455433927</v>
      </c>
      <c r="E21" s="98">
        <v>180.47213414508121</v>
      </c>
      <c r="F21" s="98">
        <v>174.31250305615532</v>
      </c>
      <c r="G21" s="98">
        <v>191.52181150438435</v>
      </c>
      <c r="H21" s="98">
        <v>208.22988489680029</v>
      </c>
      <c r="I21" s="98">
        <v>176.54130629591251</v>
      </c>
      <c r="J21" s="98">
        <v>190.16480077758496</v>
      </c>
      <c r="K21" s="98">
        <v>189.47741434102571</v>
      </c>
      <c r="L21" s="98">
        <v>186.78936418810756</v>
      </c>
      <c r="M21" s="98">
        <v>202.18117684523429</v>
      </c>
      <c r="N21" s="98">
        <v>204.26032876643993</v>
      </c>
      <c r="O21" s="98">
        <v>171.91541950207738</v>
      </c>
      <c r="P21" s="98">
        <v>159.66471429767685</v>
      </c>
      <c r="Q21" s="98">
        <v>0</v>
      </c>
      <c r="R21" s="98">
        <v>139.47431577381948</v>
      </c>
      <c r="S21" s="98">
        <v>150.38451841700223</v>
      </c>
      <c r="T21" s="98">
        <v>143.44598973056469</v>
      </c>
      <c r="U21" s="98">
        <v>0</v>
      </c>
      <c r="V21" s="98">
        <v>0</v>
      </c>
      <c r="W21" s="98">
        <v>127.04703898376624</v>
      </c>
      <c r="X21" s="98">
        <v>140.00767187315884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2344.6455951940989</v>
      </c>
      <c r="D24" s="117">
        <f t="shared" si="7"/>
        <v>2387.3902756499156</v>
      </c>
      <c r="E24" s="117">
        <f t="shared" si="7"/>
        <v>2514.8068151453886</v>
      </c>
      <c r="F24" s="117">
        <f t="shared" si="7"/>
        <v>2462.3243562133989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2093.7555325758258</v>
      </c>
      <c r="K24" s="117">
        <f t="shared" si="7"/>
        <v>2221.1389422152379</v>
      </c>
      <c r="L24" s="117">
        <f t="shared" si="7"/>
        <v>2312.9678853275409</v>
      </c>
      <c r="M24" s="117">
        <f t="shared" si="7"/>
        <v>2448.1651169244328</v>
      </c>
      <c r="N24" s="117">
        <f t="shared" si="7"/>
        <v>2819.1264821581053</v>
      </c>
      <c r="O24" s="117">
        <f t="shared" si="7"/>
        <v>2741.9606790084913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:Y24" si="9">W25+W28+W30+W39</f>
        <v>1460.4779250365214</v>
      </c>
      <c r="X24" s="117">
        <f t="shared" si="9"/>
        <v>1158.6497293732641</v>
      </c>
      <c r="Y24" s="117">
        <f t="shared" si="9"/>
        <v>1796.676253601544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2174.0317081652975</v>
      </c>
      <c r="D25" s="122">
        <f t="shared" si="10"/>
        <v>2241.1887300702206</v>
      </c>
      <c r="E25" s="122">
        <f t="shared" si="10"/>
        <v>2394.4920590486677</v>
      </c>
      <c r="F25" s="122">
        <f t="shared" si="10"/>
        <v>2392.5993549909367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2051.9769021019624</v>
      </c>
      <c r="K25" s="122">
        <f t="shared" si="10"/>
        <v>2061.3283000560746</v>
      </c>
      <c r="L25" s="122">
        <f t="shared" si="10"/>
        <v>2156.8952171347451</v>
      </c>
      <c r="M25" s="122">
        <f t="shared" si="10"/>
        <v>2301.1525719448714</v>
      </c>
      <c r="N25" s="122">
        <f t="shared" si="10"/>
        <v>2723.5991356912314</v>
      </c>
      <c r="O25" s="122">
        <f t="shared" si="10"/>
        <v>2671.7911200280514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:Y25" si="12">SUM(W26:W27)</f>
        <v>1397.9616740253384</v>
      </c>
      <c r="X25" s="122">
        <f t="shared" si="12"/>
        <v>1051.4716509633986</v>
      </c>
      <c r="Y25" s="122">
        <f t="shared" si="12"/>
        <v>1589.9475494768158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2174.0317081652975</v>
      </c>
      <c r="D26" s="98">
        <v>2241.1887300702206</v>
      </c>
      <c r="E26" s="98">
        <v>2394.4920590486677</v>
      </c>
      <c r="F26" s="98">
        <v>2392.5993549909367</v>
      </c>
      <c r="G26" s="98">
        <v>0</v>
      </c>
      <c r="H26" s="98">
        <v>0</v>
      </c>
      <c r="I26" s="98">
        <v>0</v>
      </c>
      <c r="J26" s="98">
        <v>2051.9769021019624</v>
      </c>
      <c r="K26" s="98">
        <v>2061.3283000560746</v>
      </c>
      <c r="L26" s="98">
        <v>2156.8952171347451</v>
      </c>
      <c r="M26" s="98">
        <v>2301.1525719448714</v>
      </c>
      <c r="N26" s="98">
        <v>2723.5991356912314</v>
      </c>
      <c r="O26" s="98">
        <v>2671.7911200280514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1397.9616740253384</v>
      </c>
      <c r="X26" s="98">
        <v>1051.4716509633986</v>
      </c>
      <c r="Y26" s="98">
        <v>1589.9475494768158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3.9391013873605578</v>
      </c>
      <c r="D30" s="122">
        <v>3.3057608059062304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5.0466472393940203</v>
      </c>
      <c r="L30" s="122">
        <v>2.1770285158014411</v>
      </c>
      <c r="M30" s="122">
        <v>2.8213180821848018</v>
      </c>
      <c r="N30" s="122">
        <v>1.253348574670945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4.5649700712195793</v>
      </c>
      <c r="X30" s="122">
        <v>6.2110073474913827</v>
      </c>
      <c r="Y30" s="122">
        <v>16.571664387650767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120.14259231449701</v>
      </c>
      <c r="D31" s="98">
        <v>122.31314981853052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165.27769709015416</v>
      </c>
      <c r="L31" s="98">
        <v>173.07376700621455</v>
      </c>
      <c r="M31" s="98">
        <v>181.97501630091972</v>
      </c>
      <c r="N31" s="98">
        <v>179.22884617794512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130.101647029758</v>
      </c>
      <c r="X31" s="98">
        <v>129.18895282782074</v>
      </c>
      <c r="Y31" s="98">
        <v>157.667549745363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166.67478564144076</v>
      </c>
      <c r="D39" s="122">
        <v>142.89578477378859</v>
      </c>
      <c r="E39" s="122">
        <v>120.3147560967208</v>
      </c>
      <c r="F39" s="122">
        <v>69.72500122246214</v>
      </c>
      <c r="G39" s="122">
        <v>0</v>
      </c>
      <c r="H39" s="122">
        <v>0</v>
      </c>
      <c r="I39" s="122">
        <v>0</v>
      </c>
      <c r="J39" s="122">
        <v>41.778630473863359</v>
      </c>
      <c r="K39" s="122">
        <v>154.76399491976906</v>
      </c>
      <c r="L39" s="122">
        <v>153.89563967699428</v>
      </c>
      <c r="M39" s="122">
        <v>144.1912268973764</v>
      </c>
      <c r="N39" s="122">
        <v>94.273997892203028</v>
      </c>
      <c r="O39" s="122">
        <v>70.169558980439731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57.951280939963546</v>
      </c>
      <c r="X39" s="122">
        <v>100.96707106237417</v>
      </c>
      <c r="Y39" s="122">
        <v>190.1570397370775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176.82020737613715</v>
      </c>
      <c r="D40" s="98">
        <v>176.23813455433927</v>
      </c>
      <c r="E40" s="98">
        <v>180.47213414508118</v>
      </c>
      <c r="F40" s="98">
        <v>174.31250305615535</v>
      </c>
      <c r="G40" s="98">
        <v>0</v>
      </c>
      <c r="H40" s="98">
        <v>0</v>
      </c>
      <c r="I40" s="98">
        <v>0</v>
      </c>
      <c r="J40" s="98">
        <v>190.16480077758496</v>
      </c>
      <c r="K40" s="98">
        <v>189.47741434102568</v>
      </c>
      <c r="L40" s="98">
        <v>186.78936418810756</v>
      </c>
      <c r="M40" s="98">
        <v>202.18117684523429</v>
      </c>
      <c r="N40" s="98">
        <v>204.2603287664399</v>
      </c>
      <c r="O40" s="98">
        <v>171.91541950207733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127.04703898376624</v>
      </c>
      <c r="X40" s="98">
        <v>140.00767187315887</v>
      </c>
      <c r="Y40" s="98">
        <v>190.72980190496025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5250.4356491626986</v>
      </c>
      <c r="H43" s="117">
        <f t="shared" si="14"/>
        <v>3578.1818081229599</v>
      </c>
      <c r="I43" s="117">
        <f t="shared" si="14"/>
        <v>2350.4480012943509</v>
      </c>
      <c r="J43" s="117">
        <f t="shared" si="14"/>
        <v>2865.5176207105578</v>
      </c>
      <c r="K43" s="117">
        <f t="shared" si="14"/>
        <v>2704.8024608315736</v>
      </c>
      <c r="L43" s="117">
        <f t="shared" si="14"/>
        <v>3501.4601979023105</v>
      </c>
      <c r="M43" s="117">
        <f t="shared" si="14"/>
        <v>3015.1293706714346</v>
      </c>
      <c r="N43" s="117">
        <f t="shared" si="14"/>
        <v>4256.8430899743089</v>
      </c>
      <c r="O43" s="117">
        <f t="shared" si="14"/>
        <v>3385.0622403710572</v>
      </c>
      <c r="P43" s="117">
        <f t="shared" si="14"/>
        <v>3126.0083442844402</v>
      </c>
      <c r="Q43" s="117">
        <f t="shared" si="14"/>
        <v>2275.8489098195469</v>
      </c>
      <c r="R43" s="117">
        <f t="shared" ref="R43:V43" si="15">R44+R47+R49+R58</f>
        <v>2771.8826987014795</v>
      </c>
      <c r="S43" s="117">
        <f t="shared" si="15"/>
        <v>3031.1762422892098</v>
      </c>
      <c r="T43" s="117">
        <f t="shared" si="15"/>
        <v>2833.8131511250717</v>
      </c>
      <c r="U43" s="117">
        <f t="shared" si="15"/>
        <v>2336.1882422037129</v>
      </c>
      <c r="V43" s="117">
        <f t="shared" si="15"/>
        <v>1940.1152096552967</v>
      </c>
      <c r="W43" s="117">
        <f t="shared" ref="W43:Y43" si="16">W44+W47+W49+W58</f>
        <v>2094.6809490340661</v>
      </c>
      <c r="X43" s="117">
        <f t="shared" si="16"/>
        <v>2143.4578659911881</v>
      </c>
      <c r="Y43" s="117">
        <f t="shared" si="16"/>
        <v>1965.2581574986482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4912.2650422388797</v>
      </c>
      <c r="H44" s="122">
        <f t="shared" si="17"/>
        <v>3339.1548442215144</v>
      </c>
      <c r="I44" s="122">
        <f t="shared" si="17"/>
        <v>2205.6136889833588</v>
      </c>
      <c r="J44" s="122">
        <f t="shared" si="17"/>
        <v>2658.268456430269</v>
      </c>
      <c r="K44" s="122">
        <f t="shared" si="17"/>
        <v>2396.0582152709162</v>
      </c>
      <c r="L44" s="122">
        <f t="shared" si="17"/>
        <v>3144.945174202539</v>
      </c>
      <c r="M44" s="122">
        <f t="shared" si="17"/>
        <v>2679.8541039773831</v>
      </c>
      <c r="N44" s="122">
        <f t="shared" si="17"/>
        <v>3922.8356740057616</v>
      </c>
      <c r="O44" s="122">
        <f t="shared" si="17"/>
        <v>3141.5627771710128</v>
      </c>
      <c r="P44" s="122">
        <f t="shared" si="17"/>
        <v>2873.3851283008762</v>
      </c>
      <c r="Q44" s="122">
        <f t="shared" si="17"/>
        <v>2041.0358747111841</v>
      </c>
      <c r="R44" s="122">
        <f t="shared" ref="R44:V44" si="18">SUM(R45:R46)</f>
        <v>2505.091289284032</v>
      </c>
      <c r="S44" s="122">
        <f t="shared" si="18"/>
        <v>2740.4286258262091</v>
      </c>
      <c r="T44" s="122">
        <f t="shared" si="18"/>
        <v>2553.3153203047209</v>
      </c>
      <c r="U44" s="122">
        <f t="shared" si="18"/>
        <v>2120.6348972711012</v>
      </c>
      <c r="V44" s="122">
        <f t="shared" si="18"/>
        <v>1778.7471798961178</v>
      </c>
      <c r="W44" s="122">
        <f t="shared" ref="W44:Y44" si="19">SUM(W45:W46)</f>
        <v>1821.5456333009565</v>
      </c>
      <c r="X44" s="122">
        <f t="shared" si="19"/>
        <v>1825.7125710741773</v>
      </c>
      <c r="Y44" s="122">
        <f t="shared" si="19"/>
        <v>1625.9957447772654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4912.2650422388797</v>
      </c>
      <c r="H45" s="98">
        <v>3339.1548442215144</v>
      </c>
      <c r="I45" s="98">
        <v>2205.6136889833588</v>
      </c>
      <c r="J45" s="98">
        <v>2658.268456430269</v>
      </c>
      <c r="K45" s="98">
        <v>2396.0582152709162</v>
      </c>
      <c r="L45" s="98">
        <v>3144.945174202539</v>
      </c>
      <c r="M45" s="98">
        <v>2679.8541039773831</v>
      </c>
      <c r="N45" s="98">
        <v>3922.8356740057616</v>
      </c>
      <c r="O45" s="98">
        <v>3141.5627771710128</v>
      </c>
      <c r="P45" s="98">
        <v>2873.3851283008762</v>
      </c>
      <c r="Q45" s="98">
        <v>2041.0358747111841</v>
      </c>
      <c r="R45" s="98">
        <v>2505.091289284032</v>
      </c>
      <c r="S45" s="98">
        <v>2740.4286258262091</v>
      </c>
      <c r="T45" s="98">
        <v>2553.3153203047209</v>
      </c>
      <c r="U45" s="98">
        <v>2120.6348972711012</v>
      </c>
      <c r="V45" s="98">
        <v>1778.7471798961178</v>
      </c>
      <c r="W45" s="98">
        <v>1821.5456333009565</v>
      </c>
      <c r="X45" s="98">
        <v>1825.7125710741773</v>
      </c>
      <c r="Y45" s="98">
        <v>1625.9957447772654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245.7697329524056</v>
      </c>
      <c r="H49" s="122">
        <v>185.23424363643883</v>
      </c>
      <c r="I49" s="122">
        <v>129.04606540647956</v>
      </c>
      <c r="J49" s="122">
        <v>166.05477418741134</v>
      </c>
      <c r="K49" s="122">
        <v>153.84645933686892</v>
      </c>
      <c r="L49" s="122">
        <v>202.08661942196042</v>
      </c>
      <c r="M49" s="122">
        <v>190.56481291934384</v>
      </c>
      <c r="N49" s="122">
        <v>239.06071880494224</v>
      </c>
      <c r="O49" s="122">
        <v>174.27177749450988</v>
      </c>
      <c r="P49" s="122">
        <v>184.15635736534909</v>
      </c>
      <c r="Q49" s="122">
        <v>135.34641752068066</v>
      </c>
      <c r="R49" s="122">
        <v>171.99406519120654</v>
      </c>
      <c r="S49" s="122">
        <v>183.12781043953373</v>
      </c>
      <c r="T49" s="122">
        <v>177.2275036271057</v>
      </c>
      <c r="U49" s="122">
        <v>154.0214771208457</v>
      </c>
      <c r="V49" s="122">
        <v>144.41607376295187</v>
      </c>
      <c r="W49" s="122">
        <v>214.49086174436789</v>
      </c>
      <c r="X49" s="122">
        <v>217.033893972957</v>
      </c>
      <c r="Y49" s="122">
        <v>149.32798113295701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253.55429462963113</v>
      </c>
      <c r="H50" s="98">
        <v>189.98383962711677</v>
      </c>
      <c r="I50" s="98">
        <v>132.27221704164154</v>
      </c>
      <c r="J50" s="98">
        <v>170.34559522584573</v>
      </c>
      <c r="K50" s="98">
        <v>157.79124034550659</v>
      </c>
      <c r="L50" s="98">
        <v>207.36992973364568</v>
      </c>
      <c r="M50" s="98">
        <v>196.1814600369666</v>
      </c>
      <c r="N50" s="98">
        <v>248.95813709941439</v>
      </c>
      <c r="O50" s="98">
        <v>179.07927480470323</v>
      </c>
      <c r="P50" s="98">
        <v>191.37817530124514</v>
      </c>
      <c r="Q50" s="98">
        <v>141.46226742829492</v>
      </c>
      <c r="R50" s="98">
        <v>177.61820572597603</v>
      </c>
      <c r="S50" s="98">
        <v>189.92356903006331</v>
      </c>
      <c r="T50" s="98">
        <v>184.69154148799262</v>
      </c>
      <c r="U50" s="98">
        <v>162.82270438489402</v>
      </c>
      <c r="V50" s="98">
        <v>152.56494312888645</v>
      </c>
      <c r="W50" s="98">
        <v>225.52958384522609</v>
      </c>
      <c r="X50" s="98">
        <v>228.01971791743864</v>
      </c>
      <c r="Y50" s="98">
        <v>155.55538608029144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92.400873971413489</v>
      </c>
      <c r="H58" s="122">
        <v>53.792720265006743</v>
      </c>
      <c r="I58" s="122">
        <v>15.788246904512501</v>
      </c>
      <c r="J58" s="122">
        <v>41.194390092877349</v>
      </c>
      <c r="K58" s="122">
        <v>154.8977862237885</v>
      </c>
      <c r="L58" s="122">
        <v>154.42840427781121</v>
      </c>
      <c r="M58" s="122">
        <v>144.71045377470753</v>
      </c>
      <c r="N58" s="122">
        <v>94.946697163605094</v>
      </c>
      <c r="O58" s="122">
        <v>69.227685705534512</v>
      </c>
      <c r="P58" s="122">
        <v>68.466858618214772</v>
      </c>
      <c r="Q58" s="122">
        <v>99.466617587682279</v>
      </c>
      <c r="R58" s="122">
        <v>94.79734422624108</v>
      </c>
      <c r="S58" s="122">
        <v>107.61980602346674</v>
      </c>
      <c r="T58" s="122">
        <v>103.27032719324487</v>
      </c>
      <c r="U58" s="122">
        <v>61.531867811766027</v>
      </c>
      <c r="V58" s="122">
        <v>16.951955996227063</v>
      </c>
      <c r="W58" s="122">
        <v>58.644453988741489</v>
      </c>
      <c r="X58" s="122">
        <v>100.71140094405378</v>
      </c>
      <c r="Y58" s="122">
        <v>189.93443158842575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191.52181150438432</v>
      </c>
      <c r="H59" s="98">
        <v>208.22988489680029</v>
      </c>
      <c r="I59" s="98">
        <v>176.54130629591251</v>
      </c>
      <c r="J59" s="98">
        <v>190.16480077758496</v>
      </c>
      <c r="K59" s="98">
        <v>189.47741434102568</v>
      </c>
      <c r="L59" s="98">
        <v>186.78936418810756</v>
      </c>
      <c r="M59" s="98">
        <v>202.18117684523426</v>
      </c>
      <c r="N59" s="98">
        <v>204.2603287664399</v>
      </c>
      <c r="O59" s="98">
        <v>171.91541950207738</v>
      </c>
      <c r="P59" s="98">
        <v>159.66471429767682</v>
      </c>
      <c r="Q59" s="98">
        <v>130.33556787351472</v>
      </c>
      <c r="R59" s="98">
        <v>139.47431577381948</v>
      </c>
      <c r="S59" s="98">
        <v>150.3845184170022</v>
      </c>
      <c r="T59" s="98">
        <v>143.44598973056466</v>
      </c>
      <c r="U59" s="98">
        <v>164.18358959389494</v>
      </c>
      <c r="V59" s="98">
        <v>154.40024785752757</v>
      </c>
      <c r="W59" s="98">
        <v>127.04703898376623</v>
      </c>
      <c r="X59" s="98">
        <v>140.00767187315887</v>
      </c>
      <c r="Y59" s="98">
        <v>190.7298019049602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2309.4926320115201</v>
      </c>
      <c r="D62" s="117">
        <f t="shared" si="21"/>
        <v>2278.4704623023681</v>
      </c>
      <c r="E62" s="117">
        <f t="shared" si="21"/>
        <v>2448.5874448125032</v>
      </c>
      <c r="F62" s="117">
        <f t="shared" si="21"/>
        <v>2642.0202896987366</v>
      </c>
      <c r="G62" s="117">
        <f t="shared" si="21"/>
        <v>3004.3045017900795</v>
      </c>
      <c r="H62" s="117">
        <f t="shared" si="21"/>
        <v>2946.2941245641332</v>
      </c>
      <c r="I62" s="117">
        <f t="shared" si="21"/>
        <v>2768.1966004476881</v>
      </c>
      <c r="J62" s="117">
        <f t="shared" si="21"/>
        <v>2733.7811502631089</v>
      </c>
      <c r="K62" s="117">
        <f t="shared" si="21"/>
        <v>2600.2036853395252</v>
      </c>
      <c r="L62" s="117">
        <f t="shared" si="21"/>
        <v>2560.0743967936751</v>
      </c>
      <c r="M62" s="117">
        <f t="shared" si="21"/>
        <v>2358.1333666130367</v>
      </c>
      <c r="N62" s="117">
        <f t="shared" si="21"/>
        <v>2594.6060768020316</v>
      </c>
      <c r="O62" s="117">
        <f t="shared" si="21"/>
        <v>2532.8861939760313</v>
      </c>
      <c r="P62" s="117">
        <f t="shared" si="21"/>
        <v>2170.0836322654827</v>
      </c>
      <c r="Q62" s="117">
        <f t="shared" si="21"/>
        <v>1968.908363881038</v>
      </c>
      <c r="R62" s="117">
        <f t="shared" ref="R62:V62" si="22">R63+R66+R68+R77</f>
        <v>2086.4343724437376</v>
      </c>
      <c r="S62" s="117">
        <f t="shared" si="22"/>
        <v>2043.0576977090552</v>
      </c>
      <c r="T62" s="117">
        <f t="shared" si="22"/>
        <v>1899.7505914808899</v>
      </c>
      <c r="U62" s="117">
        <f t="shared" si="22"/>
        <v>1633.8294458348155</v>
      </c>
      <c r="V62" s="117">
        <f t="shared" si="22"/>
        <v>1458.420096077369</v>
      </c>
      <c r="W62" s="117">
        <f t="shared" ref="W62:Y62" si="23">W63+W66+W68+W77</f>
        <v>1710.7167554315868</v>
      </c>
      <c r="X62" s="117">
        <f t="shared" si="23"/>
        <v>1427.1000184576733</v>
      </c>
      <c r="Y62" s="117">
        <f t="shared" si="23"/>
        <v>1267.5088499296694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2059.9483531011369</v>
      </c>
      <c r="D63" s="122">
        <f t="shared" si="24"/>
        <v>2045.3541267950757</v>
      </c>
      <c r="E63" s="122">
        <f t="shared" si="24"/>
        <v>2199.0303850614091</v>
      </c>
      <c r="F63" s="122">
        <f t="shared" si="24"/>
        <v>2363.7915718196509</v>
      </c>
      <c r="G63" s="122">
        <f t="shared" si="24"/>
        <v>2721.9340439153434</v>
      </c>
      <c r="H63" s="122">
        <f t="shared" si="24"/>
        <v>2650.0114966474212</v>
      </c>
      <c r="I63" s="122">
        <f t="shared" si="24"/>
        <v>2457.9752772838838</v>
      </c>
      <c r="J63" s="122">
        <f t="shared" si="24"/>
        <v>2405.3268305652523</v>
      </c>
      <c r="K63" s="122">
        <f t="shared" si="24"/>
        <v>2291.2042928594624</v>
      </c>
      <c r="L63" s="122">
        <f t="shared" si="24"/>
        <v>2263.1680296840418</v>
      </c>
      <c r="M63" s="122">
        <f t="shared" si="24"/>
        <v>2052.940312333747</v>
      </c>
      <c r="N63" s="122">
        <f t="shared" si="24"/>
        <v>2298.6137499968099</v>
      </c>
      <c r="O63" s="122">
        <f t="shared" si="24"/>
        <v>2271.1971880342098</v>
      </c>
      <c r="P63" s="122">
        <f t="shared" si="24"/>
        <v>1916.7793991664839</v>
      </c>
      <c r="Q63" s="122">
        <f t="shared" si="24"/>
        <v>1741.442607799439</v>
      </c>
      <c r="R63" s="122">
        <f t="shared" ref="R63:V63" si="25">SUM(R64:R65)</f>
        <v>1839.6005087009605</v>
      </c>
      <c r="S63" s="122">
        <f t="shared" si="25"/>
        <v>1810.074883087565</v>
      </c>
      <c r="T63" s="122">
        <f t="shared" si="25"/>
        <v>1650.8444921888124</v>
      </c>
      <c r="U63" s="122">
        <f t="shared" si="25"/>
        <v>1395.9879209111818</v>
      </c>
      <c r="V63" s="122">
        <f t="shared" si="25"/>
        <v>1227.3763504122264</v>
      </c>
      <c r="W63" s="122">
        <f t="shared" ref="W63:Y63" si="26">SUM(W64:W65)</f>
        <v>1396.1486095438954</v>
      </c>
      <c r="X63" s="122">
        <f t="shared" si="26"/>
        <v>1152.4473323831012</v>
      </c>
      <c r="Y63" s="122">
        <f t="shared" si="26"/>
        <v>1036.5549251332509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2059.9483531011369</v>
      </c>
      <c r="D64" s="98">
        <v>2045.3541267950757</v>
      </c>
      <c r="E64" s="98">
        <v>2199.0303850614091</v>
      </c>
      <c r="F64" s="98">
        <v>2363.7915718196509</v>
      </c>
      <c r="G64" s="98">
        <v>2721.9340439153434</v>
      </c>
      <c r="H64" s="98">
        <v>2650.0114966474212</v>
      </c>
      <c r="I64" s="98">
        <v>2457.9752772838838</v>
      </c>
      <c r="J64" s="98">
        <v>2405.3268305652523</v>
      </c>
      <c r="K64" s="98">
        <v>2291.2042928594624</v>
      </c>
      <c r="L64" s="98">
        <v>2263.1680296840418</v>
      </c>
      <c r="M64" s="98">
        <v>2052.940312333747</v>
      </c>
      <c r="N64" s="98">
        <v>2298.6137499968099</v>
      </c>
      <c r="O64" s="98">
        <v>2271.1971880342098</v>
      </c>
      <c r="P64" s="98">
        <v>1916.7793991664839</v>
      </c>
      <c r="Q64" s="98">
        <v>1741.442607799439</v>
      </c>
      <c r="R64" s="98">
        <v>1839.6005087009605</v>
      </c>
      <c r="S64" s="98">
        <v>1810.074883087565</v>
      </c>
      <c r="T64" s="98">
        <v>1650.8444921888124</v>
      </c>
      <c r="U64" s="98">
        <v>1395.9879209111818</v>
      </c>
      <c r="V64" s="98">
        <v>1227.3763504122264</v>
      </c>
      <c r="W64" s="98">
        <v>1396.1486095438954</v>
      </c>
      <c r="X64" s="98">
        <v>1152.4473323831012</v>
      </c>
      <c r="Y64" s="98">
        <v>1036.5549251332509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102.91065490693946</v>
      </c>
      <c r="D68" s="122">
        <v>94.840215886366394</v>
      </c>
      <c r="E68" s="122">
        <v>103.80027825949648</v>
      </c>
      <c r="F68" s="122">
        <v>124.4837503605098</v>
      </c>
      <c r="G68" s="122">
        <v>127.73835456777091</v>
      </c>
      <c r="H68" s="122">
        <v>135.02669439250829</v>
      </c>
      <c r="I68" s="122">
        <v>136.87060359471735</v>
      </c>
      <c r="J68" s="122">
        <v>144.76791442005373</v>
      </c>
      <c r="K68" s="122">
        <v>140.27602372762937</v>
      </c>
      <c r="L68" s="122">
        <v>140.62094278878149</v>
      </c>
      <c r="M68" s="122">
        <v>138.619389309551</v>
      </c>
      <c r="N68" s="122">
        <v>133.96846826159899</v>
      </c>
      <c r="O68" s="122">
        <v>120.89444676940428</v>
      </c>
      <c r="P68" s="122">
        <v>119.40462800766366</v>
      </c>
      <c r="Q68" s="122">
        <v>117.21359965089006</v>
      </c>
      <c r="R68" s="122">
        <v>128.67696943679456</v>
      </c>
      <c r="S68" s="122">
        <v>125.14474848286162</v>
      </c>
      <c r="T68" s="122">
        <v>120.88830837763274</v>
      </c>
      <c r="U68" s="122">
        <v>109.67727324431978</v>
      </c>
      <c r="V68" s="122">
        <v>108.2224549977484</v>
      </c>
      <c r="W68" s="122">
        <v>177.47147699001246</v>
      </c>
      <c r="X68" s="122">
        <v>146.63372197157048</v>
      </c>
      <c r="Y68" s="122">
        <v>99.185245342217428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110.47183852128519</v>
      </c>
      <c r="D69" s="98">
        <v>100.3910646422574</v>
      </c>
      <c r="E69" s="98">
        <v>109.47375805857563</v>
      </c>
      <c r="F69" s="98">
        <v>131.39578609481305</v>
      </c>
      <c r="G69" s="98">
        <v>135.23374562092113</v>
      </c>
      <c r="H69" s="98">
        <v>144.84560316109534</v>
      </c>
      <c r="I69" s="98">
        <v>142.72413974156376</v>
      </c>
      <c r="J69" s="98">
        <v>150.18281535575551</v>
      </c>
      <c r="K69" s="98">
        <v>148.24564043077299</v>
      </c>
      <c r="L69" s="98">
        <v>148.47093506878286</v>
      </c>
      <c r="M69" s="98">
        <v>149.77942488955722</v>
      </c>
      <c r="N69" s="98">
        <v>144.92605990461738</v>
      </c>
      <c r="O69" s="98">
        <v>129.23199482246665</v>
      </c>
      <c r="P69" s="98">
        <v>128.16848598618756</v>
      </c>
      <c r="Q69" s="98">
        <v>122.36057620722261</v>
      </c>
      <c r="R69" s="98">
        <v>133.30541688437819</v>
      </c>
      <c r="S69" s="98">
        <v>129.9105464529672</v>
      </c>
      <c r="T69" s="98">
        <v>125.6548923395618</v>
      </c>
      <c r="U69" s="98">
        <v>114.18088622420711</v>
      </c>
      <c r="V69" s="98">
        <v>112.98266135164037</v>
      </c>
      <c r="W69" s="98">
        <v>186.44897321802804</v>
      </c>
      <c r="X69" s="98">
        <v>157.44216872764019</v>
      </c>
      <c r="Y69" s="98">
        <v>109.83775368283541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146.63362400344377</v>
      </c>
      <c r="D77" s="122">
        <v>138.27611962092604</v>
      </c>
      <c r="E77" s="122">
        <v>145.75678149159793</v>
      </c>
      <c r="F77" s="122">
        <v>153.74496751857586</v>
      </c>
      <c r="G77" s="122">
        <v>154.63210330696515</v>
      </c>
      <c r="H77" s="122">
        <v>161.25593352420358</v>
      </c>
      <c r="I77" s="122">
        <v>173.35071956908669</v>
      </c>
      <c r="J77" s="122">
        <v>183.68640527780278</v>
      </c>
      <c r="K77" s="122">
        <v>168.72336875243349</v>
      </c>
      <c r="L77" s="122">
        <v>156.28542432085172</v>
      </c>
      <c r="M77" s="122">
        <v>166.57366496973873</v>
      </c>
      <c r="N77" s="122">
        <v>162.02385854362294</v>
      </c>
      <c r="O77" s="122">
        <v>140.79455917241751</v>
      </c>
      <c r="P77" s="122">
        <v>133.89960509133519</v>
      </c>
      <c r="Q77" s="122">
        <v>110.25215643070904</v>
      </c>
      <c r="R77" s="122">
        <v>118.15689430598242</v>
      </c>
      <c r="S77" s="122">
        <v>107.83806613862866</v>
      </c>
      <c r="T77" s="122">
        <v>128.01779091444467</v>
      </c>
      <c r="U77" s="122">
        <v>128.16425167931391</v>
      </c>
      <c r="V77" s="122">
        <v>122.82129066739404</v>
      </c>
      <c r="W77" s="122">
        <v>137.09666889767888</v>
      </c>
      <c r="X77" s="122">
        <v>128.01896410300145</v>
      </c>
      <c r="Y77" s="122">
        <v>131.76867945420099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158.16186673429937</v>
      </c>
      <c r="D78" s="98">
        <v>147.4541504717759</v>
      </c>
      <c r="E78" s="98">
        <v>154.76955289152218</v>
      </c>
      <c r="F78" s="98">
        <v>163.33838654442297</v>
      </c>
      <c r="G78" s="98">
        <v>164.8408246903376</v>
      </c>
      <c r="H78" s="98">
        <v>174.27535103276125</v>
      </c>
      <c r="I78" s="98">
        <v>182.17621180054726</v>
      </c>
      <c r="J78" s="98">
        <v>191.50576681688773</v>
      </c>
      <c r="K78" s="98">
        <v>177.55941673373448</v>
      </c>
      <c r="L78" s="98">
        <v>164.3651036064503</v>
      </c>
      <c r="M78" s="98">
        <v>176.77407370450871</v>
      </c>
      <c r="N78" s="98">
        <v>171.61440727357274</v>
      </c>
      <c r="O78" s="98">
        <v>148.54417566468084</v>
      </c>
      <c r="P78" s="98">
        <v>141.91224903307432</v>
      </c>
      <c r="Q78" s="98">
        <v>114.95236413471501</v>
      </c>
      <c r="R78" s="98">
        <v>122.58214058604904</v>
      </c>
      <c r="S78" s="98">
        <v>111.84970814378573</v>
      </c>
      <c r="T78" s="98">
        <v>132.96875520395358</v>
      </c>
      <c r="U78" s="98">
        <v>133.16659684162246</v>
      </c>
      <c r="V78" s="98">
        <v>127.57821146085995</v>
      </c>
      <c r="W78" s="98">
        <v>143.10227246335407</v>
      </c>
      <c r="X78" s="98">
        <v>134.54963103488063</v>
      </c>
      <c r="Y78" s="98">
        <v>146.49627676334902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162.02120631381925</v>
      </c>
      <c r="D81" s="117">
        <f t="shared" si="28"/>
        <v>135.25190975025609</v>
      </c>
      <c r="E81" s="117">
        <f t="shared" si="28"/>
        <v>112.38186542443786</v>
      </c>
      <c r="F81" s="117">
        <f t="shared" si="28"/>
        <v>78.989764657843523</v>
      </c>
      <c r="G81" s="117">
        <f t="shared" si="28"/>
        <v>85.443809207122641</v>
      </c>
      <c r="H81" s="117">
        <f t="shared" si="28"/>
        <v>49.754297283137497</v>
      </c>
      <c r="I81" s="117">
        <f t="shared" si="28"/>
        <v>15.439358095192944</v>
      </c>
      <c r="J81" s="117">
        <f t="shared" si="28"/>
        <v>34.511049904143533</v>
      </c>
      <c r="K81" s="117">
        <f t="shared" si="28"/>
        <v>120.32323621848012</v>
      </c>
      <c r="L81" s="117">
        <f t="shared" si="28"/>
        <v>124.78315820242952</v>
      </c>
      <c r="M81" s="117">
        <f t="shared" si="28"/>
        <v>118.80096553120852</v>
      </c>
      <c r="N81" s="117">
        <f t="shared" si="28"/>
        <v>79.078376051283485</v>
      </c>
      <c r="O81" s="117">
        <f t="shared" si="28"/>
        <v>54.210364381178586</v>
      </c>
      <c r="P81" s="117">
        <f t="shared" si="28"/>
        <v>49.334794224425181</v>
      </c>
      <c r="Q81" s="117">
        <f t="shared" si="28"/>
        <v>62.04959475564727</v>
      </c>
      <c r="R81" s="117">
        <f t="shared" ref="R81:V81" si="29">R82+R85+R87+R100</f>
        <v>71.464478356738937</v>
      </c>
      <c r="S81" s="117">
        <f t="shared" si="29"/>
        <v>85.352726915443696</v>
      </c>
      <c r="T81" s="117">
        <f t="shared" si="29"/>
        <v>96.406074032214406</v>
      </c>
      <c r="U81" s="117">
        <f t="shared" si="29"/>
        <v>53.623366743536458</v>
      </c>
      <c r="V81" s="117">
        <f t="shared" si="29"/>
        <v>12.229919108359347</v>
      </c>
      <c r="W81" s="117">
        <f t="shared" ref="W81:Y81" si="30">W82+W85+W87+W100</f>
        <v>39.12493327433954</v>
      </c>
      <c r="X81" s="117">
        <f t="shared" si="30"/>
        <v>39.085330774385021</v>
      </c>
      <c r="Y81" s="117">
        <f t="shared" si="30"/>
        <v>160.99986462830572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2.4651736521014951</v>
      </c>
      <c r="D87" s="122">
        <v>2.1081439143636422</v>
      </c>
      <c r="E87" s="122">
        <v>1.1721824789559097</v>
      </c>
      <c r="F87" s="122">
        <v>0.45063821535753029</v>
      </c>
      <c r="G87" s="122">
        <v>0.90654508995149163</v>
      </c>
      <c r="H87" s="122">
        <v>1.0041405238100505</v>
      </c>
      <c r="I87" s="122">
        <v>0.27091227725363304</v>
      </c>
      <c r="J87" s="122">
        <v>0.17534591244352846</v>
      </c>
      <c r="K87" s="122">
        <v>1.1057489731500625</v>
      </c>
      <c r="L87" s="122">
        <v>1.0064994867473582</v>
      </c>
      <c r="M87" s="122">
        <v>0.7772802203808129</v>
      </c>
      <c r="N87" s="122">
        <v>0.45980387610730655</v>
      </c>
      <c r="O87" s="122">
        <v>0.279096330179464</v>
      </c>
      <c r="P87" s="122">
        <v>0.3689736800726971</v>
      </c>
      <c r="Q87" s="122">
        <v>0.53863646033411028</v>
      </c>
      <c r="R87" s="122">
        <v>1.1709492534987189</v>
      </c>
      <c r="S87" s="122">
        <v>1.1948648727854534</v>
      </c>
      <c r="T87" s="122">
        <v>1.0136332727695117</v>
      </c>
      <c r="U87" s="122">
        <v>0.65790868738887476</v>
      </c>
      <c r="V87" s="122">
        <v>0.18647777655363915</v>
      </c>
      <c r="W87" s="122">
        <v>0.84029724592839961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120.14259231449702</v>
      </c>
      <c r="D92" s="101">
        <v>122.31314981853053</v>
      </c>
      <c r="E92" s="101">
        <v>132.43317647243867</v>
      </c>
      <c r="F92" s="101">
        <v>136.84039080436278</v>
      </c>
      <c r="G92" s="101">
        <v>158.27144089190602</v>
      </c>
      <c r="H92" s="101">
        <v>168.49293743564976</v>
      </c>
      <c r="I92" s="101">
        <v>152.00436356239263</v>
      </c>
      <c r="J92" s="101">
        <v>157.22683482436383</v>
      </c>
      <c r="K92" s="101">
        <v>165.27769709015416</v>
      </c>
      <c r="L92" s="101">
        <v>173.07376700621458</v>
      </c>
      <c r="M92" s="101">
        <v>181.97501630091975</v>
      </c>
      <c r="N92" s="101">
        <v>179.22884617794512</v>
      </c>
      <c r="O92" s="101">
        <v>157.78910381217557</v>
      </c>
      <c r="P92" s="101">
        <v>147.31615819198794</v>
      </c>
      <c r="Q92" s="101">
        <v>132.28574818018041</v>
      </c>
      <c r="R92" s="101">
        <v>138.83660473240215</v>
      </c>
      <c r="S92" s="101">
        <v>141.38368483850485</v>
      </c>
      <c r="T92" s="101">
        <v>135.63764700686426</v>
      </c>
      <c r="U92" s="101">
        <v>124.03928431163821</v>
      </c>
      <c r="V92" s="101">
        <v>103.75623487444481</v>
      </c>
      <c r="W92" s="101">
        <v>130.101647029758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159.55603266171775</v>
      </c>
      <c r="D100" s="122">
        <v>133.14376583589245</v>
      </c>
      <c r="E100" s="122">
        <v>111.20968294548196</v>
      </c>
      <c r="F100" s="122">
        <v>78.539126442485994</v>
      </c>
      <c r="G100" s="122">
        <v>84.537264117171148</v>
      </c>
      <c r="H100" s="122">
        <v>48.750156759327446</v>
      </c>
      <c r="I100" s="122">
        <v>15.168445817939311</v>
      </c>
      <c r="J100" s="122">
        <v>34.335703991700008</v>
      </c>
      <c r="K100" s="122">
        <v>119.21748724533006</v>
      </c>
      <c r="L100" s="122">
        <v>123.77665871568216</v>
      </c>
      <c r="M100" s="122">
        <v>118.0236853108277</v>
      </c>
      <c r="N100" s="122">
        <v>78.618572175176183</v>
      </c>
      <c r="O100" s="122">
        <v>53.931268050999122</v>
      </c>
      <c r="P100" s="122">
        <v>48.965820544352482</v>
      </c>
      <c r="Q100" s="122">
        <v>61.510958295313159</v>
      </c>
      <c r="R100" s="122">
        <v>70.293529103240218</v>
      </c>
      <c r="S100" s="122">
        <v>84.157862042658238</v>
      </c>
      <c r="T100" s="122">
        <v>95.392440759444895</v>
      </c>
      <c r="U100" s="122">
        <v>52.965458056147583</v>
      </c>
      <c r="V100" s="122">
        <v>12.043441331805708</v>
      </c>
      <c r="W100" s="122">
        <v>38.284636028411143</v>
      </c>
      <c r="X100" s="122">
        <v>39.085330774385021</v>
      </c>
      <c r="Y100" s="122">
        <v>160.99986462830572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176.82020737613715</v>
      </c>
      <c r="D102" s="98">
        <v>176.23813455433927</v>
      </c>
      <c r="E102" s="98">
        <v>180.47213414508118</v>
      </c>
      <c r="F102" s="98">
        <v>174.31250305615538</v>
      </c>
      <c r="G102" s="98">
        <v>191.52181150438435</v>
      </c>
      <c r="H102" s="98">
        <v>208.22988489680031</v>
      </c>
      <c r="I102" s="98">
        <v>176.54130629591251</v>
      </c>
      <c r="J102" s="98">
        <v>190.16480077758496</v>
      </c>
      <c r="K102" s="98">
        <v>189.47741434102568</v>
      </c>
      <c r="L102" s="98">
        <v>186.78936418810758</v>
      </c>
      <c r="M102" s="98">
        <v>202.18117684523426</v>
      </c>
      <c r="N102" s="98">
        <v>204.2603287664399</v>
      </c>
      <c r="O102" s="98">
        <v>171.91541950207736</v>
      </c>
      <c r="P102" s="98">
        <v>159.66471429767688</v>
      </c>
      <c r="Q102" s="98">
        <v>130.33556787351472</v>
      </c>
      <c r="R102" s="98">
        <v>139.47431577381946</v>
      </c>
      <c r="S102" s="98">
        <v>150.38451841700223</v>
      </c>
      <c r="T102" s="98">
        <v>143.44598973056472</v>
      </c>
      <c r="U102" s="98">
        <v>164.18358959389494</v>
      </c>
      <c r="V102" s="98">
        <v>154.40024785752755</v>
      </c>
      <c r="W102" s="98">
        <v>127.04703898376624</v>
      </c>
      <c r="X102" s="98">
        <v>140.00767187315887</v>
      </c>
      <c r="Y102" s="98">
        <v>190.72980190496023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166.98201277838163</v>
      </c>
      <c r="D124" s="117">
        <f t="shared" si="42"/>
        <v>142.67311998239421</v>
      </c>
      <c r="E124" s="117">
        <f t="shared" si="42"/>
        <v>120.67659341029555</v>
      </c>
      <c r="F124" s="117">
        <f t="shared" si="42"/>
        <v>85.647222782861022</v>
      </c>
      <c r="G124" s="117">
        <f t="shared" si="42"/>
        <v>92.528154529628353</v>
      </c>
      <c r="H124" s="117">
        <f t="shared" si="42"/>
        <v>53.39904526081866</v>
      </c>
      <c r="I124" s="117">
        <f t="shared" si="42"/>
        <v>16.180760562143995</v>
      </c>
      <c r="J124" s="117">
        <f t="shared" si="42"/>
        <v>41.170077252146797</v>
      </c>
      <c r="K124" s="117">
        <f t="shared" si="42"/>
        <v>154.85663621481666</v>
      </c>
      <c r="L124" s="117">
        <f t="shared" si="42"/>
        <v>154.43389555787712</v>
      </c>
      <c r="M124" s="117">
        <f t="shared" si="42"/>
        <v>144.73415682002135</v>
      </c>
      <c r="N124" s="117">
        <f t="shared" si="42"/>
        <v>94.660739144105833</v>
      </c>
      <c r="O124" s="117">
        <f t="shared" si="42"/>
        <v>69.351508826772132</v>
      </c>
      <c r="P124" s="117">
        <f t="shared" si="42"/>
        <v>68.595547149379456</v>
      </c>
      <c r="Q124" s="117">
        <f t="shared" si="42"/>
        <v>99.353090856440531</v>
      </c>
      <c r="R124" s="117">
        <f t="shared" ref="R124:V124" si="43">R125+R128+R130+R139</f>
        <v>94.842003547235919</v>
      </c>
      <c r="S124" s="117">
        <f t="shared" si="43"/>
        <v>107.61952682954804</v>
      </c>
      <c r="T124" s="117">
        <f t="shared" si="43"/>
        <v>103.27653271542053</v>
      </c>
      <c r="U124" s="117">
        <f t="shared" si="43"/>
        <v>61.683832529517908</v>
      </c>
      <c r="V124" s="117">
        <f t="shared" si="43"/>
        <v>16.857902128598177</v>
      </c>
      <c r="W124" s="117">
        <f t="shared" ref="W124:Y124" si="44">W125+W128+W130+W139</f>
        <v>58.675743952916044</v>
      </c>
      <c r="X124" s="117">
        <f t="shared" si="44"/>
        <v>100.70727275086865</v>
      </c>
      <c r="Y124" s="117">
        <f t="shared" si="44"/>
        <v>189.99094821744794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166.98201277838163</v>
      </c>
      <c r="D139" s="122">
        <v>142.67311998239421</v>
      </c>
      <c r="E139" s="122">
        <v>120.67659341029555</v>
      </c>
      <c r="F139" s="122">
        <v>85.647222782861022</v>
      </c>
      <c r="G139" s="122">
        <v>92.528154529628353</v>
      </c>
      <c r="H139" s="122">
        <v>53.39904526081866</v>
      </c>
      <c r="I139" s="122">
        <v>16.180760562143995</v>
      </c>
      <c r="J139" s="122">
        <v>41.170077252146797</v>
      </c>
      <c r="K139" s="122">
        <v>154.85663621481666</v>
      </c>
      <c r="L139" s="122">
        <v>154.43389555787712</v>
      </c>
      <c r="M139" s="122">
        <v>144.73415682002135</v>
      </c>
      <c r="N139" s="122">
        <v>94.660739144105833</v>
      </c>
      <c r="O139" s="122">
        <v>69.351508826772132</v>
      </c>
      <c r="P139" s="122">
        <v>68.595547149379456</v>
      </c>
      <c r="Q139" s="122">
        <v>99.353090856440531</v>
      </c>
      <c r="R139" s="122">
        <v>94.842003547235919</v>
      </c>
      <c r="S139" s="122">
        <v>107.61952682954804</v>
      </c>
      <c r="T139" s="122">
        <v>103.27653271542053</v>
      </c>
      <c r="U139" s="122">
        <v>61.683832529517908</v>
      </c>
      <c r="V139" s="122">
        <v>16.857902128598177</v>
      </c>
      <c r="W139" s="122">
        <v>58.675743952916044</v>
      </c>
      <c r="X139" s="122">
        <v>100.70727275086865</v>
      </c>
      <c r="Y139" s="122">
        <v>189.99094821744794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176.82020737613715</v>
      </c>
      <c r="D140" s="98">
        <v>176.23813455433927</v>
      </c>
      <c r="E140" s="98">
        <v>180.47213414508124</v>
      </c>
      <c r="F140" s="98">
        <v>174.31250305615532</v>
      </c>
      <c r="G140" s="98">
        <v>191.52181150438432</v>
      </c>
      <c r="H140" s="98">
        <v>208.22988489680029</v>
      </c>
      <c r="I140" s="98">
        <v>176.54130629591251</v>
      </c>
      <c r="J140" s="98">
        <v>190.16480077758493</v>
      </c>
      <c r="K140" s="98">
        <v>189.47741434102568</v>
      </c>
      <c r="L140" s="98">
        <v>186.78936418810758</v>
      </c>
      <c r="M140" s="98">
        <v>202.18117684523432</v>
      </c>
      <c r="N140" s="98">
        <v>204.2603287664399</v>
      </c>
      <c r="O140" s="98">
        <v>171.91541950207736</v>
      </c>
      <c r="P140" s="98">
        <v>159.66471429767682</v>
      </c>
      <c r="Q140" s="98">
        <v>130.33556787351475</v>
      </c>
      <c r="R140" s="98">
        <v>139.47431577381948</v>
      </c>
      <c r="S140" s="98">
        <v>150.38451841700223</v>
      </c>
      <c r="T140" s="98">
        <v>143.44598973056469</v>
      </c>
      <c r="U140" s="98">
        <v>164.18358959389494</v>
      </c>
      <c r="V140" s="98">
        <v>154.40024785752755</v>
      </c>
      <c r="W140" s="98">
        <v>127.04703898376624</v>
      </c>
      <c r="X140" s="98">
        <v>140.00767187315887</v>
      </c>
      <c r="Y140" s="98">
        <v>190.72980190496023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70.039116647477627</v>
      </c>
      <c r="P143" s="117">
        <f t="shared" si="49"/>
        <v>69.091044826014155</v>
      </c>
      <c r="Q143" s="117">
        <f t="shared" si="49"/>
        <v>100.17130808225588</v>
      </c>
      <c r="R143" s="117">
        <f t="shared" ref="R143:V143" si="50">R144+R146+R148+R157</f>
        <v>96.548653799986027</v>
      </c>
      <c r="S143" s="117">
        <f t="shared" si="50"/>
        <v>110.13307255854136</v>
      </c>
      <c r="T143" s="117">
        <f t="shared" si="50"/>
        <v>105.06730750403854</v>
      </c>
      <c r="U143" s="117">
        <f t="shared" si="50"/>
        <v>63.260870200445304</v>
      </c>
      <c r="V143" s="117">
        <f t="shared" si="50"/>
        <v>18.990945691677688</v>
      </c>
      <c r="W143" s="117">
        <f t="shared" ref="W143:Y143" si="51">W144+W146+W148+W157</f>
        <v>62.892684649807045</v>
      </c>
      <c r="X143" s="117">
        <f t="shared" si="51"/>
        <v>107.20276585987065</v>
      </c>
      <c r="Y143" s="117">
        <f t="shared" si="51"/>
        <v>206.41915397326818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0.66465502869492665</v>
      </c>
      <c r="P148" s="122">
        <v>0.46703492180430961</v>
      </c>
      <c r="Q148" s="122">
        <v>0.79715484155516292</v>
      </c>
      <c r="R148" s="122">
        <v>1.7169415231213647</v>
      </c>
      <c r="S148" s="122">
        <v>2.5030175915173984</v>
      </c>
      <c r="T148" s="122">
        <v>1.7701487374468419</v>
      </c>
      <c r="U148" s="122">
        <v>1.576642088537078</v>
      </c>
      <c r="V148" s="122">
        <v>2.1301148976844386</v>
      </c>
      <c r="W148" s="122">
        <v>4.2174928663729503</v>
      </c>
      <c r="X148" s="122">
        <v>6.5003975665373801</v>
      </c>
      <c r="Y148" s="122">
        <v>16.428506755421338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157.7891038121756</v>
      </c>
      <c r="P149" s="98">
        <v>147.31615819198797</v>
      </c>
      <c r="Q149" s="98">
        <v>132.28574818018046</v>
      </c>
      <c r="R149" s="98">
        <v>138.83660473240212</v>
      </c>
      <c r="S149" s="98">
        <v>141.38368483850482</v>
      </c>
      <c r="T149" s="98">
        <v>135.63764700686426</v>
      </c>
      <c r="U149" s="98">
        <v>124.03928431163818</v>
      </c>
      <c r="V149" s="98">
        <v>103.75623487444484</v>
      </c>
      <c r="W149" s="98">
        <v>130.101647029758</v>
      </c>
      <c r="X149" s="98">
        <v>129.18895282782077</v>
      </c>
      <c r="Y149" s="98">
        <v>157.66754974536298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69.374461618782703</v>
      </c>
      <c r="P157" s="122">
        <v>68.624009904209842</v>
      </c>
      <c r="Q157" s="122">
        <v>99.374153240700707</v>
      </c>
      <c r="R157" s="122">
        <v>94.831712276864664</v>
      </c>
      <c r="S157" s="122">
        <v>107.63005496702397</v>
      </c>
      <c r="T157" s="122">
        <v>103.29715876659169</v>
      </c>
      <c r="U157" s="122">
        <v>61.684228111908226</v>
      </c>
      <c r="V157" s="122">
        <v>16.860830793993248</v>
      </c>
      <c r="W157" s="122">
        <v>58.675191783434094</v>
      </c>
      <c r="X157" s="122">
        <v>100.70236829333327</v>
      </c>
      <c r="Y157" s="122">
        <v>189.99064721784686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171.91541950207738</v>
      </c>
      <c r="P158" s="98">
        <v>159.66471429767685</v>
      </c>
      <c r="Q158" s="98">
        <v>130.33556787351469</v>
      </c>
      <c r="R158" s="98">
        <v>139.47431577381948</v>
      </c>
      <c r="S158" s="98">
        <v>150.3845184170022</v>
      </c>
      <c r="T158" s="98">
        <v>143.44598973056472</v>
      </c>
      <c r="U158" s="98">
        <v>164.18358959389496</v>
      </c>
      <c r="V158" s="98">
        <v>154.40024785752752</v>
      </c>
      <c r="W158" s="98">
        <v>127.04703898376623</v>
      </c>
      <c r="X158" s="98">
        <v>140.00767187315881</v>
      </c>
      <c r="Y158" s="98">
        <v>190.72980190496025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170.89825967206735</v>
      </c>
      <c r="D161" s="117">
        <f t="shared" si="54"/>
        <v>147.00285670334856</v>
      </c>
      <c r="E161" s="117">
        <f t="shared" si="54"/>
        <v>121.94687944011741</v>
      </c>
      <c r="F161" s="117">
        <f t="shared" si="54"/>
        <v>86.347913301711444</v>
      </c>
      <c r="G161" s="117">
        <f t="shared" si="54"/>
        <v>93.581092755762029</v>
      </c>
      <c r="H161" s="117">
        <f t="shared" si="54"/>
        <v>54.558975621922265</v>
      </c>
      <c r="I161" s="117">
        <f t="shared" si="54"/>
        <v>17.120820739451748</v>
      </c>
      <c r="J161" s="117">
        <f t="shared" si="54"/>
        <v>41.58916690385503</v>
      </c>
      <c r="K161" s="117">
        <f t="shared" si="54"/>
        <v>159.80124380683813</v>
      </c>
      <c r="L161" s="117">
        <f t="shared" si="54"/>
        <v>156.86506235239511</v>
      </c>
      <c r="M161" s="117">
        <f t="shared" si="54"/>
        <v>147.015755494888</v>
      </c>
      <c r="N161" s="117">
        <f t="shared" si="54"/>
        <v>95.678123423647406</v>
      </c>
      <c r="O161" s="117">
        <f t="shared" si="54"/>
        <v>69.903477580345069</v>
      </c>
      <c r="P161" s="117">
        <f t="shared" si="54"/>
        <v>69.053502508879774</v>
      </c>
      <c r="Q161" s="117">
        <f t="shared" si="54"/>
        <v>100.18678345595207</v>
      </c>
      <c r="R161" s="117">
        <f t="shared" ref="R161:V161" si="55">R162+R164+R166+R175</f>
        <v>96.296102426668</v>
      </c>
      <c r="S161" s="117">
        <f t="shared" si="55"/>
        <v>110.29964915492752</v>
      </c>
      <c r="T161" s="117">
        <f t="shared" si="55"/>
        <v>104.95161714999053</v>
      </c>
      <c r="U161" s="117">
        <f t="shared" si="55"/>
        <v>63.272770543115058</v>
      </c>
      <c r="V161" s="117">
        <f t="shared" si="55"/>
        <v>19.249632339504515</v>
      </c>
      <c r="W161" s="117">
        <f t="shared" ref="W161:Y161" si="56">W162+W164+W166+W175</f>
        <v>63.630698721567043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4.9037792781427347</v>
      </c>
      <c r="D166" s="122">
        <v>3.4946614233865865</v>
      </c>
      <c r="E166" s="122">
        <v>1.1223150548511751</v>
      </c>
      <c r="F166" s="122">
        <v>0.52229156795558318</v>
      </c>
      <c r="G166" s="122">
        <v>0.89756960808264297</v>
      </c>
      <c r="H166" s="122">
        <v>1.0971633135344638</v>
      </c>
      <c r="I166" s="122">
        <v>0.88477510804652271</v>
      </c>
      <c r="J166" s="122">
        <v>0.45749806447438557</v>
      </c>
      <c r="K166" s="122">
        <v>4.9736344031759367</v>
      </c>
      <c r="L166" s="122">
        <v>2.6223298031244635</v>
      </c>
      <c r="M166" s="122">
        <v>2.5013747945143603</v>
      </c>
      <c r="N166" s="122">
        <v>1.0069036302131749</v>
      </c>
      <c r="O166" s="122">
        <v>0.60766022007256315</v>
      </c>
      <c r="P166" s="122">
        <v>0.49740965062010567</v>
      </c>
      <c r="Q166" s="122">
        <v>0.78090760436942386</v>
      </c>
      <c r="R166" s="122">
        <v>1.6528167230047877</v>
      </c>
      <c r="S166" s="122">
        <v>2.4376497385949114</v>
      </c>
      <c r="T166" s="122">
        <v>1.4823786558127239</v>
      </c>
      <c r="U166" s="122">
        <v>1.497456148631447</v>
      </c>
      <c r="V166" s="122">
        <v>2.1843417868304176</v>
      </c>
      <c r="W166" s="122">
        <v>4.5649700712195793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120.14259231449701</v>
      </c>
      <c r="D167" s="98">
        <v>122.31314981853052</v>
      </c>
      <c r="E167" s="98">
        <v>132.43317647243867</v>
      </c>
      <c r="F167" s="98">
        <v>136.84039080436278</v>
      </c>
      <c r="G167" s="98">
        <v>158.27144089190605</v>
      </c>
      <c r="H167" s="98">
        <v>168.49293743564979</v>
      </c>
      <c r="I167" s="98">
        <v>152.0043635623926</v>
      </c>
      <c r="J167" s="98">
        <v>157.22683482436383</v>
      </c>
      <c r="K167" s="98">
        <v>165.27769709015422</v>
      </c>
      <c r="L167" s="98">
        <v>173.07376700621458</v>
      </c>
      <c r="M167" s="98">
        <v>181.97501630091972</v>
      </c>
      <c r="N167" s="98">
        <v>179.22884617794512</v>
      </c>
      <c r="O167" s="98">
        <v>157.78910381217557</v>
      </c>
      <c r="P167" s="98">
        <v>147.31615819198797</v>
      </c>
      <c r="Q167" s="98">
        <v>132.28574818018041</v>
      </c>
      <c r="R167" s="98">
        <v>138.83660473240215</v>
      </c>
      <c r="S167" s="98">
        <v>141.38368483850485</v>
      </c>
      <c r="T167" s="98">
        <v>135.63764700686423</v>
      </c>
      <c r="U167" s="98">
        <v>124.0392843116382</v>
      </c>
      <c r="V167" s="98">
        <v>103.75623487444483</v>
      </c>
      <c r="W167" s="98">
        <v>130.101647029758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165.99448039392462</v>
      </c>
      <c r="D175" s="122">
        <v>143.50819527996197</v>
      </c>
      <c r="E175" s="122">
        <v>120.82456438526624</v>
      </c>
      <c r="F175" s="122">
        <v>85.825621733755867</v>
      </c>
      <c r="G175" s="122">
        <v>92.683523147679381</v>
      </c>
      <c r="H175" s="122">
        <v>53.461812308387799</v>
      </c>
      <c r="I175" s="122">
        <v>16.236045631405226</v>
      </c>
      <c r="J175" s="122">
        <v>41.131668839380644</v>
      </c>
      <c r="K175" s="122">
        <v>154.82760940366219</v>
      </c>
      <c r="L175" s="122">
        <v>154.24273254927064</v>
      </c>
      <c r="M175" s="122">
        <v>144.51438070037364</v>
      </c>
      <c r="N175" s="122">
        <v>94.671219793434233</v>
      </c>
      <c r="O175" s="122">
        <v>69.295817360272508</v>
      </c>
      <c r="P175" s="122">
        <v>68.556092858259674</v>
      </c>
      <c r="Q175" s="122">
        <v>99.40587585158265</v>
      </c>
      <c r="R175" s="122">
        <v>94.64328570366321</v>
      </c>
      <c r="S175" s="122">
        <v>107.86199941633261</v>
      </c>
      <c r="T175" s="122">
        <v>103.4692384941778</v>
      </c>
      <c r="U175" s="122">
        <v>61.775314394483608</v>
      </c>
      <c r="V175" s="122">
        <v>17.065290552674099</v>
      </c>
      <c r="W175" s="122">
        <v>59.065728650347467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176.82020737613712</v>
      </c>
      <c r="D176" s="98">
        <v>176.23813455433924</v>
      </c>
      <c r="E176" s="98">
        <v>180.47213414508121</v>
      </c>
      <c r="F176" s="98">
        <v>174.31250305615532</v>
      </c>
      <c r="G176" s="98">
        <v>191.52181150438435</v>
      </c>
      <c r="H176" s="98">
        <v>208.22988489680031</v>
      </c>
      <c r="I176" s="98">
        <v>176.54130629591253</v>
      </c>
      <c r="J176" s="98">
        <v>190.16480077758493</v>
      </c>
      <c r="K176" s="98">
        <v>189.47741434102568</v>
      </c>
      <c r="L176" s="98">
        <v>186.78936418810756</v>
      </c>
      <c r="M176" s="98">
        <v>202.18117684523426</v>
      </c>
      <c r="N176" s="98">
        <v>204.2603287664399</v>
      </c>
      <c r="O176" s="98">
        <v>171.91541950207736</v>
      </c>
      <c r="P176" s="98">
        <v>159.66471429767685</v>
      </c>
      <c r="Q176" s="98">
        <v>130.33556787351472</v>
      </c>
      <c r="R176" s="98">
        <v>139.47431577381946</v>
      </c>
      <c r="S176" s="98">
        <v>150.3845184170022</v>
      </c>
      <c r="T176" s="98">
        <v>143.44598973056466</v>
      </c>
      <c r="U176" s="98">
        <v>164.18358959389494</v>
      </c>
      <c r="V176" s="98">
        <v>154.40024785752757</v>
      </c>
      <c r="W176" s="98">
        <v>127.04703898376624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155.62149137644906</v>
      </c>
      <c r="D3" s="118">
        <f t="shared" si="0"/>
        <v>173.41754005281865</v>
      </c>
      <c r="E3" s="118">
        <f t="shared" si="0"/>
        <v>179.41997329082542</v>
      </c>
      <c r="F3" s="118">
        <f t="shared" si="0"/>
        <v>155.07113198302721</v>
      </c>
      <c r="G3" s="118">
        <f t="shared" si="0"/>
        <v>150.61068459646583</v>
      </c>
      <c r="H3" s="118">
        <f t="shared" si="0"/>
        <v>172.49396776807262</v>
      </c>
      <c r="I3" s="118">
        <f t="shared" si="0"/>
        <v>172.63354954967781</v>
      </c>
      <c r="J3" s="118">
        <f t="shared" si="0"/>
        <v>166.75129762091242</v>
      </c>
      <c r="K3" s="118">
        <f t="shared" si="0"/>
        <v>149.56425853135835</v>
      </c>
      <c r="L3" s="118">
        <f t="shared" si="0"/>
        <v>180.06176987327063</v>
      </c>
      <c r="M3" s="118">
        <f t="shared" si="0"/>
        <v>171.94261915180257</v>
      </c>
      <c r="N3" s="118">
        <f t="shared" si="0"/>
        <v>151.32461173945708</v>
      </c>
      <c r="O3" s="118">
        <f t="shared" si="0"/>
        <v>146.02510844932436</v>
      </c>
      <c r="P3" s="118">
        <f t="shared" si="0"/>
        <v>130.20967604630729</v>
      </c>
      <c r="Q3" s="118">
        <f t="shared" si="0"/>
        <v>0</v>
      </c>
      <c r="R3" s="118">
        <f t="shared" ref="R3:V3" si="1">R4+R7+R9+R19</f>
        <v>115.15721148050737</v>
      </c>
      <c r="S3" s="118">
        <f t="shared" si="1"/>
        <v>122.05871160727895</v>
      </c>
      <c r="T3" s="118">
        <f t="shared" si="1"/>
        <v>126.81079117221678</v>
      </c>
      <c r="U3" s="118">
        <f t="shared" si="1"/>
        <v>0</v>
      </c>
      <c r="V3" s="118">
        <f t="shared" si="1"/>
        <v>0</v>
      </c>
      <c r="W3" s="118">
        <f t="shared" ref="W3:Y3" si="2">W4+W7+W9+W19</f>
        <v>116.89646278948918</v>
      </c>
      <c r="X3" s="118">
        <f t="shared" si="2"/>
        <v>115.22761617130341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135.35743894503634</v>
      </c>
      <c r="D4" s="123">
        <f t="shared" si="3"/>
        <v>153.69992134484315</v>
      </c>
      <c r="E4" s="123">
        <f t="shared" si="3"/>
        <v>160.34261442160658</v>
      </c>
      <c r="F4" s="123">
        <f t="shared" si="3"/>
        <v>135.85521820202467</v>
      </c>
      <c r="G4" s="123">
        <f t="shared" si="3"/>
        <v>134.87700978427281</v>
      </c>
      <c r="H4" s="123">
        <f t="shared" si="3"/>
        <v>154.12069531222338</v>
      </c>
      <c r="I4" s="123">
        <f t="shared" si="3"/>
        <v>152.31922926681239</v>
      </c>
      <c r="J4" s="123">
        <f t="shared" si="3"/>
        <v>145.90550416519122</v>
      </c>
      <c r="K4" s="123">
        <f t="shared" si="3"/>
        <v>128.90656751023147</v>
      </c>
      <c r="L4" s="123">
        <f t="shared" si="3"/>
        <v>156.62689017959761</v>
      </c>
      <c r="M4" s="123">
        <f t="shared" si="3"/>
        <v>147.5830377320668</v>
      </c>
      <c r="N4" s="123">
        <f t="shared" si="3"/>
        <v>132.38428719796946</v>
      </c>
      <c r="O4" s="123">
        <f t="shared" si="3"/>
        <v>130.96818389600446</v>
      </c>
      <c r="P4" s="123">
        <f t="shared" si="3"/>
        <v>114.85873284195733</v>
      </c>
      <c r="Q4" s="123">
        <f t="shared" si="3"/>
        <v>0</v>
      </c>
      <c r="R4" s="123">
        <f t="shared" ref="R4:V4" si="4">SUM(R5:R6)</f>
        <v>101.54547217046014</v>
      </c>
      <c r="S4" s="123">
        <f t="shared" si="4"/>
        <v>108.02179861077275</v>
      </c>
      <c r="T4" s="123">
        <f t="shared" si="4"/>
        <v>111.40351226195639</v>
      </c>
      <c r="U4" s="123">
        <f t="shared" si="4"/>
        <v>0</v>
      </c>
      <c r="V4" s="123">
        <f t="shared" si="4"/>
        <v>0</v>
      </c>
      <c r="W4" s="123">
        <f t="shared" ref="W4:Y4" si="5">SUM(W5:W6)</f>
        <v>95.474276905464393</v>
      </c>
      <c r="X4" s="123">
        <f t="shared" si="5"/>
        <v>92.867493100141374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134.63366440608851</v>
      </c>
      <c r="D5" s="99">
        <v>152.88900194154513</v>
      </c>
      <c r="E5" s="99">
        <v>159.5069962453575</v>
      </c>
      <c r="F5" s="99">
        <v>135.15273589379214</v>
      </c>
      <c r="G5" s="99">
        <v>134.18437535918059</v>
      </c>
      <c r="H5" s="99">
        <v>153.33041034743215</v>
      </c>
      <c r="I5" s="99">
        <v>151.54677538343603</v>
      </c>
      <c r="J5" s="99">
        <v>145.16696862789121</v>
      </c>
      <c r="K5" s="99">
        <v>128.25720894608929</v>
      </c>
      <c r="L5" s="99">
        <v>155.84659184023906</v>
      </c>
      <c r="M5" s="99">
        <v>146.84869758208495</v>
      </c>
      <c r="N5" s="99">
        <v>131.72578993441988</v>
      </c>
      <c r="O5" s="99">
        <v>130.3173267765554</v>
      </c>
      <c r="P5" s="99">
        <v>114.29239256466562</v>
      </c>
      <c r="Q5" s="99">
        <v>0</v>
      </c>
      <c r="R5" s="99">
        <v>101.04442437366215</v>
      </c>
      <c r="S5" s="99">
        <v>107.48059089615906</v>
      </c>
      <c r="T5" s="99">
        <v>110.82986014921823</v>
      </c>
      <c r="U5" s="99">
        <v>0</v>
      </c>
      <c r="V5" s="99">
        <v>0</v>
      </c>
      <c r="W5" s="99">
        <v>94.964459754023963</v>
      </c>
      <c r="X5" s="99">
        <v>92.368723453108203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0.72377453894783383</v>
      </c>
      <c r="D6" s="99">
        <v>0.81091940329801127</v>
      </c>
      <c r="E6" s="99">
        <v>0.83561817624907309</v>
      </c>
      <c r="F6" s="99">
        <v>0.70248230823254432</v>
      </c>
      <c r="G6" s="99">
        <v>0.69263442509221584</v>
      </c>
      <c r="H6" s="99">
        <v>0.79028496479124022</v>
      </c>
      <c r="I6" s="99">
        <v>0.77245388337635956</v>
      </c>
      <c r="J6" s="99">
        <v>0.7385355373000172</v>
      </c>
      <c r="K6" s="99">
        <v>0.64935856414216941</v>
      </c>
      <c r="L6" s="99">
        <v>0.78029833935854132</v>
      </c>
      <c r="M6" s="99">
        <v>0.73434014998184338</v>
      </c>
      <c r="N6" s="99">
        <v>0.65849726354957749</v>
      </c>
      <c r="O6" s="99">
        <v>0.650857119449054</v>
      </c>
      <c r="P6" s="99">
        <v>0.56634027729171077</v>
      </c>
      <c r="Q6" s="99">
        <v>0</v>
      </c>
      <c r="R6" s="99">
        <v>0.50104779679798683</v>
      </c>
      <c r="S6" s="99">
        <v>0.54120771461369266</v>
      </c>
      <c r="T6" s="99">
        <v>0.57365211273815686</v>
      </c>
      <c r="U6" s="99">
        <v>0</v>
      </c>
      <c r="V6" s="99">
        <v>0</v>
      </c>
      <c r="W6" s="99">
        <v>0.50981715144042672</v>
      </c>
      <c r="X6" s="99">
        <v>0.49876964703317089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2.0775384696384291E-3</v>
      </c>
      <c r="F7" s="123">
        <f t="shared" si="6"/>
        <v>3.9368776549988929E-3</v>
      </c>
      <c r="G7" s="123">
        <f t="shared" si="6"/>
        <v>6.630028534435237E-3</v>
      </c>
      <c r="H7" s="123">
        <f t="shared" si="6"/>
        <v>2.060552434249666E-2</v>
      </c>
      <c r="I7" s="123">
        <f t="shared" si="6"/>
        <v>1.1374255858172809E-2</v>
      </c>
      <c r="J7" s="123">
        <f t="shared" si="6"/>
        <v>8.1736232162006595E-3</v>
      </c>
      <c r="K7" s="123">
        <f t="shared" si="6"/>
        <v>1.3290272216323028E-2</v>
      </c>
      <c r="L7" s="123">
        <f t="shared" si="6"/>
        <v>7.5107932387559487E-2</v>
      </c>
      <c r="M7" s="123">
        <f t="shared" si="6"/>
        <v>6.9732144315524857E-3</v>
      </c>
      <c r="N7" s="123">
        <f t="shared" si="6"/>
        <v>2.5872042615077421E-2</v>
      </c>
      <c r="O7" s="123">
        <f t="shared" si="6"/>
        <v>4.886605038304688E-3</v>
      </c>
      <c r="P7" s="123">
        <f t="shared" si="6"/>
        <v>2.698634643203247E-2</v>
      </c>
      <c r="Q7" s="123">
        <f t="shared" si="6"/>
        <v>0</v>
      </c>
      <c r="R7" s="123">
        <f t="shared" si="6"/>
        <v>4.2087534221923453E-3</v>
      </c>
      <c r="S7" s="123">
        <f t="shared" si="6"/>
        <v>3.2373740760525253E-3</v>
      </c>
      <c r="T7" s="123">
        <f t="shared" si="6"/>
        <v>4.2910945124702308E-3</v>
      </c>
      <c r="U7" s="123">
        <f t="shared" si="6"/>
        <v>0</v>
      </c>
      <c r="V7" s="123">
        <f t="shared" si="6"/>
        <v>0</v>
      </c>
      <c r="W7" s="123">
        <f t="shared" si="6"/>
        <v>3.1110016529685633E-3</v>
      </c>
      <c r="X7" s="123">
        <f t="shared" si="6"/>
        <v>2.0647753991162514E-3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2.0775384696384291E-3</v>
      </c>
      <c r="F8" s="99">
        <f>RES_hhdet_in_fech!F8/RES_summary!F$21</f>
        <v>3.9368776549988929E-3</v>
      </c>
      <c r="G8" s="99">
        <f>RES_hhdet_in_fech!G8/RES_summary!G$21</f>
        <v>6.630028534435237E-3</v>
      </c>
      <c r="H8" s="99">
        <f>RES_hhdet_in_fech!H8/RES_summary!H$21</f>
        <v>2.060552434249666E-2</v>
      </c>
      <c r="I8" s="99">
        <f>RES_hhdet_in_fech!I8/RES_summary!I$21</f>
        <v>1.1374255858172809E-2</v>
      </c>
      <c r="J8" s="99">
        <f>RES_hhdet_in_fech!J8/RES_summary!J$21</f>
        <v>8.1736232162006595E-3</v>
      </c>
      <c r="K8" s="99">
        <f>RES_hhdet_in_fech!K8/RES_summary!K$21</f>
        <v>1.3290272216323028E-2</v>
      </c>
      <c r="L8" s="99">
        <f>RES_hhdet_in_fech!L8/RES_summary!L$21</f>
        <v>7.5107932387559487E-2</v>
      </c>
      <c r="M8" s="99">
        <f>RES_hhdet_in_fech!M8/RES_summary!M$21</f>
        <v>6.9732144315524857E-3</v>
      </c>
      <c r="N8" s="99">
        <f>RES_hhdet_in_fech!N8/RES_summary!N$21</f>
        <v>2.5872042615077421E-2</v>
      </c>
      <c r="O8" s="99">
        <f>RES_hhdet_in_fech!O8/RES_summary!O$21</f>
        <v>4.886605038304688E-3</v>
      </c>
      <c r="P8" s="99">
        <f>RES_hhdet_in_fech!P8/RES_summary!P$21</f>
        <v>2.698634643203247E-2</v>
      </c>
      <c r="Q8" s="99">
        <f>RES_hhdet_in_fech!Q8/RES_summary!Q$21</f>
        <v>0</v>
      </c>
      <c r="R8" s="99">
        <f>RES_hhdet_in_fech!R8/RES_summary!R$21</f>
        <v>4.2087534221923453E-3</v>
      </c>
      <c r="S8" s="99">
        <f>RES_hhdet_in_fech!S8/RES_summary!S$21</f>
        <v>3.2373740760525253E-3</v>
      </c>
      <c r="T8" s="99">
        <f>RES_hhdet_in_fech!T8/RES_summary!T$21</f>
        <v>4.2910945124702308E-3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3.1110016529685633E-3</v>
      </c>
      <c r="X8" s="99">
        <f>RES_hhdet_in_fech!X8/RES_summary!X$21</f>
        <v>2.0647753991162514E-3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7.5226896854513603</v>
      </c>
      <c r="D9" s="123">
        <v>8.0348380425194144</v>
      </c>
      <c r="E9" s="123">
        <v>8.1618277085240969</v>
      </c>
      <c r="F9" s="123">
        <v>8.6710395521429682</v>
      </c>
      <c r="G9" s="123">
        <v>7.3754144666358519</v>
      </c>
      <c r="H9" s="123">
        <v>8.9985558185557881</v>
      </c>
      <c r="I9" s="123">
        <v>9.613373293289893</v>
      </c>
      <c r="J9" s="123">
        <v>9.7467340953052091</v>
      </c>
      <c r="K9" s="123">
        <v>9.1558758392603927</v>
      </c>
      <c r="L9" s="123">
        <v>11.055153459100834</v>
      </c>
      <c r="M9" s="123">
        <v>11.598999594246477</v>
      </c>
      <c r="N9" s="123">
        <v>9.5022688301704736</v>
      </c>
      <c r="O9" s="123">
        <v>7.9824968267455532</v>
      </c>
      <c r="P9" s="123">
        <v>8.2860096122852358</v>
      </c>
      <c r="Q9" s="123">
        <v>0</v>
      </c>
      <c r="R9" s="123">
        <v>7.6103328409382458</v>
      </c>
      <c r="S9" s="123">
        <v>8.0462710681409977</v>
      </c>
      <c r="T9" s="123">
        <v>8.2317327904068218</v>
      </c>
      <c r="U9" s="123">
        <v>0</v>
      </c>
      <c r="V9" s="123">
        <v>0</v>
      </c>
      <c r="W9" s="123">
        <v>13.249276702736472</v>
      </c>
      <c r="X9" s="123">
        <v>13.215015853931213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7.3848522279922282</v>
      </c>
      <c r="D10" s="99">
        <v>8.2108642555588673</v>
      </c>
      <c r="E10" s="99">
        <v>8.7961046457303613</v>
      </c>
      <c r="F10" s="99">
        <v>7.7616750212856553</v>
      </c>
      <c r="G10" s="99">
        <v>7.1252861015350808</v>
      </c>
      <c r="H10" s="99">
        <v>8.6227108683447717</v>
      </c>
      <c r="I10" s="99">
        <v>9.8775260349418073</v>
      </c>
      <c r="J10" s="99">
        <v>9.5317999661861528</v>
      </c>
      <c r="K10" s="99">
        <v>8.7722248708911774</v>
      </c>
      <c r="L10" s="99">
        <v>12.015131366416622</v>
      </c>
      <c r="M10" s="99">
        <v>12.888476189249189</v>
      </c>
      <c r="N10" s="99">
        <v>9.7850109684396003</v>
      </c>
      <c r="O10" s="99">
        <v>8.9013512493496449</v>
      </c>
      <c r="P10" s="99">
        <v>8.2860096122852358</v>
      </c>
      <c r="Q10" s="99">
        <v>0</v>
      </c>
      <c r="R10" s="99">
        <v>7.6253608227818273</v>
      </c>
      <c r="S10" s="99">
        <v>8.2299371237589618</v>
      </c>
      <c r="T10" s="99">
        <v>8.6256210722692597</v>
      </c>
      <c r="U10" s="99">
        <v>0</v>
      </c>
      <c r="V10" s="99">
        <v>0</v>
      </c>
      <c r="W10" s="99">
        <v>13.415848884800921</v>
      </c>
      <c r="X10" s="99">
        <v>13.54055798784508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8.7326756371560457</v>
      </c>
      <c r="D11" s="99">
        <v>9.0251975345978632</v>
      </c>
      <c r="E11" s="99">
        <v>9.0813765283023287</v>
      </c>
      <c r="F11" s="99">
        <v>8.7498256823535421</v>
      </c>
      <c r="G11" s="99">
        <v>8.5672072433505679</v>
      </c>
      <c r="H11" s="99">
        <v>9.4409684990975009</v>
      </c>
      <c r="I11" s="99">
        <v>9.4685667156271389</v>
      </c>
      <c r="J11" s="99">
        <v>9.4875313935990135</v>
      </c>
      <c r="K11" s="99">
        <v>10.26983145329193</v>
      </c>
      <c r="L11" s="99">
        <v>12.013760170694846</v>
      </c>
      <c r="M11" s="99">
        <v>12.439577913524593</v>
      </c>
      <c r="N11" s="99">
        <v>9.6548315287604165</v>
      </c>
      <c r="O11" s="99">
        <v>7.3187185407820516</v>
      </c>
      <c r="P11" s="99">
        <v>0</v>
      </c>
      <c r="Q11" s="99">
        <v>0</v>
      </c>
      <c r="R11" s="99">
        <v>6.6171419410144381</v>
      </c>
      <c r="S11" s="99">
        <v>6.6145636022675935</v>
      </c>
      <c r="T11" s="99">
        <v>6.9214195830837832</v>
      </c>
      <c r="U11" s="99">
        <v>0</v>
      </c>
      <c r="V11" s="99">
        <v>0</v>
      </c>
      <c r="W11" s="99">
        <v>8.0373634943847954</v>
      </c>
      <c r="X11" s="99">
        <v>8.1746141921385664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8.6538496401088789</v>
      </c>
      <c r="D15" s="102">
        <v>6.6201274402287797</v>
      </c>
      <c r="E15" s="102">
        <v>6.8281057277714448</v>
      </c>
      <c r="F15" s="102">
        <v>9.0430222391497779</v>
      </c>
      <c r="G15" s="102">
        <v>7.6251268204250326</v>
      </c>
      <c r="H15" s="102">
        <v>9.4449474774895013</v>
      </c>
      <c r="I15" s="102">
        <v>8.6637990877930662</v>
      </c>
      <c r="J15" s="102">
        <v>10.242050550736055</v>
      </c>
      <c r="K15" s="102">
        <v>11.116773654392981</v>
      </c>
      <c r="L15" s="102">
        <v>9.7980792642394707</v>
      </c>
      <c r="M15" s="102">
        <v>10.988632359296568</v>
      </c>
      <c r="N15" s="102">
        <v>9.1218813174349176</v>
      </c>
      <c r="O15" s="102">
        <v>6.8391288239407446</v>
      </c>
      <c r="P15" s="102">
        <v>0</v>
      </c>
      <c r="Q15" s="102">
        <v>0</v>
      </c>
      <c r="R15" s="102">
        <v>7.583492969426449</v>
      </c>
      <c r="S15" s="102">
        <v>7.3788542627666418</v>
      </c>
      <c r="T15" s="102">
        <v>8.0035383827718576</v>
      </c>
      <c r="U15" s="102">
        <v>0</v>
      </c>
      <c r="V15" s="102">
        <v>0</v>
      </c>
      <c r="W15" s="102">
        <v>13.14999771495531</v>
      </c>
      <c r="X15" s="102">
        <v>12.050339085092778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12.741362745961379</v>
      </c>
      <c r="D19" s="123">
        <v>11.682780665456068</v>
      </c>
      <c r="E19" s="123">
        <v>10.913453622225081</v>
      </c>
      <c r="F19" s="123">
        <v>10.54093735120459</v>
      </c>
      <c r="G19" s="123">
        <v>8.351630317022753</v>
      </c>
      <c r="H19" s="123">
        <v>9.3541111129509549</v>
      </c>
      <c r="I19" s="123">
        <v>10.689572733717332</v>
      </c>
      <c r="J19" s="123">
        <v>11.090885737199786</v>
      </c>
      <c r="K19" s="123">
        <v>11.488524909650158</v>
      </c>
      <c r="L19" s="123">
        <v>12.304618302184609</v>
      </c>
      <c r="M19" s="123">
        <v>12.753608611057766</v>
      </c>
      <c r="N19" s="123">
        <v>9.4121836687020792</v>
      </c>
      <c r="O19" s="123">
        <v>7.0695411215360542</v>
      </c>
      <c r="P19" s="123">
        <v>7.0379472456326777</v>
      </c>
      <c r="Q19" s="123">
        <v>0</v>
      </c>
      <c r="R19" s="123">
        <v>5.9971977156867897</v>
      </c>
      <c r="S19" s="123">
        <v>5.9874045542891494</v>
      </c>
      <c r="T19" s="123">
        <v>7.1712550253410994</v>
      </c>
      <c r="U19" s="123">
        <v>0</v>
      </c>
      <c r="V19" s="123">
        <v>0</v>
      </c>
      <c r="W19" s="123">
        <v>8.1697981796353467</v>
      </c>
      <c r="X19" s="123">
        <v>9.1430424418316942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11.769331798917591</v>
      </c>
      <c r="D20" s="99">
        <v>12.852273869523794</v>
      </c>
      <c r="E20" s="99">
        <v>12.915922545153565</v>
      </c>
      <c r="F20" s="99">
        <v>10.68968263059328</v>
      </c>
      <c r="G20" s="99">
        <v>9.4740440958564509</v>
      </c>
      <c r="H20" s="99">
        <v>11.525604379511027</v>
      </c>
      <c r="I20" s="99">
        <v>12.633833407885648</v>
      </c>
      <c r="J20" s="99">
        <v>12.489752128495862</v>
      </c>
      <c r="K20" s="99">
        <v>10.851775041214456</v>
      </c>
      <c r="L20" s="99">
        <v>13.348269042591703</v>
      </c>
      <c r="M20" s="99">
        <v>13.566751901534674</v>
      </c>
      <c r="N20" s="99">
        <v>10.098314479116191</v>
      </c>
      <c r="O20" s="99">
        <v>8.4709211094032053</v>
      </c>
      <c r="P20" s="99">
        <v>7.7204734423232928</v>
      </c>
      <c r="Q20" s="99">
        <v>0</v>
      </c>
      <c r="R20" s="99">
        <v>6.8971738770645006</v>
      </c>
      <c r="S20" s="99">
        <v>7.5932331281970162</v>
      </c>
      <c r="T20" s="99">
        <v>8.6678568131337546</v>
      </c>
      <c r="U20" s="99">
        <v>0</v>
      </c>
      <c r="V20" s="99">
        <v>0</v>
      </c>
      <c r="W20" s="99">
        <v>10.064898092695994</v>
      </c>
      <c r="X20" s="99">
        <v>11.74877339451835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12.852340600978959</v>
      </c>
      <c r="D21" s="99">
        <v>13.004194396447261</v>
      </c>
      <c r="E21" s="99">
        <v>12.375565146841106</v>
      </c>
      <c r="F21" s="99">
        <v>11.145861298924697</v>
      </c>
      <c r="G21" s="99">
        <v>10.367044373473533</v>
      </c>
      <c r="H21" s="99">
        <v>11.667502589728404</v>
      </c>
      <c r="I21" s="99">
        <v>10.997007569724675</v>
      </c>
      <c r="J21" s="99">
        <v>11.475105501871123</v>
      </c>
      <c r="K21" s="99">
        <v>11.773525065674534</v>
      </c>
      <c r="L21" s="99">
        <v>12.96581603676497</v>
      </c>
      <c r="M21" s="99">
        <v>13.820845043120764</v>
      </c>
      <c r="N21" s="99">
        <v>11.003245874222831</v>
      </c>
      <c r="O21" s="99">
        <v>7.9739382362794737</v>
      </c>
      <c r="P21" s="99">
        <v>7.6309038838093191</v>
      </c>
      <c r="Q21" s="99">
        <v>0</v>
      </c>
      <c r="R21" s="99">
        <v>6.6475361190235001</v>
      </c>
      <c r="S21" s="99">
        <v>7.0356630116259105</v>
      </c>
      <c r="T21" s="99">
        <v>7.3198695520405215</v>
      </c>
      <c r="U21" s="99">
        <v>0</v>
      </c>
      <c r="V21" s="99">
        <v>0</v>
      </c>
      <c r="W21" s="99">
        <v>7.8486572346331984</v>
      </c>
      <c r="X21" s="99">
        <v>8.8591839816827953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11.296571459318709</v>
      </c>
      <c r="D22" s="110">
        <v>5.7735301094161642</v>
      </c>
      <c r="E22" s="110">
        <v>7.6314305349214768</v>
      </c>
      <c r="F22" s="110">
        <v>9.9446765631032203</v>
      </c>
      <c r="G22" s="110">
        <v>6.3803205493208388</v>
      </c>
      <c r="H22" s="110">
        <v>8.4317852755194362</v>
      </c>
      <c r="I22" s="110">
        <v>10.581375884490372</v>
      </c>
      <c r="J22" s="110">
        <v>10.846445399755991</v>
      </c>
      <c r="K22" s="110">
        <v>10.491597488077602</v>
      </c>
      <c r="L22" s="110">
        <v>8.6262198210409498</v>
      </c>
      <c r="M22" s="110">
        <v>9.8271087426073738</v>
      </c>
      <c r="N22" s="110">
        <v>7.9212568244238177</v>
      </c>
      <c r="O22" s="110">
        <v>6.205436742540968</v>
      </c>
      <c r="P22" s="110">
        <v>6.3088438517124397</v>
      </c>
      <c r="Q22" s="110">
        <v>0</v>
      </c>
      <c r="R22" s="110">
        <v>4.3777348993438263</v>
      </c>
      <c r="S22" s="110">
        <v>2.7259392016144126</v>
      </c>
      <c r="T22" s="110">
        <v>6.1563626536777347</v>
      </c>
      <c r="U22" s="110">
        <v>0</v>
      </c>
      <c r="V22" s="110">
        <v>0</v>
      </c>
      <c r="W22" s="110">
        <v>7.6920839733657536</v>
      </c>
      <c r="X22" s="110">
        <v>7.1883511291577564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181.36599489513935</v>
      </c>
      <c r="D24" s="118">
        <f t="shared" si="7"/>
        <v>185.68367554309413</v>
      </c>
      <c r="E24" s="118">
        <f t="shared" si="7"/>
        <v>183.77522101790129</v>
      </c>
      <c r="F24" s="118">
        <f t="shared" si="7"/>
        <v>174.26446087235706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146.49855357735981</v>
      </c>
      <c r="K24" s="118">
        <f t="shared" si="7"/>
        <v>152.21551424133099</v>
      </c>
      <c r="L24" s="118">
        <f t="shared" si="7"/>
        <v>173.55041673451731</v>
      </c>
      <c r="M24" s="118">
        <f t="shared" si="7"/>
        <v>182.83584518642377</v>
      </c>
      <c r="N24" s="118">
        <f t="shared" si="7"/>
        <v>166.9725932741984</v>
      </c>
      <c r="O24" s="118">
        <f t="shared" si="7"/>
        <v>139.24297629194419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108.21168616170921</v>
      </c>
      <c r="X24" s="118">
        <f t="shared" si="9"/>
        <v>87.648849212099293</v>
      </c>
      <c r="Y24" s="118">
        <f t="shared" si="9"/>
        <v>122.44339966797327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159.94648563768618</v>
      </c>
      <c r="D25" s="123">
        <f t="shared" si="10"/>
        <v>167.36231532573831</v>
      </c>
      <c r="E25" s="123">
        <f t="shared" si="10"/>
        <v>166.15292834726193</v>
      </c>
      <c r="F25" s="123">
        <f t="shared" si="10"/>
        <v>154.79628817577546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125.26408921141882</v>
      </c>
      <c r="K25" s="123">
        <f t="shared" si="10"/>
        <v>129.57296885887246</v>
      </c>
      <c r="L25" s="123">
        <f t="shared" si="10"/>
        <v>151.44655187784667</v>
      </c>
      <c r="M25" s="123">
        <f t="shared" si="10"/>
        <v>159.14282199380739</v>
      </c>
      <c r="N25" s="123">
        <f t="shared" si="10"/>
        <v>148.47858573388291</v>
      </c>
      <c r="O25" s="123">
        <f t="shared" si="10"/>
        <v>125.47310788056755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87.477575765461609</v>
      </c>
      <c r="X25" s="123">
        <f t="shared" si="12"/>
        <v>67.391564387515999</v>
      </c>
      <c r="Y25" s="123">
        <f t="shared" si="12"/>
        <v>101.81445665548544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158.02150899659753</v>
      </c>
      <c r="D26" s="99">
        <v>165.37200645399318</v>
      </c>
      <c r="E26" s="99">
        <v>164.19816062311551</v>
      </c>
      <c r="F26" s="99">
        <v>152.98719304165246</v>
      </c>
      <c r="G26" s="99">
        <v>0</v>
      </c>
      <c r="H26" s="99">
        <v>0</v>
      </c>
      <c r="I26" s="99">
        <v>0</v>
      </c>
      <c r="J26" s="99">
        <v>123.82234431787745</v>
      </c>
      <c r="K26" s="99">
        <v>128.08439725493821</v>
      </c>
      <c r="L26" s="99">
        <v>149.71894528097474</v>
      </c>
      <c r="M26" s="99">
        <v>157.30382824793875</v>
      </c>
      <c r="N26" s="99">
        <v>146.71684479220929</v>
      </c>
      <c r="O26" s="99">
        <v>123.92545958384031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86.36267396976406</v>
      </c>
      <c r="X26" s="99">
        <v>66.53335979936638</v>
      </c>
      <c r="Y26" s="99">
        <v>100.53473181587867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1.9249766410886486</v>
      </c>
      <c r="D27" s="99">
        <v>1.9903088717451207</v>
      </c>
      <c r="E27" s="99">
        <v>1.9547677241464254</v>
      </c>
      <c r="F27" s="99">
        <v>1.8090951341229886</v>
      </c>
      <c r="G27" s="99">
        <v>0</v>
      </c>
      <c r="H27" s="99">
        <v>0</v>
      </c>
      <c r="I27" s="99">
        <v>0</v>
      </c>
      <c r="J27" s="99">
        <v>1.4417448935413757</v>
      </c>
      <c r="K27" s="99">
        <v>1.4885716039342485</v>
      </c>
      <c r="L27" s="99">
        <v>1.7276065968719452</v>
      </c>
      <c r="M27" s="99">
        <v>1.8389937458686483</v>
      </c>
      <c r="N27" s="99">
        <v>1.7617409416736343</v>
      </c>
      <c r="O27" s="99">
        <v>1.547648296727244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1.1149017956975422</v>
      </c>
      <c r="X27" s="99">
        <v>0.85820458814962408</v>
      </c>
      <c r="Y27" s="99">
        <v>1.2797248396067769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7.8536960448594741E-3</v>
      </c>
      <c r="K28" s="123">
        <f t="shared" si="13"/>
        <v>1.2964453740086103E-2</v>
      </c>
      <c r="L28" s="123">
        <f t="shared" si="13"/>
        <v>7.6304978479785443E-2</v>
      </c>
      <c r="M28" s="123">
        <f t="shared" si="13"/>
        <v>6.5407670249445797E-3</v>
      </c>
      <c r="N28" s="123">
        <f t="shared" si="13"/>
        <v>2.4685989379421194E-2</v>
      </c>
      <c r="O28" s="123">
        <f t="shared" si="13"/>
        <v>3.4655005118589374E-3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7.8536960448594741E-3</v>
      </c>
      <c r="K29" s="99">
        <f>RES_hhdet_in_fech!K29/RES_summary!K$21</f>
        <v>1.2964453740086103E-2</v>
      </c>
      <c r="L29" s="99">
        <f>RES_hhdet_in_fech!L29/RES_summary!L$21</f>
        <v>7.6304978479785443E-2</v>
      </c>
      <c r="M29" s="99">
        <f>RES_hhdet_in_fech!M29/RES_summary!M$21</f>
        <v>6.5407670249445797E-3</v>
      </c>
      <c r="N29" s="99">
        <f>RES_hhdet_in_fech!N29/RES_summary!N$21</f>
        <v>2.4685989379421194E-2</v>
      </c>
      <c r="O29" s="99">
        <f>RES_hhdet_in_fech!O29/RES_summary!O$21</f>
        <v>3.4655005118589374E-3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8.6564340990284609</v>
      </c>
      <c r="D30" s="123">
        <v>6.6851293346711866</v>
      </c>
      <c r="E30" s="123">
        <v>6.8281057277714439</v>
      </c>
      <c r="F30" s="123">
        <v>9.0430222391497779</v>
      </c>
      <c r="G30" s="123">
        <v>0</v>
      </c>
      <c r="H30" s="123">
        <v>0</v>
      </c>
      <c r="I30" s="123">
        <v>0</v>
      </c>
      <c r="J30" s="123">
        <v>10.242050550736058</v>
      </c>
      <c r="K30" s="123">
        <v>11.090912823825011</v>
      </c>
      <c r="L30" s="123">
        <v>9.8259494643206704</v>
      </c>
      <c r="M30" s="123">
        <v>11.01112763920708</v>
      </c>
      <c r="N30" s="123">
        <v>9.1256082419896369</v>
      </c>
      <c r="O30" s="123">
        <v>6.8391288239407446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12.970607040549329</v>
      </c>
      <c r="X30" s="123">
        <v>11.864006157546903</v>
      </c>
      <c r="Y30" s="123">
        <v>8.5866210316113669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8.7326756371560457</v>
      </c>
      <c r="D31" s="99">
        <v>9.0251975345978614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10.269831453291928</v>
      </c>
      <c r="L31" s="99">
        <v>12.013760170694844</v>
      </c>
      <c r="M31" s="99">
        <v>12.439577913524593</v>
      </c>
      <c r="N31" s="99">
        <v>9.6548315287604201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8.0373634943847954</v>
      </c>
      <c r="X31" s="99">
        <v>8.1746141921385664</v>
      </c>
      <c r="Y31" s="99">
        <v>9.9695520364383672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8.6538496401088789</v>
      </c>
      <c r="D35" s="102">
        <v>6.6201274402287789</v>
      </c>
      <c r="E35" s="102">
        <v>6.8281057277714439</v>
      </c>
      <c r="F35" s="102">
        <v>9.0430222391497779</v>
      </c>
      <c r="G35" s="102">
        <v>0</v>
      </c>
      <c r="H35" s="102">
        <v>0</v>
      </c>
      <c r="I35" s="102">
        <v>0</v>
      </c>
      <c r="J35" s="102">
        <v>10.242050550736058</v>
      </c>
      <c r="K35" s="102">
        <v>11.116773654392981</v>
      </c>
      <c r="L35" s="102">
        <v>9.798079264239469</v>
      </c>
      <c r="M35" s="102">
        <v>10.988632359296567</v>
      </c>
      <c r="N35" s="102">
        <v>9.121881317434914</v>
      </c>
      <c r="O35" s="102">
        <v>6.8391288239407446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13.14999771495531</v>
      </c>
      <c r="X35" s="102">
        <v>12.050339085092778</v>
      </c>
      <c r="Y35" s="102">
        <v>8.4241962491652451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12.763075158424684</v>
      </c>
      <c r="D39" s="123">
        <v>11.636230882684618</v>
      </c>
      <c r="E39" s="123">
        <v>10.794186942867894</v>
      </c>
      <c r="F39" s="123">
        <v>10.42515045743181</v>
      </c>
      <c r="G39" s="123">
        <v>0</v>
      </c>
      <c r="H39" s="123">
        <v>0</v>
      </c>
      <c r="I39" s="123">
        <v>0</v>
      </c>
      <c r="J39" s="123">
        <v>10.984560119160072</v>
      </c>
      <c r="K39" s="123">
        <v>11.538668104893413</v>
      </c>
      <c r="L39" s="123">
        <v>12.201610413870172</v>
      </c>
      <c r="M39" s="123">
        <v>12.675354786384363</v>
      </c>
      <c r="N39" s="123">
        <v>9.3437133089464393</v>
      </c>
      <c r="O39" s="123">
        <v>6.9272740869240303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7.7635033556982727</v>
      </c>
      <c r="X39" s="123">
        <v>8.393278667036391</v>
      </c>
      <c r="Y39" s="123">
        <v>12.042321980876446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12.852340600978961</v>
      </c>
      <c r="D40" s="99">
        <v>13.004194396447259</v>
      </c>
      <c r="E40" s="99">
        <v>12.375565146841106</v>
      </c>
      <c r="F40" s="99">
        <v>11.145861298924697</v>
      </c>
      <c r="G40" s="99">
        <v>0</v>
      </c>
      <c r="H40" s="99">
        <v>0</v>
      </c>
      <c r="I40" s="99">
        <v>0</v>
      </c>
      <c r="J40" s="99">
        <v>11.475105501871123</v>
      </c>
      <c r="K40" s="99">
        <v>11.773525065674534</v>
      </c>
      <c r="L40" s="99">
        <v>12.96581603676497</v>
      </c>
      <c r="M40" s="99">
        <v>13.820845043120761</v>
      </c>
      <c r="N40" s="99">
        <v>11.003245874222827</v>
      </c>
      <c r="O40" s="99">
        <v>7.973938236279472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7.8486572346331984</v>
      </c>
      <c r="X40" s="99">
        <v>8.8591839816827953</v>
      </c>
      <c r="Y40" s="99">
        <v>12.060127071563153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11.296571459318709</v>
      </c>
      <c r="D41" s="110">
        <v>5.7735301094161642</v>
      </c>
      <c r="E41" s="110">
        <v>7.6314305349214786</v>
      </c>
      <c r="F41" s="110">
        <v>9.9446765631032203</v>
      </c>
      <c r="G41" s="110">
        <v>0</v>
      </c>
      <c r="H41" s="110">
        <v>0</v>
      </c>
      <c r="I41" s="110">
        <v>0</v>
      </c>
      <c r="J41" s="110">
        <v>10.846445399755991</v>
      </c>
      <c r="K41" s="110">
        <v>10.491597488077604</v>
      </c>
      <c r="L41" s="110">
        <v>8.6262198210409498</v>
      </c>
      <c r="M41" s="110">
        <v>9.8271087426073755</v>
      </c>
      <c r="N41" s="110">
        <v>7.9212568244238177</v>
      </c>
      <c r="O41" s="110">
        <v>6.205436742540968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7.6920839733657536</v>
      </c>
      <c r="X41" s="110">
        <v>7.1883511291577582</v>
      </c>
      <c r="Y41" s="110">
        <v>6.1310318728894533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248.80634574594134</v>
      </c>
      <c r="H43" s="118">
        <f t="shared" si="14"/>
        <v>179.45319963312298</v>
      </c>
      <c r="I43" s="118">
        <f t="shared" si="14"/>
        <v>135.96469962288509</v>
      </c>
      <c r="J43" s="118">
        <f t="shared" si="14"/>
        <v>157.87374968586877</v>
      </c>
      <c r="K43" s="118">
        <f t="shared" si="14"/>
        <v>148.14035498419125</v>
      </c>
      <c r="L43" s="118">
        <f t="shared" si="14"/>
        <v>212.39890186914795</v>
      </c>
      <c r="M43" s="118">
        <f t="shared" si="14"/>
        <v>181.81359868150855</v>
      </c>
      <c r="N43" s="118">
        <f t="shared" si="14"/>
        <v>202.69083709468404</v>
      </c>
      <c r="O43" s="118">
        <f t="shared" si="14"/>
        <v>139.53134926828321</v>
      </c>
      <c r="P43" s="118">
        <f t="shared" si="14"/>
        <v>133.04726557396052</v>
      </c>
      <c r="Q43" s="118">
        <f t="shared" si="14"/>
        <v>95.464882999248545</v>
      </c>
      <c r="R43" s="118">
        <f t="shared" ref="R43:V43" si="15">R44+R47+R49+R58</f>
        <v>116.08355799093796</v>
      </c>
      <c r="S43" s="118">
        <f t="shared" si="15"/>
        <v>123.90101694973465</v>
      </c>
      <c r="T43" s="118">
        <f t="shared" si="15"/>
        <v>127.34664719489085</v>
      </c>
      <c r="U43" s="118">
        <f t="shared" si="15"/>
        <v>113.48633697096587</v>
      </c>
      <c r="V43" s="118">
        <f t="shared" si="15"/>
        <v>109.92026718851442</v>
      </c>
      <c r="W43" s="118">
        <f t="shared" ref="W43:Y43" si="16">W44+W47+W49+W58</f>
        <v>116.68407172223841</v>
      </c>
      <c r="X43" s="118">
        <f t="shared" si="16"/>
        <v>120.23415113686359</v>
      </c>
      <c r="Y43" s="118">
        <f t="shared" si="16"/>
        <v>109.01016159245843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228.93362259335964</v>
      </c>
      <c r="H44" s="123">
        <f t="shared" si="17"/>
        <v>161.08736328629712</v>
      </c>
      <c r="I44" s="123">
        <f t="shared" si="17"/>
        <v>118.2774359789293</v>
      </c>
      <c r="J44" s="123">
        <f t="shared" si="17"/>
        <v>138.09254992369577</v>
      </c>
      <c r="K44" s="123">
        <f t="shared" si="17"/>
        <v>128.16883860201597</v>
      </c>
      <c r="L44" s="123">
        <f t="shared" si="17"/>
        <v>187.91581302839231</v>
      </c>
      <c r="M44" s="123">
        <f t="shared" si="17"/>
        <v>157.71351505990685</v>
      </c>
      <c r="N44" s="123">
        <f t="shared" si="17"/>
        <v>181.98222114695028</v>
      </c>
      <c r="O44" s="123">
        <f t="shared" si="17"/>
        <v>125.54231198612659</v>
      </c>
      <c r="P44" s="123">
        <f t="shared" si="17"/>
        <v>118.36878648676971</v>
      </c>
      <c r="Q44" s="123">
        <f t="shared" si="17"/>
        <v>83.805833235707809</v>
      </c>
      <c r="R44" s="123">
        <f t="shared" ref="R44:V44" si="18">SUM(R45:R46)</f>
        <v>102.93807405772792</v>
      </c>
      <c r="S44" s="123">
        <f t="shared" si="18"/>
        <v>110.52784864811846</v>
      </c>
      <c r="T44" s="123">
        <f t="shared" si="18"/>
        <v>112.32382109174283</v>
      </c>
      <c r="U44" s="123">
        <f t="shared" si="18"/>
        <v>99.017039899528072</v>
      </c>
      <c r="V44" s="123">
        <f t="shared" si="18"/>
        <v>95.40745655173528</v>
      </c>
      <c r="W44" s="123">
        <f t="shared" ref="W44:Y44" si="19">SUM(W45:W46)</f>
        <v>96.988953520830492</v>
      </c>
      <c r="X44" s="123">
        <f t="shared" si="19"/>
        <v>99.566828556476949</v>
      </c>
      <c r="Y44" s="123">
        <f t="shared" si="19"/>
        <v>88.596631718410677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226.42775418919666</v>
      </c>
      <c r="H45" s="99">
        <v>159.32449731382388</v>
      </c>
      <c r="I45" s="99">
        <v>116.99540038516103</v>
      </c>
      <c r="J45" s="99">
        <v>136.59554758657796</v>
      </c>
      <c r="K45" s="99">
        <v>126.7819945876918</v>
      </c>
      <c r="L45" s="99">
        <v>185.89681185381039</v>
      </c>
      <c r="M45" s="99">
        <v>155.99697605924973</v>
      </c>
      <c r="N45" s="99">
        <v>179.94842855050911</v>
      </c>
      <c r="O45" s="99">
        <v>124.08375567419688</v>
      </c>
      <c r="P45" s="99">
        <v>116.94240633019241</v>
      </c>
      <c r="Q45" s="99">
        <v>82.77246697036135</v>
      </c>
      <c r="R45" s="99">
        <v>101.67195495423776</v>
      </c>
      <c r="S45" s="99">
        <v>109.17709819911582</v>
      </c>
      <c r="T45" s="99">
        <v>110.95082414906359</v>
      </c>
      <c r="U45" s="99">
        <v>97.807533783790987</v>
      </c>
      <c r="V45" s="99">
        <v>94.256189791702312</v>
      </c>
      <c r="W45" s="99">
        <v>95.825704831526025</v>
      </c>
      <c r="X45" s="99">
        <v>98.375158286032956</v>
      </c>
      <c r="Y45" s="99">
        <v>87.551558641488526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2.5058684041629729</v>
      </c>
      <c r="H46" s="99">
        <v>1.7628659724732334</v>
      </c>
      <c r="I46" s="99">
        <v>1.2820355937682768</v>
      </c>
      <c r="J46" s="99">
        <v>1.4970023371178187</v>
      </c>
      <c r="K46" s="99">
        <v>1.3868440143241663</v>
      </c>
      <c r="L46" s="99">
        <v>2.0190011745819167</v>
      </c>
      <c r="M46" s="99">
        <v>1.7165390006571115</v>
      </c>
      <c r="N46" s="99">
        <v>2.0337925964411832</v>
      </c>
      <c r="O46" s="99">
        <v>1.4585563119297147</v>
      </c>
      <c r="P46" s="99">
        <v>1.4263801565772909</v>
      </c>
      <c r="Q46" s="99">
        <v>1.0333662653464546</v>
      </c>
      <c r="R46" s="99">
        <v>1.2661191034901613</v>
      </c>
      <c r="S46" s="99">
        <v>1.3507504490026427</v>
      </c>
      <c r="T46" s="99">
        <v>1.3729969426792339</v>
      </c>
      <c r="U46" s="99">
        <v>1.2095061157370854</v>
      </c>
      <c r="V46" s="99">
        <v>1.1512667600329645</v>
      </c>
      <c r="W46" s="99">
        <v>1.1632486893044731</v>
      </c>
      <c r="X46" s="99">
        <v>1.1916702704439928</v>
      </c>
      <c r="Y46" s="99">
        <v>1.045073076922153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6.2778486561440852E-3</v>
      </c>
      <c r="H47" s="123">
        <f t="shared" si="20"/>
        <v>2.376354492107495E-2</v>
      </c>
      <c r="I47" s="123">
        <f t="shared" si="20"/>
        <v>1.2237343023562613E-2</v>
      </c>
      <c r="J47" s="123">
        <f t="shared" si="20"/>
        <v>7.8339134351746876E-3</v>
      </c>
      <c r="K47" s="123">
        <f t="shared" si="20"/>
        <v>1.3586747519610235E-2</v>
      </c>
      <c r="L47" s="123">
        <f t="shared" si="20"/>
        <v>7.4185935765314959E-2</v>
      </c>
      <c r="M47" s="123">
        <f t="shared" si="20"/>
        <v>6.9019136704936675E-3</v>
      </c>
      <c r="N47" s="123">
        <f t="shared" si="20"/>
        <v>2.5908965000053061E-2</v>
      </c>
      <c r="O47" s="123">
        <f t="shared" si="20"/>
        <v>4.5586449686198108E-3</v>
      </c>
      <c r="P47" s="123">
        <f t="shared" si="20"/>
        <v>1.5645600504334434E-2</v>
      </c>
      <c r="Q47" s="123">
        <f t="shared" si="20"/>
        <v>5.8542409386553957E-3</v>
      </c>
      <c r="R47" s="123">
        <f t="shared" si="20"/>
        <v>4.3212111719542695E-3</v>
      </c>
      <c r="S47" s="123">
        <f t="shared" si="20"/>
        <v>3.3243329792748701E-3</v>
      </c>
      <c r="T47" s="123">
        <f t="shared" si="20"/>
        <v>4.1959833167442692E-3</v>
      </c>
      <c r="U47" s="123">
        <f t="shared" si="20"/>
        <v>2.3082608806130477E-3</v>
      </c>
      <c r="V47" s="123">
        <f t="shared" si="20"/>
        <v>1.8082115053276505E-3</v>
      </c>
      <c r="W47" s="123">
        <f t="shared" si="20"/>
        <v>3.4436539381504433E-3</v>
      </c>
      <c r="X47" s="123">
        <f t="shared" si="20"/>
        <v>2.0469616505748565E-3</v>
      </c>
      <c r="Y47" s="123">
        <f t="shared" si="20"/>
        <v>3.3067147537460393E-4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6.2778486561440852E-3</v>
      </c>
      <c r="H48" s="99">
        <f>RES_hhdet_in_fech!H48/RES_summary!H$21</f>
        <v>2.376354492107495E-2</v>
      </c>
      <c r="I48" s="99">
        <f>RES_hhdet_in_fech!I48/RES_summary!I$21</f>
        <v>1.2237343023562613E-2</v>
      </c>
      <c r="J48" s="99">
        <f>RES_hhdet_in_fech!J48/RES_summary!J$21</f>
        <v>7.8339134351746876E-3</v>
      </c>
      <c r="K48" s="99">
        <f>RES_hhdet_in_fech!K48/RES_summary!K$21</f>
        <v>1.3586747519610235E-2</v>
      </c>
      <c r="L48" s="99">
        <f>RES_hhdet_in_fech!L48/RES_summary!L$21</f>
        <v>7.4185935765314959E-2</v>
      </c>
      <c r="M48" s="99">
        <f>RES_hhdet_in_fech!M48/RES_summary!M$21</f>
        <v>6.9019136704936675E-3</v>
      </c>
      <c r="N48" s="99">
        <f>RES_hhdet_in_fech!N48/RES_summary!N$21</f>
        <v>2.5908965000053061E-2</v>
      </c>
      <c r="O48" s="99">
        <f>RES_hhdet_in_fech!O48/RES_summary!O$21</f>
        <v>4.5586449686198108E-3</v>
      </c>
      <c r="P48" s="99">
        <f>RES_hhdet_in_fech!P48/RES_summary!P$21</f>
        <v>1.5645600504334434E-2</v>
      </c>
      <c r="Q48" s="99">
        <f>RES_hhdet_in_fech!Q48/RES_summary!Q$21</f>
        <v>5.8542409386553957E-3</v>
      </c>
      <c r="R48" s="99">
        <f>RES_hhdet_in_fech!R48/RES_summary!R$21</f>
        <v>4.3212111719542695E-3</v>
      </c>
      <c r="S48" s="99">
        <f>RES_hhdet_in_fech!S48/RES_summary!S$21</f>
        <v>3.3243329792748701E-3</v>
      </c>
      <c r="T48" s="99">
        <f>RES_hhdet_in_fech!T48/RES_summary!T$21</f>
        <v>4.1959833167442692E-3</v>
      </c>
      <c r="U48" s="99">
        <f>RES_hhdet_in_fech!U48/RES_summary!U$21</f>
        <v>2.3082608806130477E-3</v>
      </c>
      <c r="V48" s="99">
        <f>RES_hhdet_in_fech!V48/RES_summary!V$21</f>
        <v>1.8082115053276505E-3</v>
      </c>
      <c r="W48" s="99">
        <f>RES_hhdet_in_fech!W48/RES_summary!W$21</f>
        <v>3.4436539381504433E-3</v>
      </c>
      <c r="X48" s="99">
        <f>RES_hhdet_in_fech!X48/RES_summary!X$21</f>
        <v>2.0469616505748565E-3</v>
      </c>
      <c r="Y48" s="99">
        <f>RES_hhdet_in_fech!Y48/RES_summary!Y$21</f>
        <v>3.3067147537460393E-4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11.562705365759104</v>
      </c>
      <c r="H49" s="123">
        <v>9.0743938868813387</v>
      </c>
      <c r="I49" s="123">
        <v>7.0564801031282034</v>
      </c>
      <c r="J49" s="123">
        <v>8.7907371523019613</v>
      </c>
      <c r="K49" s="123">
        <v>8.4183563518925943</v>
      </c>
      <c r="L49" s="123">
        <v>12.194915002414477</v>
      </c>
      <c r="M49" s="123">
        <v>11.407570500743685</v>
      </c>
      <c r="N49" s="123">
        <v>11.328843627516477</v>
      </c>
      <c r="O49" s="123">
        <v>7.0668936421348789</v>
      </c>
      <c r="P49" s="123">
        <v>7.7870685234402233</v>
      </c>
      <c r="Q49" s="123">
        <v>5.8064485089632099</v>
      </c>
      <c r="R49" s="123">
        <v>7.2206984222787023</v>
      </c>
      <c r="S49" s="123">
        <v>7.5597333022308577</v>
      </c>
      <c r="T49" s="123">
        <v>8.0246299810540265</v>
      </c>
      <c r="U49" s="123">
        <v>7.5202554116188258</v>
      </c>
      <c r="V49" s="123">
        <v>8.1156986870607408</v>
      </c>
      <c r="W49" s="123">
        <v>11.927316922630414</v>
      </c>
      <c r="X49" s="123">
        <v>12.27504808473676</v>
      </c>
      <c r="Y49" s="123">
        <v>8.3777972986434062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11.6874250481905</v>
      </c>
      <c r="H50" s="99">
        <v>9.0648925127631816</v>
      </c>
      <c r="I50" s="99">
        <v>7.0162971285115807</v>
      </c>
      <c r="J50" s="99">
        <v>8.7532355140995275</v>
      </c>
      <c r="K50" s="99">
        <v>8.3491661646489952</v>
      </c>
      <c r="L50" s="99">
        <v>12.257577374654344</v>
      </c>
      <c r="M50" s="99">
        <v>11.41991815122844</v>
      </c>
      <c r="N50" s="99">
        <v>11.420214678570806</v>
      </c>
      <c r="O50" s="99">
        <v>7.0731768095333374</v>
      </c>
      <c r="P50" s="99">
        <v>7.7888007835702613</v>
      </c>
      <c r="Q50" s="99">
        <v>5.7368814548239442</v>
      </c>
      <c r="R50" s="99">
        <v>7.2088351785316647</v>
      </c>
      <c r="S50" s="99">
        <v>7.5664456103359763</v>
      </c>
      <c r="T50" s="99">
        <v>8.0255182658004838</v>
      </c>
      <c r="U50" s="99">
        <v>7.5096789081359034</v>
      </c>
      <c r="V50" s="99">
        <v>8.0844486488273279</v>
      </c>
      <c r="W50" s="99">
        <v>11.864391941236024</v>
      </c>
      <c r="X50" s="99">
        <v>12.286422407261409</v>
      </c>
      <c r="Y50" s="99">
        <v>8.3758623293775081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7.6251268204250344</v>
      </c>
      <c r="H54" s="102">
        <v>9.444947477489503</v>
      </c>
      <c r="I54" s="102">
        <v>8.6637990877930662</v>
      </c>
      <c r="J54" s="102">
        <v>10.242050550736058</v>
      </c>
      <c r="K54" s="102">
        <v>11.116773654392983</v>
      </c>
      <c r="L54" s="102">
        <v>9.798079264239469</v>
      </c>
      <c r="M54" s="102">
        <v>10.988632359296568</v>
      </c>
      <c r="N54" s="102">
        <v>9.1218813174349123</v>
      </c>
      <c r="O54" s="102">
        <v>6.8391288239407455</v>
      </c>
      <c r="P54" s="102">
        <v>7.7428958901242533</v>
      </c>
      <c r="Q54" s="102">
        <v>7.3459976636104241</v>
      </c>
      <c r="R54" s="102">
        <v>7.583492969426449</v>
      </c>
      <c r="S54" s="102">
        <v>7.3788542627666418</v>
      </c>
      <c r="T54" s="102">
        <v>8.0035383827718576</v>
      </c>
      <c r="U54" s="102">
        <v>7.7053442225699413</v>
      </c>
      <c r="V54" s="102">
        <v>8.669518809086215</v>
      </c>
      <c r="W54" s="102">
        <v>13.149997714955308</v>
      </c>
      <c r="X54" s="102">
        <v>12.050339085092778</v>
      </c>
      <c r="Y54" s="102">
        <v>8.4241962491652433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8.3037399381664354</v>
      </c>
      <c r="H58" s="123">
        <v>9.2676789150234171</v>
      </c>
      <c r="I58" s="123">
        <v>10.61854619780401</v>
      </c>
      <c r="J58" s="123">
        <v>10.982628696435841</v>
      </c>
      <c r="K58" s="123">
        <v>11.539573282763094</v>
      </c>
      <c r="L58" s="123">
        <v>12.213987902575841</v>
      </c>
      <c r="M58" s="123">
        <v>12.68561120718751</v>
      </c>
      <c r="N58" s="123">
        <v>9.3538633552172428</v>
      </c>
      <c r="O58" s="123">
        <v>6.917584995053117</v>
      </c>
      <c r="P58" s="123">
        <v>6.8757649632462634</v>
      </c>
      <c r="Q58" s="123">
        <v>5.8467470136388613</v>
      </c>
      <c r="R58" s="123">
        <v>5.9204642997593933</v>
      </c>
      <c r="S58" s="123">
        <v>5.8101106664060662</v>
      </c>
      <c r="T58" s="123">
        <v>6.9940001387772588</v>
      </c>
      <c r="U58" s="123">
        <v>6.9467333989383659</v>
      </c>
      <c r="V58" s="123">
        <v>6.3953037382130615</v>
      </c>
      <c r="W58" s="123">
        <v>7.7643576248393575</v>
      </c>
      <c r="X58" s="123">
        <v>8.3902275339992993</v>
      </c>
      <c r="Y58" s="123">
        <v>12.035401903928982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10.367044373473533</v>
      </c>
      <c r="H59" s="99">
        <v>11.667502589728404</v>
      </c>
      <c r="I59" s="99">
        <v>10.997007569724675</v>
      </c>
      <c r="J59" s="99">
        <v>11.475105501871122</v>
      </c>
      <c r="K59" s="99">
        <v>11.773525065674534</v>
      </c>
      <c r="L59" s="99">
        <v>12.96581603676497</v>
      </c>
      <c r="M59" s="99">
        <v>13.820845043120761</v>
      </c>
      <c r="N59" s="99">
        <v>11.003245874222831</v>
      </c>
      <c r="O59" s="99">
        <v>7.9739382362794737</v>
      </c>
      <c r="P59" s="99">
        <v>7.6309038838093173</v>
      </c>
      <c r="Q59" s="99">
        <v>6.2070759319457602</v>
      </c>
      <c r="R59" s="99">
        <v>6.6475361190235009</v>
      </c>
      <c r="S59" s="99">
        <v>7.0356630116259087</v>
      </c>
      <c r="T59" s="99">
        <v>7.3198695520405197</v>
      </c>
      <c r="U59" s="99">
        <v>8.8925230522228489</v>
      </c>
      <c r="V59" s="99">
        <v>9.6079890012888374</v>
      </c>
      <c r="W59" s="99">
        <v>7.8486572346331975</v>
      </c>
      <c r="X59" s="99">
        <v>8.8591839816827971</v>
      </c>
      <c r="Y59" s="99">
        <v>12.060127071563151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6.380320549320837</v>
      </c>
      <c r="H60" s="110">
        <v>8.4317852755194362</v>
      </c>
      <c r="I60" s="110">
        <v>10.581375884490372</v>
      </c>
      <c r="J60" s="110">
        <v>10.846445399755988</v>
      </c>
      <c r="K60" s="110">
        <v>10.491597488077604</v>
      </c>
      <c r="L60" s="110">
        <v>8.6262198210409498</v>
      </c>
      <c r="M60" s="110">
        <v>9.8271087426073773</v>
      </c>
      <c r="N60" s="110">
        <v>7.9212568244238177</v>
      </c>
      <c r="O60" s="110">
        <v>6.2054367425409662</v>
      </c>
      <c r="P60" s="110">
        <v>6.3088438517124406</v>
      </c>
      <c r="Q60" s="110">
        <v>4.6856871657610828</v>
      </c>
      <c r="R60" s="110">
        <v>4.3777348993438254</v>
      </c>
      <c r="S60" s="110">
        <v>2.7259392016144126</v>
      </c>
      <c r="T60" s="110">
        <v>6.1563626536777347</v>
      </c>
      <c r="U60" s="110">
        <v>5.7803810995632308</v>
      </c>
      <c r="V60" s="110">
        <v>5.9990725557670492</v>
      </c>
      <c r="W60" s="110">
        <v>7.6920839733657553</v>
      </c>
      <c r="X60" s="110">
        <v>7.1883511291577573</v>
      </c>
      <c r="Y60" s="110">
        <v>6.1310318728894533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192.14858955081203</v>
      </c>
      <c r="D62" s="118">
        <f t="shared" si="21"/>
        <v>191.73958632780767</v>
      </c>
      <c r="E62" s="118">
        <f t="shared" si="21"/>
        <v>191.55265376737006</v>
      </c>
      <c r="F62" s="118">
        <f t="shared" si="21"/>
        <v>192.96579600097868</v>
      </c>
      <c r="G62" s="118">
        <f t="shared" si="21"/>
        <v>185.57025290528458</v>
      </c>
      <c r="H62" s="118">
        <f t="shared" si="21"/>
        <v>188.82400463410605</v>
      </c>
      <c r="I62" s="118">
        <f t="shared" si="21"/>
        <v>196.72040958801585</v>
      </c>
      <c r="J62" s="118">
        <f t="shared" si="21"/>
        <v>188.16396655096742</v>
      </c>
      <c r="K62" s="118">
        <f t="shared" si="21"/>
        <v>184.6231830829781</v>
      </c>
      <c r="L62" s="118">
        <f t="shared" si="21"/>
        <v>202.83056507845583</v>
      </c>
      <c r="M62" s="118">
        <f t="shared" si="21"/>
        <v>184.46561070726653</v>
      </c>
      <c r="N62" s="118">
        <f t="shared" si="21"/>
        <v>159.97369837170908</v>
      </c>
      <c r="O62" s="118">
        <f t="shared" si="21"/>
        <v>134.34932815315773</v>
      </c>
      <c r="P62" s="118">
        <f t="shared" si="21"/>
        <v>118.87168049777699</v>
      </c>
      <c r="Q62" s="118">
        <f t="shared" si="21"/>
        <v>107.20491535520992</v>
      </c>
      <c r="R62" s="118">
        <f t="shared" ref="R62:V62" si="22">R63+R66+R68+R77</f>
        <v>113.58850892492033</v>
      </c>
      <c r="S62" s="118">
        <f t="shared" si="22"/>
        <v>109.15639091133437</v>
      </c>
      <c r="T62" s="118">
        <f t="shared" si="22"/>
        <v>110.85959396155516</v>
      </c>
      <c r="U62" s="118">
        <f t="shared" si="22"/>
        <v>101.22355731251909</v>
      </c>
      <c r="V62" s="118">
        <f t="shared" si="22"/>
        <v>103.8444658730681</v>
      </c>
      <c r="W62" s="118">
        <f t="shared" ref="W62:Y62" si="23">W63+W66+W68+W77</f>
        <v>121.15734456081654</v>
      </c>
      <c r="X62" s="118">
        <f t="shared" si="23"/>
        <v>103.87121364823925</v>
      </c>
      <c r="Y62" s="118">
        <f t="shared" si="23"/>
        <v>93.015248991081009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170.33127684036302</v>
      </c>
      <c r="D63" s="123">
        <f t="shared" si="24"/>
        <v>171.66677388155588</v>
      </c>
      <c r="E63" s="123">
        <f t="shared" si="24"/>
        <v>171.50376491520524</v>
      </c>
      <c r="F63" s="123">
        <f t="shared" si="24"/>
        <v>171.89190437930671</v>
      </c>
      <c r="G63" s="123">
        <f t="shared" si="24"/>
        <v>167.55393993343574</v>
      </c>
      <c r="H63" s="123">
        <f t="shared" si="24"/>
        <v>168.86073732706652</v>
      </c>
      <c r="I63" s="123">
        <f t="shared" si="24"/>
        <v>174.10580977888642</v>
      </c>
      <c r="J63" s="123">
        <f t="shared" si="24"/>
        <v>165.05067092917071</v>
      </c>
      <c r="K63" s="123">
        <f t="shared" si="24"/>
        <v>161.89400576377327</v>
      </c>
      <c r="L63" s="123">
        <f t="shared" si="24"/>
        <v>178.6325012137028</v>
      </c>
      <c r="M63" s="123">
        <f t="shared" si="24"/>
        <v>159.60692356991834</v>
      </c>
      <c r="N63" s="123">
        <f t="shared" si="24"/>
        <v>140.88107028593009</v>
      </c>
      <c r="O63" s="123">
        <f t="shared" si="24"/>
        <v>119.92705284864773</v>
      </c>
      <c r="P63" s="123">
        <f t="shared" si="24"/>
        <v>104.35363745159252</v>
      </c>
      <c r="Q63" s="123">
        <f t="shared" si="24"/>
        <v>94.514041524799168</v>
      </c>
      <c r="R63" s="123">
        <f t="shared" ref="R63:V63" si="25">SUM(R64:R65)</f>
        <v>99.930511750487298</v>
      </c>
      <c r="S63" s="123">
        <f t="shared" si="25"/>
        <v>96.524612527722567</v>
      </c>
      <c r="T63" s="123">
        <f t="shared" si="25"/>
        <v>96.036463610541119</v>
      </c>
      <c r="U63" s="123">
        <f t="shared" si="25"/>
        <v>86.210475076563725</v>
      </c>
      <c r="V63" s="123">
        <f t="shared" si="25"/>
        <v>87.082401658700576</v>
      </c>
      <c r="W63" s="123">
        <f t="shared" ref="W63:Y63" si="26">SUM(W64:W65)</f>
        <v>98.340032525577456</v>
      </c>
      <c r="X63" s="123">
        <f t="shared" si="26"/>
        <v>83.145380619800008</v>
      </c>
      <c r="Y63" s="123">
        <f t="shared" si="26"/>
        <v>75.077100338872597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168.41204932873964</v>
      </c>
      <c r="D64" s="99">
        <v>169.75343658217045</v>
      </c>
      <c r="E64" s="99">
        <v>169.61045332111459</v>
      </c>
      <c r="F64" s="99">
        <v>170.00463921800315</v>
      </c>
      <c r="G64" s="99">
        <v>165.72224655646295</v>
      </c>
      <c r="H64" s="99">
        <v>167.01254843106625</v>
      </c>
      <c r="I64" s="99">
        <v>172.21548400980978</v>
      </c>
      <c r="J64" s="99">
        <v>163.25524688984498</v>
      </c>
      <c r="K64" s="99">
        <v>160.13246000571806</v>
      </c>
      <c r="L64" s="99">
        <v>176.69774579451629</v>
      </c>
      <c r="M64" s="99">
        <v>157.8471330903717</v>
      </c>
      <c r="N64" s="99">
        <v>139.27375641592437</v>
      </c>
      <c r="O64" s="99">
        <v>118.48936605133524</v>
      </c>
      <c r="P64" s="99">
        <v>103.03995639992557</v>
      </c>
      <c r="Q64" s="99">
        <v>93.282413438461759</v>
      </c>
      <c r="R64" s="99">
        <v>98.618066871492928</v>
      </c>
      <c r="S64" s="99">
        <v>95.24999037742792</v>
      </c>
      <c r="T64" s="99">
        <v>94.751827115414414</v>
      </c>
      <c r="U64" s="99">
        <v>85.043947676862814</v>
      </c>
      <c r="V64" s="99">
        <v>85.907039527913312</v>
      </c>
      <c r="W64" s="99">
        <v>97.012782596972272</v>
      </c>
      <c r="X64" s="99">
        <v>82.021833256193375</v>
      </c>
      <c r="Y64" s="99">
        <v>74.074763738139026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1.9192275116233852</v>
      </c>
      <c r="D65" s="99">
        <v>1.913337299385425</v>
      </c>
      <c r="E65" s="99">
        <v>1.8933115940906604</v>
      </c>
      <c r="F65" s="99">
        <v>1.8872651613035663</v>
      </c>
      <c r="G65" s="99">
        <v>1.8316933769727863</v>
      </c>
      <c r="H65" s="99">
        <v>1.8481888960002799</v>
      </c>
      <c r="I65" s="99">
        <v>1.8903257690766484</v>
      </c>
      <c r="J65" s="99">
        <v>1.795424039325717</v>
      </c>
      <c r="K65" s="99">
        <v>1.7615457580551996</v>
      </c>
      <c r="L65" s="99">
        <v>1.9347554191865066</v>
      </c>
      <c r="M65" s="99">
        <v>1.759790479546647</v>
      </c>
      <c r="N65" s="99">
        <v>1.6073138700057148</v>
      </c>
      <c r="O65" s="99">
        <v>1.4376867973124892</v>
      </c>
      <c r="P65" s="99">
        <v>1.3136810516669515</v>
      </c>
      <c r="Q65" s="99">
        <v>1.2316280863374152</v>
      </c>
      <c r="R65" s="99">
        <v>1.3124448789943632</v>
      </c>
      <c r="S65" s="99">
        <v>1.2746221502946466</v>
      </c>
      <c r="T65" s="99">
        <v>1.2846364951266984</v>
      </c>
      <c r="U65" s="99">
        <v>1.1665273997009167</v>
      </c>
      <c r="V65" s="99">
        <v>1.1753621307872615</v>
      </c>
      <c r="W65" s="99">
        <v>1.3272499286051906</v>
      </c>
      <c r="X65" s="99">
        <v>1.1235473636066309</v>
      </c>
      <c r="Y65" s="99">
        <v>1.0023366007335659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2.3675487157484468E-3</v>
      </c>
      <c r="F66" s="123">
        <f t="shared" si="27"/>
        <v>3.8038866762841335E-3</v>
      </c>
      <c r="G66" s="123">
        <f t="shared" si="27"/>
        <v>6.7042130847815061E-3</v>
      </c>
      <c r="H66" s="123">
        <f t="shared" si="27"/>
        <v>2.0382842311828183E-2</v>
      </c>
      <c r="I66" s="123">
        <f t="shared" si="27"/>
        <v>1.1324510664799755E-2</v>
      </c>
      <c r="J66" s="123">
        <f t="shared" si="27"/>
        <v>8.168744023736357E-3</v>
      </c>
      <c r="K66" s="123">
        <f t="shared" si="27"/>
        <v>1.3448560476185213E-2</v>
      </c>
      <c r="L66" s="123">
        <f t="shared" si="27"/>
        <v>7.4896204084302698E-2</v>
      </c>
      <c r="M66" s="123">
        <f t="shared" si="27"/>
        <v>7.0904113127550497E-3</v>
      </c>
      <c r="N66" s="123">
        <f t="shared" si="27"/>
        <v>2.5994135825168296E-2</v>
      </c>
      <c r="O66" s="123">
        <f t="shared" si="27"/>
        <v>4.8690903249057477E-3</v>
      </c>
      <c r="P66" s="123">
        <f t="shared" si="27"/>
        <v>1.5563528116438892E-2</v>
      </c>
      <c r="Q66" s="123">
        <f t="shared" si="27"/>
        <v>5.8121791161046378E-3</v>
      </c>
      <c r="R66" s="123">
        <f t="shared" si="27"/>
        <v>4.2840998274446132E-3</v>
      </c>
      <c r="S66" s="123">
        <f t="shared" si="27"/>
        <v>3.2626560326517603E-3</v>
      </c>
      <c r="T66" s="123">
        <f t="shared" si="27"/>
        <v>4.0904750321839696E-3</v>
      </c>
      <c r="U66" s="123">
        <f t="shared" si="27"/>
        <v>2.6568122477395825E-3</v>
      </c>
      <c r="V66" s="123">
        <f t="shared" si="27"/>
        <v>1.8045605196526043E-3</v>
      </c>
      <c r="W66" s="123">
        <f t="shared" si="27"/>
        <v>3.2436017234229613E-3</v>
      </c>
      <c r="X66" s="123">
        <f t="shared" si="27"/>
        <v>2.1257302047816519E-3</v>
      </c>
      <c r="Y66" s="123">
        <f t="shared" si="27"/>
        <v>2.3446191541936733E-4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2.3675487157484468E-3</v>
      </c>
      <c r="F67" s="99">
        <f>RES_hhdet_in_fech!F67/RES_summary!F$21</f>
        <v>3.8038866762841335E-3</v>
      </c>
      <c r="G67" s="99">
        <f>RES_hhdet_in_fech!G67/RES_summary!G$21</f>
        <v>6.7042130847815061E-3</v>
      </c>
      <c r="H67" s="99">
        <f>RES_hhdet_in_fech!H67/RES_summary!H$21</f>
        <v>2.0382842311828183E-2</v>
      </c>
      <c r="I67" s="99">
        <f>RES_hhdet_in_fech!I67/RES_summary!I$21</f>
        <v>1.1324510664799755E-2</v>
      </c>
      <c r="J67" s="99">
        <f>RES_hhdet_in_fech!J67/RES_summary!J$21</f>
        <v>8.168744023736357E-3</v>
      </c>
      <c r="K67" s="99">
        <f>RES_hhdet_in_fech!K67/RES_summary!K$21</f>
        <v>1.3448560476185213E-2</v>
      </c>
      <c r="L67" s="99">
        <f>RES_hhdet_in_fech!L67/RES_summary!L$21</f>
        <v>7.4896204084302698E-2</v>
      </c>
      <c r="M67" s="99">
        <f>RES_hhdet_in_fech!M67/RES_summary!M$21</f>
        <v>7.0904113127550497E-3</v>
      </c>
      <c r="N67" s="99">
        <f>RES_hhdet_in_fech!N67/RES_summary!N$21</f>
        <v>2.5994135825168296E-2</v>
      </c>
      <c r="O67" s="99">
        <f>RES_hhdet_in_fech!O67/RES_summary!O$21</f>
        <v>4.8690903249057477E-3</v>
      </c>
      <c r="P67" s="99">
        <f>RES_hhdet_in_fech!P67/RES_summary!P$21</f>
        <v>1.5563528116438892E-2</v>
      </c>
      <c r="Q67" s="99">
        <f>RES_hhdet_in_fech!Q67/RES_summary!Q$21</f>
        <v>5.8121791161046378E-3</v>
      </c>
      <c r="R67" s="99">
        <f>RES_hhdet_in_fech!R67/RES_summary!R$21</f>
        <v>4.2840998274446132E-3</v>
      </c>
      <c r="S67" s="99">
        <f>RES_hhdet_in_fech!S67/RES_summary!S$21</f>
        <v>3.2626560326517603E-3</v>
      </c>
      <c r="T67" s="99">
        <f>RES_hhdet_in_fech!T67/RES_summary!T$21</f>
        <v>4.0904750321839696E-3</v>
      </c>
      <c r="U67" s="99">
        <f>RES_hhdet_in_fech!U67/RES_summary!U$21</f>
        <v>2.6568122477395825E-3</v>
      </c>
      <c r="V67" s="99">
        <f>RES_hhdet_in_fech!V67/RES_summary!V$21</f>
        <v>1.8045605196526043E-3</v>
      </c>
      <c r="W67" s="99">
        <f>RES_hhdet_in_fech!W67/RES_summary!W$21</f>
        <v>3.2436017234229613E-3</v>
      </c>
      <c r="X67" s="99">
        <f>RES_hhdet_in_fech!X67/RES_summary!X$21</f>
        <v>2.1257302047816519E-3</v>
      </c>
      <c r="Y67" s="99">
        <f>RES_hhdet_in_fech!Y67/RES_summary!Y$21</f>
        <v>2.3446191541936733E-4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9.0058170679598391</v>
      </c>
      <c r="D68" s="123">
        <v>8.2372717084312761</v>
      </c>
      <c r="E68" s="123">
        <v>8.3599462969419545</v>
      </c>
      <c r="F68" s="123">
        <v>9.4286162499279946</v>
      </c>
      <c r="G68" s="123">
        <v>8.1998487238517122</v>
      </c>
      <c r="H68" s="123">
        <v>9.1500934874259912</v>
      </c>
      <c r="I68" s="123">
        <v>9.9450244805935917</v>
      </c>
      <c r="J68" s="123">
        <v>10.19502350304866</v>
      </c>
      <c r="K68" s="123">
        <v>10.401535634860998</v>
      </c>
      <c r="L68" s="123">
        <v>11.497082634635856</v>
      </c>
      <c r="M68" s="123">
        <v>11.476972901422307</v>
      </c>
      <c r="N68" s="123">
        <v>8.8068817571198146</v>
      </c>
      <c r="O68" s="123">
        <v>6.7483511008678558</v>
      </c>
      <c r="P68" s="123">
        <v>6.9482534610173445</v>
      </c>
      <c r="Q68" s="123">
        <v>6.5876859070025455</v>
      </c>
      <c r="R68" s="123">
        <v>7.1614719530726605</v>
      </c>
      <c r="S68" s="123">
        <v>6.8560777964424311</v>
      </c>
      <c r="T68" s="123">
        <v>7.2421078419325706</v>
      </c>
      <c r="U68" s="123">
        <v>6.985488339318751</v>
      </c>
      <c r="V68" s="123">
        <v>7.9400171599781535</v>
      </c>
      <c r="W68" s="123">
        <v>12.964953940230922</v>
      </c>
      <c r="X68" s="123">
        <v>11.263455376024069</v>
      </c>
      <c r="Y68" s="123">
        <v>7.9050340470708589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9.0316772701969814</v>
      </c>
      <c r="D69" s="99">
        <v>8.3319206204498162</v>
      </c>
      <c r="E69" s="99">
        <v>8.4436731103024343</v>
      </c>
      <c r="F69" s="99">
        <v>9.450026591227271</v>
      </c>
      <c r="G69" s="99">
        <v>8.2335720752098087</v>
      </c>
      <c r="H69" s="99">
        <v>9.1286522128579293</v>
      </c>
      <c r="I69" s="99">
        <v>9.9998185631215133</v>
      </c>
      <c r="J69" s="99">
        <v>10.193264502751212</v>
      </c>
      <c r="K69" s="99">
        <v>10.360900231064171</v>
      </c>
      <c r="L69" s="99">
        <v>11.591927421456415</v>
      </c>
      <c r="M69" s="99">
        <v>11.516288453542598</v>
      </c>
      <c r="N69" s="99">
        <v>8.7811172127128181</v>
      </c>
      <c r="O69" s="99">
        <v>6.7420905682421379</v>
      </c>
      <c r="P69" s="99">
        <v>6.8899296463662472</v>
      </c>
      <c r="Q69" s="99">
        <v>6.5543876135854235</v>
      </c>
      <c r="R69" s="99">
        <v>7.1462920642042889</v>
      </c>
      <c r="S69" s="99">
        <v>6.8361692740934625</v>
      </c>
      <c r="T69" s="99">
        <v>7.2120849004852472</v>
      </c>
      <c r="U69" s="99">
        <v>6.955929323092696</v>
      </c>
      <c r="V69" s="99">
        <v>7.9079297490491456</v>
      </c>
      <c r="W69" s="99">
        <v>12.955593394988492</v>
      </c>
      <c r="X69" s="99">
        <v>11.205453774766641</v>
      </c>
      <c r="Y69" s="99">
        <v>7.8492759585682537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8.6538496401088789</v>
      </c>
      <c r="D73" s="102">
        <v>6.6201274402287789</v>
      </c>
      <c r="E73" s="102">
        <v>6.8281057277714456</v>
      </c>
      <c r="F73" s="102">
        <v>9.0430222391497779</v>
      </c>
      <c r="G73" s="102">
        <v>7.6251268204250326</v>
      </c>
      <c r="H73" s="102">
        <v>9.444947477489503</v>
      </c>
      <c r="I73" s="102">
        <v>8.6637990877930644</v>
      </c>
      <c r="J73" s="102">
        <v>10.242050550736057</v>
      </c>
      <c r="K73" s="102">
        <v>11.116773654392981</v>
      </c>
      <c r="L73" s="102">
        <v>9.7980792642394725</v>
      </c>
      <c r="M73" s="102">
        <v>10.988632359296565</v>
      </c>
      <c r="N73" s="102">
        <v>9.121881317434914</v>
      </c>
      <c r="O73" s="102">
        <v>6.8391288239407446</v>
      </c>
      <c r="P73" s="102">
        <v>7.7428958901242542</v>
      </c>
      <c r="Q73" s="102">
        <v>7.3459976636104241</v>
      </c>
      <c r="R73" s="102">
        <v>7.5834929694264481</v>
      </c>
      <c r="S73" s="102">
        <v>7.3788542627666427</v>
      </c>
      <c r="T73" s="102">
        <v>8.0035383827718576</v>
      </c>
      <c r="U73" s="102">
        <v>7.7053442225699431</v>
      </c>
      <c r="V73" s="102">
        <v>8.669518809086215</v>
      </c>
      <c r="W73" s="102">
        <v>13.14999771495531</v>
      </c>
      <c r="X73" s="102">
        <v>12.05033908509278</v>
      </c>
      <c r="Y73" s="102">
        <v>8.4241962491652433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12.811495642489177</v>
      </c>
      <c r="D77" s="123">
        <v>11.835540737820519</v>
      </c>
      <c r="E77" s="123">
        <v>11.686575006507129</v>
      </c>
      <c r="F77" s="123">
        <v>11.641471485067717</v>
      </c>
      <c r="G77" s="123">
        <v>9.8097600349123439</v>
      </c>
      <c r="H77" s="123">
        <v>10.792790977301744</v>
      </c>
      <c r="I77" s="123">
        <v>12.65825081787106</v>
      </c>
      <c r="J77" s="123">
        <v>12.910103374724304</v>
      </c>
      <c r="K77" s="123">
        <v>12.314193123867641</v>
      </c>
      <c r="L77" s="123">
        <v>12.626085026032873</v>
      </c>
      <c r="M77" s="123">
        <v>13.374623824613149</v>
      </c>
      <c r="N77" s="123">
        <v>10.259752192834009</v>
      </c>
      <c r="O77" s="123">
        <v>7.6690551133172322</v>
      </c>
      <c r="P77" s="123">
        <v>7.5542260570506832</v>
      </c>
      <c r="Q77" s="123">
        <v>6.0973757442920915</v>
      </c>
      <c r="R77" s="123">
        <v>6.4922411215329223</v>
      </c>
      <c r="S77" s="123">
        <v>5.7724379311367198</v>
      </c>
      <c r="T77" s="123">
        <v>7.5769320340492925</v>
      </c>
      <c r="U77" s="123">
        <v>8.024937084388883</v>
      </c>
      <c r="V77" s="123">
        <v>8.8202424938697117</v>
      </c>
      <c r="W77" s="123">
        <v>9.8491144932847323</v>
      </c>
      <c r="X77" s="123">
        <v>9.4602519222103858</v>
      </c>
      <c r="Y77" s="123">
        <v>10.032880143222132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12.930598023141123</v>
      </c>
      <c r="D78" s="99">
        <v>12.237904650824449</v>
      </c>
      <c r="E78" s="99">
        <v>11.937322105489795</v>
      </c>
      <c r="F78" s="99">
        <v>11.747348542054107</v>
      </c>
      <c r="G78" s="99">
        <v>10.036169632019357</v>
      </c>
      <c r="H78" s="99">
        <v>10.983412917839361</v>
      </c>
      <c r="I78" s="99">
        <v>12.763987001925154</v>
      </c>
      <c r="J78" s="99">
        <v>12.997951399050811</v>
      </c>
      <c r="K78" s="99">
        <v>12.409642513050835</v>
      </c>
      <c r="L78" s="99">
        <v>12.832870963892391</v>
      </c>
      <c r="M78" s="99">
        <v>13.591861668517188</v>
      </c>
      <c r="N78" s="99">
        <v>10.398172879682802</v>
      </c>
      <c r="O78" s="99">
        <v>7.7496156202801254</v>
      </c>
      <c r="P78" s="99">
        <v>7.6287505799269564</v>
      </c>
      <c r="Q78" s="99">
        <v>6.1575580549813056</v>
      </c>
      <c r="R78" s="99">
        <v>6.5714342219345658</v>
      </c>
      <c r="S78" s="99">
        <v>5.8857695468604136</v>
      </c>
      <c r="T78" s="99">
        <v>7.6318711813564795</v>
      </c>
      <c r="U78" s="99">
        <v>8.1125437580525936</v>
      </c>
      <c r="V78" s="99">
        <v>8.9295076047274335</v>
      </c>
      <c r="W78" s="99">
        <v>9.943604536593984</v>
      </c>
      <c r="X78" s="99">
        <v>9.5761490276561183</v>
      </c>
      <c r="Y78" s="99">
        <v>10.468984157657735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11.296571459318709</v>
      </c>
      <c r="D79" s="110">
        <v>5.7735301094161651</v>
      </c>
      <c r="E79" s="110">
        <v>7.6314305349214786</v>
      </c>
      <c r="F79" s="110">
        <v>9.9446765631032221</v>
      </c>
      <c r="G79" s="110">
        <v>6.380320549320837</v>
      </c>
      <c r="H79" s="110">
        <v>8.4317852755194362</v>
      </c>
      <c r="I79" s="110">
        <v>10.581375884490372</v>
      </c>
      <c r="J79" s="110">
        <v>10.846445399755989</v>
      </c>
      <c r="K79" s="110">
        <v>10.491597488077604</v>
      </c>
      <c r="L79" s="110">
        <v>8.6262198210409498</v>
      </c>
      <c r="M79" s="110">
        <v>9.8271087426073755</v>
      </c>
      <c r="N79" s="110">
        <v>7.9212568244238177</v>
      </c>
      <c r="O79" s="110">
        <v>6.205436742540968</v>
      </c>
      <c r="P79" s="110">
        <v>6.3088438517124397</v>
      </c>
      <c r="Q79" s="110">
        <v>4.6856871657610837</v>
      </c>
      <c r="R79" s="110">
        <v>4.3777348993438272</v>
      </c>
      <c r="S79" s="110">
        <v>2.7259392016144117</v>
      </c>
      <c r="T79" s="110">
        <v>6.1563626536777347</v>
      </c>
      <c r="U79" s="110">
        <v>5.7803810995632308</v>
      </c>
      <c r="V79" s="110">
        <v>5.9990725557670475</v>
      </c>
      <c r="W79" s="110">
        <v>7.6920839733657536</v>
      </c>
      <c r="X79" s="110">
        <v>7.1883511291577555</v>
      </c>
      <c r="Y79" s="110">
        <v>6.1310318728894533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187.78720838760995</v>
      </c>
      <c r="D81" s="118">
        <f t="shared" si="28"/>
        <v>183.63066051942258</v>
      </c>
      <c r="E81" s="118">
        <f t="shared" si="28"/>
        <v>179.60456817385693</v>
      </c>
      <c r="F81" s="118">
        <f t="shared" si="28"/>
        <v>178.65328461225826</v>
      </c>
      <c r="G81" s="118">
        <f t="shared" si="28"/>
        <v>170.73740820054837</v>
      </c>
      <c r="H81" s="118">
        <f t="shared" si="28"/>
        <v>176.84871158163531</v>
      </c>
      <c r="I81" s="118">
        <f t="shared" si="28"/>
        <v>172.57292312133953</v>
      </c>
      <c r="J81" s="118">
        <f t="shared" si="28"/>
        <v>171.1918277942892</v>
      </c>
      <c r="K81" s="118">
        <f t="shared" si="28"/>
        <v>173.63066207855672</v>
      </c>
      <c r="L81" s="118">
        <f t="shared" si="28"/>
        <v>171.00837514362394</v>
      </c>
      <c r="M81" s="118">
        <f t="shared" si="28"/>
        <v>166.55909799840896</v>
      </c>
      <c r="N81" s="118">
        <f t="shared" si="28"/>
        <v>153.31522895664963</v>
      </c>
      <c r="O81" s="118">
        <f t="shared" si="28"/>
        <v>138.16076806294058</v>
      </c>
      <c r="P81" s="118">
        <f t="shared" si="28"/>
        <v>127.94245056893084</v>
      </c>
      <c r="Q81" s="118">
        <f t="shared" si="28"/>
        <v>119.99214147864478</v>
      </c>
      <c r="R81" s="118">
        <f t="shared" ref="R81:V81" si="29">R82+R85+R87+R100</f>
        <v>117.93314513253054</v>
      </c>
      <c r="S81" s="118">
        <f t="shared" si="29"/>
        <v>113.45267446718486</v>
      </c>
      <c r="T81" s="118">
        <f t="shared" si="29"/>
        <v>116.87897486320324</v>
      </c>
      <c r="U81" s="118">
        <f t="shared" si="29"/>
        <v>111.10874154022268</v>
      </c>
      <c r="V81" s="118">
        <f t="shared" si="29"/>
        <v>113.52266602419795</v>
      </c>
      <c r="W81" s="118">
        <f t="shared" ref="W81:Y81" si="30">W82+W85+W87+W100</f>
        <v>113.8054984514681</v>
      </c>
      <c r="X81" s="118">
        <f t="shared" si="30"/>
        <v>108.87158434751424</v>
      </c>
      <c r="Y81" s="118">
        <f t="shared" si="30"/>
        <v>101.25415213645343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166.28598494582346</v>
      </c>
      <c r="D82" s="123">
        <f t="shared" si="31"/>
        <v>164.52568978943589</v>
      </c>
      <c r="E82" s="123">
        <f t="shared" si="31"/>
        <v>161.72007767706339</v>
      </c>
      <c r="F82" s="123">
        <f t="shared" si="31"/>
        <v>158.99159644451095</v>
      </c>
      <c r="G82" s="123">
        <f t="shared" si="31"/>
        <v>154.63399664173218</v>
      </c>
      <c r="H82" s="123">
        <f t="shared" si="31"/>
        <v>158.07388348843344</v>
      </c>
      <c r="I82" s="123">
        <f t="shared" si="31"/>
        <v>152.84826363899876</v>
      </c>
      <c r="J82" s="123">
        <f t="shared" si="31"/>
        <v>150.25609485247543</v>
      </c>
      <c r="K82" s="123">
        <f t="shared" si="31"/>
        <v>151.86399454240029</v>
      </c>
      <c r="L82" s="123">
        <f t="shared" si="31"/>
        <v>148.44532634235742</v>
      </c>
      <c r="M82" s="123">
        <f t="shared" si="31"/>
        <v>143.08794957680948</v>
      </c>
      <c r="N82" s="123">
        <f t="shared" si="31"/>
        <v>135.03814352719814</v>
      </c>
      <c r="O82" s="123">
        <f t="shared" si="31"/>
        <v>124.04514014346474</v>
      </c>
      <c r="P82" s="123">
        <f t="shared" si="31"/>
        <v>113.20540583281119</v>
      </c>
      <c r="Q82" s="123">
        <f t="shared" si="31"/>
        <v>106.48073740059782</v>
      </c>
      <c r="R82" s="123">
        <f t="shared" ref="R82:V82" si="32">SUM(R83:R84)</f>
        <v>104.36465578797288</v>
      </c>
      <c r="S82" s="123">
        <f t="shared" si="32"/>
        <v>100.33349481086218</v>
      </c>
      <c r="T82" s="123">
        <f t="shared" si="32"/>
        <v>102.09663553182857</v>
      </c>
      <c r="U82" s="123">
        <f t="shared" si="32"/>
        <v>96.410367938842569</v>
      </c>
      <c r="V82" s="123">
        <f t="shared" si="32"/>
        <v>98.062811239275177</v>
      </c>
      <c r="W82" s="123">
        <f t="shared" ref="W82:Y82" si="33">SUM(W83:W84)</f>
        <v>93.401078491015838</v>
      </c>
      <c r="X82" s="123">
        <f t="shared" si="33"/>
        <v>87.698218898086736</v>
      </c>
      <c r="Y82" s="123">
        <f t="shared" si="33"/>
        <v>81.041429735168236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165.50025671397583</v>
      </c>
      <c r="D83" s="99">
        <v>163.748189926083</v>
      </c>
      <c r="E83" s="99">
        <v>160.9553210842883</v>
      </c>
      <c r="F83" s="99">
        <v>158.23619702824899</v>
      </c>
      <c r="G83" s="99">
        <v>153.89551630911012</v>
      </c>
      <c r="H83" s="99">
        <v>157.31133954563026</v>
      </c>
      <c r="I83" s="99">
        <v>152.11093634679159</v>
      </c>
      <c r="J83" s="99">
        <v>149.52499147475768</v>
      </c>
      <c r="K83" s="99">
        <v>151.12128004491896</v>
      </c>
      <c r="L83" s="99">
        <v>147.72059776554474</v>
      </c>
      <c r="M83" s="99">
        <v>142.38487758690658</v>
      </c>
      <c r="N83" s="99">
        <v>134.37093430083857</v>
      </c>
      <c r="O83" s="99">
        <v>123.43030817157936</v>
      </c>
      <c r="P83" s="99">
        <v>112.64730374320142</v>
      </c>
      <c r="Q83" s="99">
        <v>105.95835879732681</v>
      </c>
      <c r="R83" s="99">
        <v>103.85273670244352</v>
      </c>
      <c r="S83" s="99">
        <v>99.8386280735334</v>
      </c>
      <c r="T83" s="99">
        <v>101.58464278413034</v>
      </c>
      <c r="U83" s="99">
        <v>95.91930965434203</v>
      </c>
      <c r="V83" s="99">
        <v>97.563450236325025</v>
      </c>
      <c r="W83" s="99">
        <v>92.924344520029564</v>
      </c>
      <c r="X83" s="99">
        <v>87.247982885172775</v>
      </c>
      <c r="Y83" s="99">
        <v>80.628175032898952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0.78572823184763174</v>
      </c>
      <c r="D84" s="99">
        <v>0.77749986335289678</v>
      </c>
      <c r="E84" s="99">
        <v>0.76475659277509656</v>
      </c>
      <c r="F84" s="99">
        <v>0.75539941626194007</v>
      </c>
      <c r="G84" s="99">
        <v>0.73848033262206647</v>
      </c>
      <c r="H84" s="99">
        <v>0.7625439428031866</v>
      </c>
      <c r="I84" s="99">
        <v>0.73732729220716975</v>
      </c>
      <c r="J84" s="99">
        <v>0.73110337771774525</v>
      </c>
      <c r="K84" s="99">
        <v>0.74271449748133167</v>
      </c>
      <c r="L84" s="99">
        <v>0.7247285768126901</v>
      </c>
      <c r="M84" s="99">
        <v>0.7030719899028961</v>
      </c>
      <c r="N84" s="99">
        <v>0.66720922635958435</v>
      </c>
      <c r="O84" s="99">
        <v>0.61483197188537553</v>
      </c>
      <c r="P84" s="99">
        <v>0.55810208960977203</v>
      </c>
      <c r="Q84" s="99">
        <v>0.52237860327100694</v>
      </c>
      <c r="R84" s="99">
        <v>0.51191908552936127</v>
      </c>
      <c r="S84" s="99">
        <v>0.4948667373287825</v>
      </c>
      <c r="T84" s="99">
        <v>0.51199274769823522</v>
      </c>
      <c r="U84" s="99">
        <v>0.49105828450054478</v>
      </c>
      <c r="V84" s="99">
        <v>0.49936100295015501</v>
      </c>
      <c r="W84" s="99">
        <v>0.47673397098627351</v>
      </c>
      <c r="X84" s="99">
        <v>0.45023601291395976</v>
      </c>
      <c r="Y84" s="99">
        <v>0.41325470226928301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1.5671043673996644E-4</v>
      </c>
      <c r="E85" s="123">
        <f t="shared" si="34"/>
        <v>2.2562751834363189E-3</v>
      </c>
      <c r="F85" s="123">
        <f t="shared" si="34"/>
        <v>3.9314475950430004E-3</v>
      </c>
      <c r="G85" s="123">
        <f t="shared" si="34"/>
        <v>6.5587719331606283E-3</v>
      </c>
      <c r="H85" s="123">
        <f t="shared" si="34"/>
        <v>2.0502391408122621E-2</v>
      </c>
      <c r="I85" s="123">
        <f t="shared" si="34"/>
        <v>1.1289507825762541E-2</v>
      </c>
      <c r="J85" s="123">
        <f t="shared" si="34"/>
        <v>8.1573333640659364E-3</v>
      </c>
      <c r="K85" s="123">
        <f t="shared" si="34"/>
        <v>1.3399726002691575E-2</v>
      </c>
      <c r="L85" s="123">
        <f t="shared" si="34"/>
        <v>7.4764320902766662E-2</v>
      </c>
      <c r="M85" s="123">
        <f t="shared" si="34"/>
        <v>7.0431023148837917E-3</v>
      </c>
      <c r="N85" s="123">
        <f t="shared" si="34"/>
        <v>2.6050210206516038E-2</v>
      </c>
      <c r="O85" s="123">
        <f t="shared" si="34"/>
        <v>4.8915441210976695E-3</v>
      </c>
      <c r="P85" s="123">
        <f t="shared" si="34"/>
        <v>1.5555951459058418E-2</v>
      </c>
      <c r="Q85" s="123">
        <f t="shared" si="34"/>
        <v>5.7745356605747077E-3</v>
      </c>
      <c r="R85" s="123">
        <f t="shared" si="34"/>
        <v>4.2804320193399747E-3</v>
      </c>
      <c r="S85" s="123">
        <f t="shared" si="34"/>
        <v>3.2894327616504004E-3</v>
      </c>
      <c r="T85" s="123">
        <f t="shared" si="34"/>
        <v>4.1249834903404293E-3</v>
      </c>
      <c r="U85" s="123">
        <f t="shared" si="34"/>
        <v>2.6694322174924522E-3</v>
      </c>
      <c r="V85" s="123">
        <f t="shared" si="34"/>
        <v>1.8253273343380606E-3</v>
      </c>
      <c r="W85" s="123">
        <f t="shared" si="34"/>
        <v>3.2635848403076212E-3</v>
      </c>
      <c r="X85" s="123">
        <f t="shared" si="34"/>
        <v>2.1087299714677909E-3</v>
      </c>
      <c r="Y85" s="123">
        <f t="shared" si="34"/>
        <v>1.9935615904616746E-4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1.5671043673996644E-4</v>
      </c>
      <c r="E86" s="99">
        <f>RES_hhdet_in_fech!E86/RES_summary!E$21</f>
        <v>2.2562751834363189E-3</v>
      </c>
      <c r="F86" s="99">
        <f>RES_hhdet_in_fech!F86/RES_summary!F$21</f>
        <v>3.9314475950430004E-3</v>
      </c>
      <c r="G86" s="99">
        <f>RES_hhdet_in_fech!G86/RES_summary!G$21</f>
        <v>6.5587719331606283E-3</v>
      </c>
      <c r="H86" s="99">
        <f>RES_hhdet_in_fech!H86/RES_summary!H$21</f>
        <v>2.0502391408122621E-2</v>
      </c>
      <c r="I86" s="99">
        <f>RES_hhdet_in_fech!I86/RES_summary!I$21</f>
        <v>1.1289507825762541E-2</v>
      </c>
      <c r="J86" s="99">
        <f>RES_hhdet_in_fech!J86/RES_summary!J$21</f>
        <v>8.1573333640659364E-3</v>
      </c>
      <c r="K86" s="99">
        <f>RES_hhdet_in_fech!K86/RES_summary!K$21</f>
        <v>1.3399726002691575E-2</v>
      </c>
      <c r="L86" s="99">
        <f>RES_hhdet_in_fech!L86/RES_summary!L$21</f>
        <v>7.4764320902766662E-2</v>
      </c>
      <c r="M86" s="99">
        <f>RES_hhdet_in_fech!M86/RES_summary!M$21</f>
        <v>7.0431023148837917E-3</v>
      </c>
      <c r="N86" s="99">
        <f>RES_hhdet_in_fech!N86/RES_summary!N$21</f>
        <v>2.6050210206516038E-2</v>
      </c>
      <c r="O86" s="99">
        <f>RES_hhdet_in_fech!O86/RES_summary!O$21</f>
        <v>4.8915441210976695E-3</v>
      </c>
      <c r="P86" s="99">
        <f>RES_hhdet_in_fech!P86/RES_summary!P$21</f>
        <v>1.5555951459058418E-2</v>
      </c>
      <c r="Q86" s="99">
        <f>RES_hhdet_in_fech!Q86/RES_summary!Q$21</f>
        <v>5.7745356605747077E-3</v>
      </c>
      <c r="R86" s="99">
        <f>RES_hhdet_in_fech!R86/RES_summary!R$21</f>
        <v>4.2804320193399747E-3</v>
      </c>
      <c r="S86" s="99">
        <f>RES_hhdet_in_fech!S86/RES_summary!S$21</f>
        <v>3.2894327616504004E-3</v>
      </c>
      <c r="T86" s="99">
        <f>RES_hhdet_in_fech!T86/RES_summary!T$21</f>
        <v>4.1249834903404293E-3</v>
      </c>
      <c r="U86" s="99">
        <f>RES_hhdet_in_fech!U86/RES_summary!U$21</f>
        <v>2.6694322174924522E-3</v>
      </c>
      <c r="V86" s="99">
        <f>RES_hhdet_in_fech!V86/RES_summary!V$21</f>
        <v>1.8253273343380606E-3</v>
      </c>
      <c r="W86" s="99">
        <f>RES_hhdet_in_fech!W86/RES_summary!W$21</f>
        <v>3.2635848403076212E-3</v>
      </c>
      <c r="X86" s="99">
        <f>RES_hhdet_in_fech!X86/RES_summary!X$21</f>
        <v>2.1087299714677909E-3</v>
      </c>
      <c r="Y86" s="99">
        <f>RES_hhdet_in_fech!Y86/RES_summary!Y$21</f>
        <v>1.9935615904616746E-4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8.7283742692391098</v>
      </c>
      <c r="D87" s="123">
        <v>7.4168432223203853</v>
      </c>
      <c r="E87" s="123">
        <v>6.9850047280505416</v>
      </c>
      <c r="F87" s="123">
        <v>9.0349307037106996</v>
      </c>
      <c r="G87" s="123">
        <v>7.633946440698109</v>
      </c>
      <c r="H87" s="123">
        <v>9.3318922540338445</v>
      </c>
      <c r="I87" s="123">
        <v>9.0079639359411026</v>
      </c>
      <c r="J87" s="123">
        <v>9.6778354911499669</v>
      </c>
      <c r="K87" s="123">
        <v>9.9709330613557494</v>
      </c>
      <c r="L87" s="123">
        <v>10.150244432080594</v>
      </c>
      <c r="M87" s="123">
        <v>10.681754325581558</v>
      </c>
      <c r="N87" s="123">
        <v>8.7372254540699252</v>
      </c>
      <c r="O87" s="123">
        <v>6.9643714182498018</v>
      </c>
      <c r="P87" s="123">
        <v>7.6364425565799383</v>
      </c>
      <c r="Q87" s="123">
        <v>7.3000349928880315</v>
      </c>
      <c r="R87" s="123">
        <v>7.4666439460857577</v>
      </c>
      <c r="S87" s="123">
        <v>7.1643065336602501</v>
      </c>
      <c r="T87" s="123">
        <v>7.7470558517875503</v>
      </c>
      <c r="U87" s="123">
        <v>7.5719233404354958</v>
      </c>
      <c r="V87" s="123">
        <v>8.2872687156564915</v>
      </c>
      <c r="W87" s="123">
        <v>12.017964823453523</v>
      </c>
      <c r="X87" s="123">
        <v>11.518181305996862</v>
      </c>
      <c r="Y87" s="123">
        <v>8.3812442664533933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8.8205963129879592</v>
      </c>
      <c r="D88" s="99">
        <v>8.6037954202879536</v>
      </c>
      <c r="E88" s="99">
        <v>8.5378491809207677</v>
      </c>
      <c r="F88" s="99">
        <v>8.6254329562439942</v>
      </c>
      <c r="G88" s="99">
        <v>7.6778469996091587</v>
      </c>
      <c r="H88" s="99">
        <v>8.2202162403098349</v>
      </c>
      <c r="I88" s="99">
        <v>9.146258780673417</v>
      </c>
      <c r="J88" s="99">
        <v>9.2303174892398481</v>
      </c>
      <c r="K88" s="99">
        <v>9.6510928417832194</v>
      </c>
      <c r="L88" s="99">
        <v>10.355994385609627</v>
      </c>
      <c r="M88" s="99">
        <v>10.513044325476868</v>
      </c>
      <c r="N88" s="99">
        <v>8.3982654101702376</v>
      </c>
      <c r="O88" s="99">
        <v>7.0564516090462321</v>
      </c>
      <c r="P88" s="99">
        <v>7.2376996778739633</v>
      </c>
      <c r="Q88" s="99">
        <v>7.2116199948394524</v>
      </c>
      <c r="R88" s="99">
        <v>7.2386905996908188</v>
      </c>
      <c r="S88" s="99">
        <v>6.9787744608792774</v>
      </c>
      <c r="T88" s="99">
        <v>7.4254076381100065</v>
      </c>
      <c r="U88" s="99">
        <v>7.4847805063645829</v>
      </c>
      <c r="V88" s="99">
        <v>8.254715978473536</v>
      </c>
      <c r="W88" s="99">
        <v>11.778188767197584</v>
      </c>
      <c r="X88" s="99">
        <v>11.518137427552015</v>
      </c>
      <c r="Y88" s="99">
        <v>8.3812418666331521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8.7326756371560474</v>
      </c>
      <c r="D92" s="102">
        <v>9.0251975345978614</v>
      </c>
      <c r="E92" s="102">
        <v>9.0813765283023287</v>
      </c>
      <c r="F92" s="102">
        <v>8.7498256823535403</v>
      </c>
      <c r="G92" s="102">
        <v>8.5672072433505679</v>
      </c>
      <c r="H92" s="102">
        <v>9.4409684990974991</v>
      </c>
      <c r="I92" s="102">
        <v>9.4685667156271389</v>
      </c>
      <c r="J92" s="102">
        <v>9.4875313935990135</v>
      </c>
      <c r="K92" s="102">
        <v>10.26983145329193</v>
      </c>
      <c r="L92" s="102">
        <v>12.013760170694844</v>
      </c>
      <c r="M92" s="102">
        <v>12.439577913524595</v>
      </c>
      <c r="N92" s="102">
        <v>9.6548315287604165</v>
      </c>
      <c r="O92" s="102">
        <v>7.3187185407820534</v>
      </c>
      <c r="P92" s="102">
        <v>7.0407256145477941</v>
      </c>
      <c r="Q92" s="102">
        <v>6.2999509425200522</v>
      </c>
      <c r="R92" s="102">
        <v>6.6171419410144381</v>
      </c>
      <c r="S92" s="102">
        <v>6.6145636022675944</v>
      </c>
      <c r="T92" s="102">
        <v>6.9214195830837832</v>
      </c>
      <c r="U92" s="102">
        <v>6.7182243843661329</v>
      </c>
      <c r="V92" s="102">
        <v>6.4565230776616609</v>
      </c>
      <c r="W92" s="102">
        <v>8.0373634943847954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8.6538496401088771</v>
      </c>
      <c r="D96" s="102">
        <v>6.6201274402287789</v>
      </c>
      <c r="E96" s="102">
        <v>6.8281057277714456</v>
      </c>
      <c r="F96" s="102">
        <v>9.0430222391497797</v>
      </c>
      <c r="G96" s="102">
        <v>7.6251268204250326</v>
      </c>
      <c r="H96" s="102">
        <v>9.4449474774895013</v>
      </c>
      <c r="I96" s="102">
        <v>8.6637990877930644</v>
      </c>
      <c r="J96" s="102">
        <v>10.242050550736053</v>
      </c>
      <c r="K96" s="102">
        <v>11.116773654392983</v>
      </c>
      <c r="L96" s="102">
        <v>9.7980792642394672</v>
      </c>
      <c r="M96" s="102">
        <v>10.988632359296567</v>
      </c>
      <c r="N96" s="102">
        <v>9.121881317434914</v>
      </c>
      <c r="O96" s="102">
        <v>6.8391288239407446</v>
      </c>
      <c r="P96" s="102">
        <v>7.7428958901242533</v>
      </c>
      <c r="Q96" s="102">
        <v>7.3459976636104258</v>
      </c>
      <c r="R96" s="102">
        <v>7.583492969426449</v>
      </c>
      <c r="S96" s="102">
        <v>7.3788542627666418</v>
      </c>
      <c r="T96" s="102">
        <v>8.0035383827718576</v>
      </c>
      <c r="U96" s="102">
        <v>7.7053442225699431</v>
      </c>
      <c r="V96" s="102">
        <v>8.669518809086215</v>
      </c>
      <c r="W96" s="102">
        <v>13.14999771495531</v>
      </c>
      <c r="X96" s="102">
        <v>12.05033908509278</v>
      </c>
      <c r="Y96" s="102">
        <v>8.4241962491652416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12.772849172547387</v>
      </c>
      <c r="D100" s="123">
        <v>11.687970797229594</v>
      </c>
      <c r="E100" s="123">
        <v>10.897229493559559</v>
      </c>
      <c r="F100" s="123">
        <v>10.622826016441559</v>
      </c>
      <c r="G100" s="123">
        <v>8.4629063461849245</v>
      </c>
      <c r="H100" s="123">
        <v>9.4224334477599125</v>
      </c>
      <c r="I100" s="123">
        <v>10.705406038573914</v>
      </c>
      <c r="J100" s="123">
        <v>11.249740117299734</v>
      </c>
      <c r="K100" s="123">
        <v>11.782334748798011</v>
      </c>
      <c r="L100" s="123">
        <v>12.338040048283148</v>
      </c>
      <c r="M100" s="123">
        <v>12.782350993703044</v>
      </c>
      <c r="N100" s="123">
        <v>9.5138097651750702</v>
      </c>
      <c r="O100" s="123">
        <v>7.1463649571049235</v>
      </c>
      <c r="P100" s="123">
        <v>7.085046228080647</v>
      </c>
      <c r="Q100" s="123">
        <v>6.2055945494983602</v>
      </c>
      <c r="R100" s="123">
        <v>6.0975649664525635</v>
      </c>
      <c r="S100" s="123">
        <v>5.9515836899007839</v>
      </c>
      <c r="T100" s="123">
        <v>7.0311584960967721</v>
      </c>
      <c r="U100" s="123">
        <v>7.1237808287271331</v>
      </c>
      <c r="V100" s="123">
        <v>7.1707607419319315</v>
      </c>
      <c r="W100" s="123">
        <v>8.3831915521584257</v>
      </c>
      <c r="X100" s="123">
        <v>9.6530754134591721</v>
      </c>
      <c r="Y100" s="123">
        <v>11.831278778672759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12.923898716682306</v>
      </c>
      <c r="D101" s="99">
        <v>12.534648145051619</v>
      </c>
      <c r="E101" s="99">
        <v>11.992570857930026</v>
      </c>
      <c r="F101" s="99">
        <v>11.592985334642174</v>
      </c>
      <c r="G101" s="99">
        <v>10.11939471922078</v>
      </c>
      <c r="H101" s="99">
        <v>11.12006619029594</v>
      </c>
      <c r="I101" s="99">
        <v>11.997214211958076</v>
      </c>
      <c r="J101" s="99">
        <v>12.591905719046968</v>
      </c>
      <c r="K101" s="99">
        <v>12.595177808328215</v>
      </c>
      <c r="L101" s="99">
        <v>12.837796663891353</v>
      </c>
      <c r="M101" s="99">
        <v>13.206986448371449</v>
      </c>
      <c r="N101" s="99">
        <v>10.319866169970174</v>
      </c>
      <c r="O101" s="99">
        <v>7.9424402147324997</v>
      </c>
      <c r="P101" s="99">
        <v>7.6043806916271901</v>
      </c>
      <c r="Q101" s="99">
        <v>6.791307344515606</v>
      </c>
      <c r="R101" s="99">
        <v>6.603606271761687</v>
      </c>
      <c r="S101" s="99">
        <v>6.4609849220593532</v>
      </c>
      <c r="T101" s="99">
        <v>7.4803914197929018</v>
      </c>
      <c r="U101" s="99">
        <v>8.1839081617723792</v>
      </c>
      <c r="V101" s="99">
        <v>9.1154756579891227</v>
      </c>
      <c r="W101" s="99">
        <v>9.5450409183670608</v>
      </c>
      <c r="X101" s="99">
        <v>10.453940027789132</v>
      </c>
      <c r="Y101" s="99">
        <v>10.688344216300083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12.852340600978962</v>
      </c>
      <c r="D102" s="99">
        <v>13.004194396447259</v>
      </c>
      <c r="E102" s="99">
        <v>12.375565146841108</v>
      </c>
      <c r="F102" s="99">
        <v>11.145861298924698</v>
      </c>
      <c r="G102" s="99">
        <v>10.367044373473533</v>
      </c>
      <c r="H102" s="99">
        <v>11.667502589728404</v>
      </c>
      <c r="I102" s="99">
        <v>10.997007569724673</v>
      </c>
      <c r="J102" s="99">
        <v>11.475105501871122</v>
      </c>
      <c r="K102" s="99">
        <v>11.773525065674534</v>
      </c>
      <c r="L102" s="99">
        <v>12.96581603676497</v>
      </c>
      <c r="M102" s="99">
        <v>13.820845043120761</v>
      </c>
      <c r="N102" s="99">
        <v>11.003245874222829</v>
      </c>
      <c r="O102" s="99">
        <v>7.973938236279472</v>
      </c>
      <c r="P102" s="99">
        <v>7.6309038838093173</v>
      </c>
      <c r="Q102" s="99">
        <v>6.2070759319457585</v>
      </c>
      <c r="R102" s="99">
        <v>6.6475361190235009</v>
      </c>
      <c r="S102" s="99">
        <v>7.0356630116259096</v>
      </c>
      <c r="T102" s="99">
        <v>7.3198695520405224</v>
      </c>
      <c r="U102" s="99">
        <v>8.8925230522228489</v>
      </c>
      <c r="V102" s="99">
        <v>9.6079890012888374</v>
      </c>
      <c r="W102" s="99">
        <v>7.8486572346331984</v>
      </c>
      <c r="X102" s="99">
        <v>8.8591839816827953</v>
      </c>
      <c r="Y102" s="99">
        <v>12.060127071563153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11.296571459318711</v>
      </c>
      <c r="D103" s="110">
        <v>5.7735301094161651</v>
      </c>
      <c r="E103" s="110">
        <v>7.6314305349214768</v>
      </c>
      <c r="F103" s="110">
        <v>9.9446765631032203</v>
      </c>
      <c r="G103" s="110">
        <v>6.3803205493208388</v>
      </c>
      <c r="H103" s="110">
        <v>8.4317852755194362</v>
      </c>
      <c r="I103" s="110">
        <v>10.581375884490372</v>
      </c>
      <c r="J103" s="110">
        <v>10.846445399755989</v>
      </c>
      <c r="K103" s="110">
        <v>10.491597488077604</v>
      </c>
      <c r="L103" s="110">
        <v>8.6262198210409498</v>
      </c>
      <c r="M103" s="110">
        <v>9.8271087426073738</v>
      </c>
      <c r="N103" s="110">
        <v>7.9212568244238186</v>
      </c>
      <c r="O103" s="110">
        <v>6.2054367425409662</v>
      </c>
      <c r="P103" s="110">
        <v>6.3088438517124397</v>
      </c>
      <c r="Q103" s="110">
        <v>4.6856871657610819</v>
      </c>
      <c r="R103" s="110">
        <v>4.3777348993438263</v>
      </c>
      <c r="S103" s="110">
        <v>2.7259392016144117</v>
      </c>
      <c r="T103" s="110">
        <v>6.1563626536777347</v>
      </c>
      <c r="U103" s="110">
        <v>5.7803810995632308</v>
      </c>
      <c r="V103" s="110">
        <v>5.9990725557670475</v>
      </c>
      <c r="W103" s="110">
        <v>7.6920839733657571</v>
      </c>
      <c r="X103" s="110">
        <v>7.1883511291577546</v>
      </c>
      <c r="Y103" s="110">
        <v>6.1310318728894533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137.99014458944691</v>
      </c>
      <c r="D124" s="118">
        <f t="shared" si="42"/>
        <v>142.56822975664082</v>
      </c>
      <c r="E124" s="118">
        <f t="shared" si="42"/>
        <v>139.24365874604558</v>
      </c>
      <c r="F124" s="118">
        <f t="shared" si="42"/>
        <v>135.7917886272437</v>
      </c>
      <c r="G124" s="118">
        <f t="shared" si="42"/>
        <v>130.06312433033554</v>
      </c>
      <c r="H124" s="118">
        <f t="shared" si="42"/>
        <v>143.47291284215805</v>
      </c>
      <c r="I124" s="118">
        <f t="shared" si="42"/>
        <v>139.47891911761454</v>
      </c>
      <c r="J124" s="118">
        <f t="shared" si="42"/>
        <v>136.31649758862417</v>
      </c>
      <c r="K124" s="118">
        <f t="shared" si="42"/>
        <v>141.81921243866802</v>
      </c>
      <c r="L124" s="118">
        <f t="shared" si="42"/>
        <v>147.56042915333779</v>
      </c>
      <c r="M124" s="118">
        <f t="shared" si="42"/>
        <v>138.03315596368958</v>
      </c>
      <c r="N124" s="118">
        <f t="shared" si="42"/>
        <v>127.68628860539692</v>
      </c>
      <c r="O124" s="118">
        <f t="shared" si="42"/>
        <v>111.35305265698751</v>
      </c>
      <c r="P124" s="118">
        <f t="shared" si="42"/>
        <v>103.36485854453439</v>
      </c>
      <c r="Q124" s="118">
        <f t="shared" si="42"/>
        <v>94.969164662000424</v>
      </c>
      <c r="R124" s="118">
        <f t="shared" ref="R124:V124" si="43">R125+R128+R130+R139</f>
        <v>97.557527990930723</v>
      </c>
      <c r="S124" s="118">
        <f t="shared" si="43"/>
        <v>95.791764038837826</v>
      </c>
      <c r="T124" s="118">
        <f t="shared" si="43"/>
        <v>97.877179582504596</v>
      </c>
      <c r="U124" s="118">
        <f t="shared" si="43"/>
        <v>91.553587610382422</v>
      </c>
      <c r="V124" s="118">
        <f t="shared" si="43"/>
        <v>87.786011243220386</v>
      </c>
      <c r="W124" s="118">
        <f t="shared" ref="W124:Y124" si="44">W125+W128+W130+W139</f>
        <v>99.66905203855039</v>
      </c>
      <c r="X124" s="118">
        <f t="shared" si="44"/>
        <v>88.394890616525359</v>
      </c>
      <c r="Y124" s="118">
        <f t="shared" si="44"/>
        <v>85.281404555141933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118.85662032480685</v>
      </c>
      <c r="D125" s="123">
        <f t="shared" si="45"/>
        <v>124.86866611473404</v>
      </c>
      <c r="E125" s="123">
        <f t="shared" si="45"/>
        <v>122.36696811256263</v>
      </c>
      <c r="F125" s="123">
        <f t="shared" si="45"/>
        <v>118.61109416091354</v>
      </c>
      <c r="G125" s="123">
        <f t="shared" si="45"/>
        <v>115.90176902856534</v>
      </c>
      <c r="H125" s="123">
        <f t="shared" si="45"/>
        <v>126.54779549948221</v>
      </c>
      <c r="I125" s="123">
        <f t="shared" si="45"/>
        <v>121.4039343775176</v>
      </c>
      <c r="J125" s="123">
        <f t="shared" si="45"/>
        <v>117.90388211042411</v>
      </c>
      <c r="K125" s="123">
        <f t="shared" si="45"/>
        <v>122.31926011014447</v>
      </c>
      <c r="L125" s="123">
        <f t="shared" si="45"/>
        <v>126.91132604934964</v>
      </c>
      <c r="M125" s="123">
        <f t="shared" si="45"/>
        <v>116.38472889651314</v>
      </c>
      <c r="N125" s="123">
        <f t="shared" si="45"/>
        <v>111.16947550361265</v>
      </c>
      <c r="O125" s="123">
        <f t="shared" si="45"/>
        <v>98.761609584117011</v>
      </c>
      <c r="P125" s="123">
        <f t="shared" si="45"/>
        <v>90.391256061948013</v>
      </c>
      <c r="Q125" s="123">
        <f t="shared" si="45"/>
        <v>83.284422508021549</v>
      </c>
      <c r="R125" s="123">
        <f t="shared" ref="R125:V125" si="46">SUM(R126:R127)</f>
        <v>85.446201754830426</v>
      </c>
      <c r="S125" s="123">
        <f t="shared" si="46"/>
        <v>83.909944058819093</v>
      </c>
      <c r="T125" s="123">
        <f t="shared" si="46"/>
        <v>84.27798199775539</v>
      </c>
      <c r="U125" s="123">
        <f t="shared" si="46"/>
        <v>78.025145709310962</v>
      </c>
      <c r="V125" s="123">
        <f t="shared" si="46"/>
        <v>73.989729755037274</v>
      </c>
      <c r="W125" s="123">
        <f t="shared" ref="W125:Y125" si="47">SUM(W126:W127)</f>
        <v>80.798165070087464</v>
      </c>
      <c r="X125" s="123">
        <f t="shared" si="47"/>
        <v>70.146595683151787</v>
      </c>
      <c r="Y125" s="123">
        <f t="shared" si="47"/>
        <v>66.146376415334188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118.46492674596068</v>
      </c>
      <c r="D126" s="99">
        <v>124.46321010950554</v>
      </c>
      <c r="E126" s="99">
        <v>121.9751135848108</v>
      </c>
      <c r="F126" s="99">
        <v>118.23489896860892</v>
      </c>
      <c r="G126" s="99">
        <v>115.53738557252291</v>
      </c>
      <c r="H126" s="99">
        <v>126.151325487658</v>
      </c>
      <c r="I126" s="99">
        <v>121.02854873817294</v>
      </c>
      <c r="J126" s="99">
        <v>117.54073549441333</v>
      </c>
      <c r="K126" s="99">
        <v>121.94500863807725</v>
      </c>
      <c r="L126" s="99">
        <v>126.52791312435276</v>
      </c>
      <c r="M126" s="99">
        <v>116.03307457904144</v>
      </c>
      <c r="N126" s="99">
        <v>110.83183475752686</v>
      </c>
      <c r="O126" s="99">
        <v>98.458777641202474</v>
      </c>
      <c r="P126" s="99">
        <v>90.112631378381749</v>
      </c>
      <c r="Q126" s="99">
        <v>83.027085094071808</v>
      </c>
      <c r="R126" s="99">
        <v>85.182972516163616</v>
      </c>
      <c r="S126" s="99">
        <v>83.651367150891147</v>
      </c>
      <c r="T126" s="99">
        <v>84.015407856859241</v>
      </c>
      <c r="U126" s="99">
        <v>77.779379764278744</v>
      </c>
      <c r="V126" s="99">
        <v>73.757304811834601</v>
      </c>
      <c r="W126" s="99">
        <v>80.543913357917191</v>
      </c>
      <c r="X126" s="99">
        <v>69.925607533008488</v>
      </c>
      <c r="Y126" s="99">
        <v>65.940277375904699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0.39169357884617328</v>
      </c>
      <c r="D127" s="99">
        <v>0.40545600522849756</v>
      </c>
      <c r="E127" s="99">
        <v>0.39185452775183738</v>
      </c>
      <c r="F127" s="99">
        <v>0.37619519230461806</v>
      </c>
      <c r="G127" s="99">
        <v>0.36438345604243455</v>
      </c>
      <c r="H127" s="99">
        <v>0.39647001182420688</v>
      </c>
      <c r="I127" s="99">
        <v>0.37538563934465891</v>
      </c>
      <c r="J127" s="99">
        <v>0.36314661601077675</v>
      </c>
      <c r="K127" s="99">
        <v>0.37425147206720905</v>
      </c>
      <c r="L127" s="99">
        <v>0.38341292499687329</v>
      </c>
      <c r="M127" s="99">
        <v>0.35165431747170284</v>
      </c>
      <c r="N127" s="99">
        <v>0.33764074608577654</v>
      </c>
      <c r="O127" s="99">
        <v>0.30283194291453469</v>
      </c>
      <c r="P127" s="99">
        <v>0.27862468356626657</v>
      </c>
      <c r="Q127" s="99">
        <v>0.25733741394974774</v>
      </c>
      <c r="R127" s="99">
        <v>0.26322923866681447</v>
      </c>
      <c r="S127" s="99">
        <v>0.25857690792795235</v>
      </c>
      <c r="T127" s="99">
        <v>0.26257414089615544</v>
      </c>
      <c r="U127" s="99">
        <v>0.24576594503221372</v>
      </c>
      <c r="V127" s="99">
        <v>0.23242494320267851</v>
      </c>
      <c r="W127" s="99">
        <v>0.25425171217027848</v>
      </c>
      <c r="X127" s="99">
        <v>0.22098815014330209</v>
      </c>
      <c r="Y127" s="99">
        <v>0.20609903942948743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1.5501258951795835E-4</v>
      </c>
      <c r="E128" s="123">
        <f t="shared" si="48"/>
        <v>2.2835907237937639E-3</v>
      </c>
      <c r="F128" s="123">
        <f t="shared" si="48"/>
        <v>3.8952175739936134E-3</v>
      </c>
      <c r="G128" s="123">
        <f t="shared" si="48"/>
        <v>6.5834872134726309E-3</v>
      </c>
      <c r="H128" s="123">
        <f t="shared" si="48"/>
        <v>2.0480621731724928E-2</v>
      </c>
      <c r="I128" s="123">
        <f t="shared" si="48"/>
        <v>1.130951168775971E-2</v>
      </c>
      <c r="J128" s="123">
        <f t="shared" si="48"/>
        <v>8.1644710563102442E-3</v>
      </c>
      <c r="K128" s="123">
        <f t="shared" si="48"/>
        <v>1.3384176204088888E-2</v>
      </c>
      <c r="L128" s="123">
        <f t="shared" si="48"/>
        <v>7.4811313572208868E-2</v>
      </c>
      <c r="M128" s="123">
        <f t="shared" si="48"/>
        <v>7.032753973354725E-3</v>
      </c>
      <c r="N128" s="123">
        <f t="shared" si="48"/>
        <v>2.6041899424466202E-2</v>
      </c>
      <c r="O128" s="123">
        <f t="shared" si="48"/>
        <v>4.895680316288716E-3</v>
      </c>
      <c r="P128" s="123">
        <f t="shared" si="48"/>
        <v>1.5622299289792273E-2</v>
      </c>
      <c r="Q128" s="123">
        <f t="shared" si="48"/>
        <v>5.8013942300817745E-3</v>
      </c>
      <c r="R128" s="123">
        <f t="shared" si="48"/>
        <v>4.2881530630647586E-3</v>
      </c>
      <c r="S128" s="123">
        <f t="shared" si="48"/>
        <v>3.2700252288632471E-3</v>
      </c>
      <c r="T128" s="123">
        <f t="shared" si="48"/>
        <v>4.1034744872254251E-3</v>
      </c>
      <c r="U128" s="123">
        <f t="shared" si="48"/>
        <v>2.6584037948542043E-3</v>
      </c>
      <c r="V128" s="123">
        <f t="shared" si="48"/>
        <v>1.8164979346321859E-3</v>
      </c>
      <c r="W128" s="123">
        <f t="shared" si="48"/>
        <v>3.2487730171373817E-3</v>
      </c>
      <c r="X128" s="123">
        <f t="shared" si="48"/>
        <v>2.1466592278252131E-3</v>
      </c>
      <c r="Y128" s="123">
        <f t="shared" si="48"/>
        <v>2.0373848868147489E-4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1.5501258951795835E-4</v>
      </c>
      <c r="E129" s="99">
        <f>RES_hhdet_in_fech!E129/RES_summary!E$21</f>
        <v>2.2835907237937639E-3</v>
      </c>
      <c r="F129" s="99">
        <f>RES_hhdet_in_fech!F129/RES_summary!F$21</f>
        <v>3.8952175739936134E-3</v>
      </c>
      <c r="G129" s="99">
        <f>RES_hhdet_in_fech!G129/RES_summary!G$21</f>
        <v>6.5834872134726309E-3</v>
      </c>
      <c r="H129" s="99">
        <f>RES_hhdet_in_fech!H129/RES_summary!H$21</f>
        <v>2.0480621731724928E-2</v>
      </c>
      <c r="I129" s="99">
        <f>RES_hhdet_in_fech!I129/RES_summary!I$21</f>
        <v>1.130951168775971E-2</v>
      </c>
      <c r="J129" s="99">
        <f>RES_hhdet_in_fech!J129/RES_summary!J$21</f>
        <v>8.1644710563102442E-3</v>
      </c>
      <c r="K129" s="99">
        <f>RES_hhdet_in_fech!K129/RES_summary!K$21</f>
        <v>1.3384176204088888E-2</v>
      </c>
      <c r="L129" s="99">
        <f>RES_hhdet_in_fech!L129/RES_summary!L$21</f>
        <v>7.4811313572208868E-2</v>
      </c>
      <c r="M129" s="99">
        <f>RES_hhdet_in_fech!M129/RES_summary!M$21</f>
        <v>7.032753973354725E-3</v>
      </c>
      <c r="N129" s="99">
        <f>RES_hhdet_in_fech!N129/RES_summary!N$21</f>
        <v>2.6041899424466202E-2</v>
      </c>
      <c r="O129" s="99">
        <f>RES_hhdet_in_fech!O129/RES_summary!O$21</f>
        <v>4.895680316288716E-3</v>
      </c>
      <c r="P129" s="99">
        <f>RES_hhdet_in_fech!P129/RES_summary!P$21</f>
        <v>1.5622299289792273E-2</v>
      </c>
      <c r="Q129" s="99">
        <f>RES_hhdet_in_fech!Q129/RES_summary!Q$21</f>
        <v>5.8013942300817745E-3</v>
      </c>
      <c r="R129" s="99">
        <f>RES_hhdet_in_fech!R129/RES_summary!R$21</f>
        <v>4.2881530630647586E-3</v>
      </c>
      <c r="S129" s="99">
        <f>RES_hhdet_in_fech!S129/RES_summary!S$21</f>
        <v>3.2700252288632471E-3</v>
      </c>
      <c r="T129" s="99">
        <f>RES_hhdet_in_fech!T129/RES_summary!T$21</f>
        <v>4.1034744872254251E-3</v>
      </c>
      <c r="U129" s="99">
        <f>RES_hhdet_in_fech!U129/RES_summary!U$21</f>
        <v>2.6584037948542043E-3</v>
      </c>
      <c r="V129" s="99">
        <f>RES_hhdet_in_fech!V129/RES_summary!V$21</f>
        <v>1.8164979346321859E-3</v>
      </c>
      <c r="W129" s="99">
        <f>RES_hhdet_in_fech!W129/RES_summary!W$21</f>
        <v>3.2487730171373817E-3</v>
      </c>
      <c r="X129" s="99">
        <f>RES_hhdet_in_fech!X129/RES_summary!X$21</f>
        <v>2.1466592278252131E-3</v>
      </c>
      <c r="Y129" s="99">
        <f>RES_hhdet_in_fech!Y129/RES_summary!Y$21</f>
        <v>2.0373848868147489E-4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6.3677459395003</v>
      </c>
      <c r="D130" s="123">
        <v>6.0723131948668403</v>
      </c>
      <c r="E130" s="123">
        <v>6.0707083548711918</v>
      </c>
      <c r="F130" s="123">
        <v>6.6419290112546596</v>
      </c>
      <c r="G130" s="123">
        <v>5.848382400438692</v>
      </c>
      <c r="H130" s="123">
        <v>7.6430751844509492</v>
      </c>
      <c r="I130" s="123">
        <v>7.4442049346164216</v>
      </c>
      <c r="J130" s="123">
        <v>7.4219026857977193</v>
      </c>
      <c r="K130" s="123">
        <v>7.947273273879663</v>
      </c>
      <c r="L130" s="123">
        <v>8.3601763113140084</v>
      </c>
      <c r="M130" s="123">
        <v>8.9553148937221501</v>
      </c>
      <c r="N130" s="123">
        <v>7.1412225346304403</v>
      </c>
      <c r="O130" s="123">
        <v>5.6676886235981883</v>
      </c>
      <c r="P130" s="123">
        <v>6.0811496498372071</v>
      </c>
      <c r="Q130" s="123">
        <v>5.83351892768846</v>
      </c>
      <c r="R130" s="123">
        <v>6.1858469987031981</v>
      </c>
      <c r="S130" s="123">
        <v>6.0684472895310781</v>
      </c>
      <c r="T130" s="123">
        <v>6.6010436377816202</v>
      </c>
      <c r="U130" s="123">
        <v>6.5761695682279599</v>
      </c>
      <c r="V130" s="123">
        <v>7.401359645848653</v>
      </c>
      <c r="W130" s="123">
        <v>11.103242008733805</v>
      </c>
      <c r="X130" s="123">
        <v>9.8559700054524502</v>
      </c>
      <c r="Y130" s="123">
        <v>7.0976656011398287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6.2728883100743387</v>
      </c>
      <c r="D131" s="99">
        <v>6.0647072091918588</v>
      </c>
      <c r="E131" s="99">
        <v>6.0627254404332511</v>
      </c>
      <c r="F131" s="99">
        <v>6.5820915671832063</v>
      </c>
      <c r="G131" s="99">
        <v>5.7618736395456551</v>
      </c>
      <c r="H131" s="99">
        <v>6.9100103496308085</v>
      </c>
      <c r="I131" s="99">
        <v>7.1284375928933885</v>
      </c>
      <c r="J131" s="99">
        <v>7.4219026857977193</v>
      </c>
      <c r="K131" s="99">
        <v>7.947273273879663</v>
      </c>
      <c r="L131" s="99">
        <v>8.3601763113140084</v>
      </c>
      <c r="M131" s="99">
        <v>8.6231876734879975</v>
      </c>
      <c r="N131" s="99">
        <v>7.1101505952726907</v>
      </c>
      <c r="O131" s="99">
        <v>5.6676886235981883</v>
      </c>
      <c r="P131" s="99">
        <v>6.026826844621386</v>
      </c>
      <c r="Q131" s="99">
        <v>5.7993077103298294</v>
      </c>
      <c r="R131" s="99">
        <v>6.1533721032852515</v>
      </c>
      <c r="S131" s="99">
        <v>6.0258682968993238</v>
      </c>
      <c r="T131" s="99">
        <v>6.4680660556393761</v>
      </c>
      <c r="U131" s="99">
        <v>6.477016308512602</v>
      </c>
      <c r="V131" s="99">
        <v>7.055615555990272</v>
      </c>
      <c r="W131" s="99">
        <v>11.103242008733805</v>
      </c>
      <c r="X131" s="99">
        <v>9.8332721260260136</v>
      </c>
      <c r="Y131" s="99">
        <v>7.0950912416898211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8.6538496401088807</v>
      </c>
      <c r="D135" s="102">
        <v>6.6201274402287789</v>
      </c>
      <c r="E135" s="102">
        <v>6.8281057277714448</v>
      </c>
      <c r="F135" s="102">
        <v>9.0430222391497761</v>
      </c>
      <c r="G135" s="102">
        <v>7.6251268204250344</v>
      </c>
      <c r="H135" s="102">
        <v>9.4449474774895013</v>
      </c>
      <c r="I135" s="102">
        <v>8.6637990877930644</v>
      </c>
      <c r="J135" s="102">
        <v>0</v>
      </c>
      <c r="K135" s="102">
        <v>0</v>
      </c>
      <c r="L135" s="102">
        <v>0</v>
      </c>
      <c r="M135" s="102">
        <v>10.988632359296567</v>
      </c>
      <c r="N135" s="102">
        <v>9.1218813174349158</v>
      </c>
      <c r="O135" s="102">
        <v>0</v>
      </c>
      <c r="P135" s="102">
        <v>7.7428958901242515</v>
      </c>
      <c r="Q135" s="102">
        <v>7.3459976636104249</v>
      </c>
      <c r="R135" s="102">
        <v>7.5834929694264481</v>
      </c>
      <c r="S135" s="102">
        <v>7.3788542627666409</v>
      </c>
      <c r="T135" s="102">
        <v>8.0035383827718576</v>
      </c>
      <c r="U135" s="102">
        <v>7.705344222569944</v>
      </c>
      <c r="V135" s="102">
        <v>8.6695188090862132</v>
      </c>
      <c r="W135" s="102">
        <v>0</v>
      </c>
      <c r="X135" s="102">
        <v>12.050339085092778</v>
      </c>
      <c r="Y135" s="102">
        <v>8.4241962491652433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12.765778325139767</v>
      </c>
      <c r="D139" s="123">
        <v>11.627095434450412</v>
      </c>
      <c r="E139" s="123">
        <v>10.803698687887955</v>
      </c>
      <c r="F139" s="123">
        <v>10.534870237501499</v>
      </c>
      <c r="G139" s="123">
        <v>8.3063894141180317</v>
      </c>
      <c r="H139" s="123">
        <v>9.2615615364931791</v>
      </c>
      <c r="I139" s="123">
        <v>10.619470293792769</v>
      </c>
      <c r="J139" s="123">
        <v>10.982548321346057</v>
      </c>
      <c r="K139" s="123">
        <v>11.539294878439797</v>
      </c>
      <c r="L139" s="123">
        <v>12.214115479101928</v>
      </c>
      <c r="M139" s="123">
        <v>12.686079419480954</v>
      </c>
      <c r="N139" s="123">
        <v>9.349548667729362</v>
      </c>
      <c r="O139" s="123">
        <v>6.9188587689560181</v>
      </c>
      <c r="P139" s="123">
        <v>6.8768305334593851</v>
      </c>
      <c r="Q139" s="123">
        <v>5.8454218320603353</v>
      </c>
      <c r="R139" s="123">
        <v>5.9211910843340423</v>
      </c>
      <c r="S139" s="123">
        <v>5.8101026652587979</v>
      </c>
      <c r="T139" s="123">
        <v>6.9940504724803674</v>
      </c>
      <c r="U139" s="123">
        <v>6.9496139290486507</v>
      </c>
      <c r="V139" s="123">
        <v>6.3931053443998334</v>
      </c>
      <c r="W139" s="123">
        <v>7.7643961867119895</v>
      </c>
      <c r="X139" s="123">
        <v>8.39017826869331</v>
      </c>
      <c r="Y139" s="123">
        <v>12.037158800179249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12.852340600978961</v>
      </c>
      <c r="D140" s="99">
        <v>13.004194396447259</v>
      </c>
      <c r="E140" s="99">
        <v>12.37556514684111</v>
      </c>
      <c r="F140" s="99">
        <v>11.145861298924697</v>
      </c>
      <c r="G140" s="99">
        <v>10.367044373473533</v>
      </c>
      <c r="H140" s="99">
        <v>11.667502589728404</v>
      </c>
      <c r="I140" s="99">
        <v>10.997007569724675</v>
      </c>
      <c r="J140" s="99">
        <v>11.47510550187112</v>
      </c>
      <c r="K140" s="99">
        <v>11.773525065674532</v>
      </c>
      <c r="L140" s="99">
        <v>12.965816036764972</v>
      </c>
      <c r="M140" s="99">
        <v>13.820845043120761</v>
      </c>
      <c r="N140" s="99">
        <v>11.003245874222829</v>
      </c>
      <c r="O140" s="99">
        <v>7.973938236279472</v>
      </c>
      <c r="P140" s="99">
        <v>7.6309038838093164</v>
      </c>
      <c r="Q140" s="99">
        <v>6.2070759319457602</v>
      </c>
      <c r="R140" s="99">
        <v>6.6475361190235027</v>
      </c>
      <c r="S140" s="99">
        <v>7.0356630116259105</v>
      </c>
      <c r="T140" s="99">
        <v>7.3198695520405197</v>
      </c>
      <c r="U140" s="99">
        <v>8.8925230522228471</v>
      </c>
      <c r="V140" s="99">
        <v>9.6079890012888356</v>
      </c>
      <c r="W140" s="99">
        <v>7.8486572346331984</v>
      </c>
      <c r="X140" s="99">
        <v>8.8591839816827953</v>
      </c>
      <c r="Y140" s="99">
        <v>12.060127071563155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11.296571459318711</v>
      </c>
      <c r="D141" s="110">
        <v>5.7735301094161642</v>
      </c>
      <c r="E141" s="110">
        <v>7.6314305349214768</v>
      </c>
      <c r="F141" s="110">
        <v>9.9446765631032203</v>
      </c>
      <c r="G141" s="110">
        <v>6.3803205493208388</v>
      </c>
      <c r="H141" s="110">
        <v>8.431785275519438</v>
      </c>
      <c r="I141" s="110">
        <v>10.581375884490372</v>
      </c>
      <c r="J141" s="110">
        <v>10.846445399755991</v>
      </c>
      <c r="K141" s="110">
        <v>10.491597488077604</v>
      </c>
      <c r="L141" s="110">
        <v>8.6262198210409498</v>
      </c>
      <c r="M141" s="110">
        <v>9.8271087426073755</v>
      </c>
      <c r="N141" s="110">
        <v>7.9212568244238186</v>
      </c>
      <c r="O141" s="110">
        <v>6.205436742540968</v>
      </c>
      <c r="P141" s="110">
        <v>6.3088438517124397</v>
      </c>
      <c r="Q141" s="110">
        <v>4.6856871657610828</v>
      </c>
      <c r="R141" s="110">
        <v>4.3777348993438272</v>
      </c>
      <c r="S141" s="110">
        <v>2.7259392016144117</v>
      </c>
      <c r="T141" s="110">
        <v>6.1563626536777329</v>
      </c>
      <c r="U141" s="110">
        <v>5.7803810995632317</v>
      </c>
      <c r="V141" s="110">
        <v>5.9990725557670492</v>
      </c>
      <c r="W141" s="110">
        <v>7.6920839733657553</v>
      </c>
      <c r="X141" s="110">
        <v>7.1883511291577573</v>
      </c>
      <c r="Y141" s="110">
        <v>6.1310318728894533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40.662797740753142</v>
      </c>
      <c r="P143" s="118">
        <f t="shared" si="49"/>
        <v>35.392924374064492</v>
      </c>
      <c r="Q143" s="118">
        <f t="shared" si="49"/>
        <v>31.49359078837082</v>
      </c>
      <c r="R143" s="118">
        <f t="shared" ref="R143:V143" si="50">R144+R146+R148+R157</f>
        <v>32.159894433401</v>
      </c>
      <c r="S143" s="118">
        <f t="shared" si="50"/>
        <v>35.391158033647869</v>
      </c>
      <c r="T143" s="118">
        <f t="shared" si="50"/>
        <v>38.304850805093885</v>
      </c>
      <c r="U143" s="118">
        <f t="shared" si="50"/>
        <v>32.513046368334045</v>
      </c>
      <c r="V143" s="118">
        <f t="shared" si="50"/>
        <v>30.079095560046749</v>
      </c>
      <c r="W143" s="118">
        <f t="shared" ref="W143:Y143" si="51">W144+W146+W148+W157</f>
        <v>39.439582350278471</v>
      </c>
      <c r="X143" s="118">
        <f t="shared" si="51"/>
        <v>37.496921542921449</v>
      </c>
      <c r="Y143" s="118">
        <f t="shared" si="51"/>
        <v>38.063861633701769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26.881381311763473</v>
      </c>
      <c r="P144" s="123">
        <f t="shared" si="52"/>
        <v>20.724662288622309</v>
      </c>
      <c r="Q144" s="123">
        <f t="shared" si="52"/>
        <v>18.273515665692511</v>
      </c>
      <c r="R144" s="123">
        <f t="shared" si="52"/>
        <v>18.64242691840515</v>
      </c>
      <c r="S144" s="123">
        <f t="shared" si="52"/>
        <v>22.193108051331308</v>
      </c>
      <c r="T144" s="123">
        <f t="shared" si="52"/>
        <v>23.283382751116068</v>
      </c>
      <c r="U144" s="123">
        <f t="shared" si="52"/>
        <v>17.844166899464188</v>
      </c>
      <c r="V144" s="123">
        <f t="shared" si="52"/>
        <v>15.043706148745541</v>
      </c>
      <c r="W144" s="123">
        <f t="shared" si="52"/>
        <v>18.658721832421236</v>
      </c>
      <c r="X144" s="123">
        <f t="shared" si="52"/>
        <v>17.230228998886233</v>
      </c>
      <c r="Y144" s="123">
        <f t="shared" si="52"/>
        <v>17.439522938736406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26.881381311763473</v>
      </c>
      <c r="P145" s="99">
        <v>20.724662288622309</v>
      </c>
      <c r="Q145" s="99">
        <v>18.273515665692511</v>
      </c>
      <c r="R145" s="99">
        <v>18.64242691840515</v>
      </c>
      <c r="S145" s="99">
        <v>22.193108051331308</v>
      </c>
      <c r="T145" s="99">
        <v>23.283382751116068</v>
      </c>
      <c r="U145" s="99">
        <v>17.844166899464188</v>
      </c>
      <c r="V145" s="99">
        <v>15.043706148745541</v>
      </c>
      <c r="W145" s="99">
        <v>18.658721832421236</v>
      </c>
      <c r="X145" s="99">
        <v>17.230228998886233</v>
      </c>
      <c r="Y145" s="99">
        <v>17.439522938736406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2.1172543986521491E-2</v>
      </c>
      <c r="P146" s="123">
        <f t="shared" si="53"/>
        <v>5.0526067096930367E-2</v>
      </c>
      <c r="Q146" s="123">
        <f t="shared" si="53"/>
        <v>3.4713253596289656E-2</v>
      </c>
      <c r="R146" s="123">
        <f t="shared" si="53"/>
        <v>2.4901450897549266E-2</v>
      </c>
      <c r="S146" s="123">
        <f t="shared" si="53"/>
        <v>2.2322128764022953E-2</v>
      </c>
      <c r="T146" s="123">
        <f t="shared" si="53"/>
        <v>3.7834166640672046E-2</v>
      </c>
      <c r="U146" s="123">
        <f t="shared" si="53"/>
        <v>2.6460930004534432E-2</v>
      </c>
      <c r="V146" s="123">
        <f t="shared" si="53"/>
        <v>1.8129593330522775E-2</v>
      </c>
      <c r="W146" s="123">
        <f t="shared" si="53"/>
        <v>3.2203079789986967E-2</v>
      </c>
      <c r="X146" s="123">
        <f t="shared" si="53"/>
        <v>2.1248479640651317E-2</v>
      </c>
      <c r="Y146" s="123">
        <f t="shared" si="53"/>
        <v>1.9713590765020631E-3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2.1172543986521491E-2</v>
      </c>
      <c r="P147" s="99">
        <f>RES_hhdet_in_fech!P147/RES_summary!P$21</f>
        <v>5.0526067096930367E-2</v>
      </c>
      <c r="Q147" s="99">
        <f>RES_hhdet_in_fech!Q147/RES_summary!Q$21</f>
        <v>3.4713253596289656E-2</v>
      </c>
      <c r="R147" s="99">
        <f>RES_hhdet_in_fech!R147/RES_summary!R$21</f>
        <v>2.4901450897549266E-2</v>
      </c>
      <c r="S147" s="99">
        <f>RES_hhdet_in_fech!S147/RES_summary!S$21</f>
        <v>2.2322128764022953E-2</v>
      </c>
      <c r="T147" s="99">
        <f>RES_hhdet_in_fech!T147/RES_summary!T$21</f>
        <v>3.7834166640672046E-2</v>
      </c>
      <c r="U147" s="99">
        <f>RES_hhdet_in_fech!U147/RES_summary!U$21</f>
        <v>2.6460930004534432E-2</v>
      </c>
      <c r="V147" s="99">
        <f>RES_hhdet_in_fech!V147/RES_summary!V$21</f>
        <v>1.8129593330522775E-2</v>
      </c>
      <c r="W147" s="99">
        <f>RES_hhdet_in_fech!W147/RES_summary!W$21</f>
        <v>3.2203079789986967E-2</v>
      </c>
      <c r="X147" s="99">
        <f>RES_hhdet_in_fech!X147/RES_summary!X$21</f>
        <v>2.1248479640651317E-2</v>
      </c>
      <c r="Y147" s="99">
        <f>RES_hhdet_in_fech!Y147/RES_summary!Y$21</f>
        <v>1.9713590765020631E-3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6.8411489996645933</v>
      </c>
      <c r="P148" s="123">
        <v>7.7406698068230604</v>
      </c>
      <c r="Q148" s="123">
        <v>7.3396941787703627</v>
      </c>
      <c r="R148" s="123">
        <v>7.5715424596182483</v>
      </c>
      <c r="S148" s="123">
        <v>7.3653234726302346</v>
      </c>
      <c r="T148" s="123">
        <v>7.9894161145866951</v>
      </c>
      <c r="U148" s="123">
        <v>7.6927971114512426</v>
      </c>
      <c r="V148" s="123">
        <v>8.6240860196088001</v>
      </c>
      <c r="W148" s="123">
        <v>12.984261931851057</v>
      </c>
      <c r="X148" s="123">
        <v>11.855324324842295</v>
      </c>
      <c r="Y148" s="123">
        <v>8.5852178926914355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7.3187185407820534</v>
      </c>
      <c r="P149" s="99">
        <v>7.0407256145477941</v>
      </c>
      <c r="Q149" s="99">
        <v>6.2999509425200531</v>
      </c>
      <c r="R149" s="99">
        <v>6.6171419410144363</v>
      </c>
      <c r="S149" s="99">
        <v>6.6145636022675918</v>
      </c>
      <c r="T149" s="99">
        <v>6.9214195830837832</v>
      </c>
      <c r="U149" s="99">
        <v>6.7182243843661311</v>
      </c>
      <c r="V149" s="99">
        <v>6.4565230776616618</v>
      </c>
      <c r="W149" s="99">
        <v>8.0373634943847954</v>
      </c>
      <c r="X149" s="99">
        <v>8.1746141921385664</v>
      </c>
      <c r="Y149" s="99">
        <v>9.9695520364383654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6.8391288239407455</v>
      </c>
      <c r="P153" s="102">
        <v>7.7428958901242533</v>
      </c>
      <c r="Q153" s="102">
        <v>7.3459976636104258</v>
      </c>
      <c r="R153" s="102">
        <v>7.5834929694264481</v>
      </c>
      <c r="S153" s="102">
        <v>7.3788542627666409</v>
      </c>
      <c r="T153" s="102">
        <v>8.0035383827718576</v>
      </c>
      <c r="U153" s="102">
        <v>7.7053442225699431</v>
      </c>
      <c r="V153" s="102">
        <v>8.669518809086215</v>
      </c>
      <c r="W153" s="102">
        <v>13.149997714955308</v>
      </c>
      <c r="X153" s="102">
        <v>12.050339085092777</v>
      </c>
      <c r="Y153" s="102">
        <v>8.4241962491652433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6.9190948853385601</v>
      </c>
      <c r="P157" s="123">
        <v>6.8770662115221928</v>
      </c>
      <c r="Q157" s="123">
        <v>5.8456676903116582</v>
      </c>
      <c r="R157" s="123">
        <v>5.9210236044800553</v>
      </c>
      <c r="S157" s="123">
        <v>5.8104043809223027</v>
      </c>
      <c r="T157" s="123">
        <v>6.9942177727504475</v>
      </c>
      <c r="U157" s="123">
        <v>6.9496214274140824</v>
      </c>
      <c r="V157" s="123">
        <v>6.3931737983618859</v>
      </c>
      <c r="W157" s="123">
        <v>7.7643955062161893</v>
      </c>
      <c r="X157" s="123">
        <v>8.3901197395522686</v>
      </c>
      <c r="Y157" s="123">
        <v>12.037149443197427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7.973938236279472</v>
      </c>
      <c r="P158" s="99">
        <v>7.6309038838093173</v>
      </c>
      <c r="Q158" s="99">
        <v>6.2070759319457585</v>
      </c>
      <c r="R158" s="99">
        <v>6.6475361190235009</v>
      </c>
      <c r="S158" s="99">
        <v>7.0356630116259105</v>
      </c>
      <c r="T158" s="99">
        <v>7.3198695520405215</v>
      </c>
      <c r="U158" s="99">
        <v>8.8925230522228471</v>
      </c>
      <c r="V158" s="99">
        <v>9.6079890012888356</v>
      </c>
      <c r="W158" s="99">
        <v>7.8486572346331975</v>
      </c>
      <c r="X158" s="99">
        <v>8.8591839816827953</v>
      </c>
      <c r="Y158" s="99">
        <v>12.060127071563153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6.205436742540968</v>
      </c>
      <c r="P159" s="110">
        <v>6.3088438517124397</v>
      </c>
      <c r="Q159" s="110">
        <v>4.6856871657610837</v>
      </c>
      <c r="R159" s="110">
        <v>4.3777348993438263</v>
      </c>
      <c r="S159" s="110">
        <v>2.7259392016144126</v>
      </c>
      <c r="T159" s="110">
        <v>6.1563626536777347</v>
      </c>
      <c r="U159" s="110">
        <v>5.7803810995632299</v>
      </c>
      <c r="V159" s="110">
        <v>5.9990725557670492</v>
      </c>
      <c r="W159" s="110">
        <v>7.6920839733657553</v>
      </c>
      <c r="X159" s="110">
        <v>7.1883511291577564</v>
      </c>
      <c r="Y159" s="110">
        <v>6.1310318728894533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151.2065980107183</v>
      </c>
      <c r="D161" s="118">
        <f t="shared" si="54"/>
        <v>150.28614459283654</v>
      </c>
      <c r="E161" s="118">
        <f t="shared" si="54"/>
        <v>138.94385690902146</v>
      </c>
      <c r="F161" s="118">
        <f t="shared" si="54"/>
        <v>117.10531403871016</v>
      </c>
      <c r="G161" s="118">
        <f t="shared" si="54"/>
        <v>121.10495772923316</v>
      </c>
      <c r="H161" s="118">
        <f t="shared" si="54"/>
        <v>147.245746613184</v>
      </c>
      <c r="I161" s="118">
        <f t="shared" si="54"/>
        <v>148.1075022928068</v>
      </c>
      <c r="J161" s="118">
        <f t="shared" si="54"/>
        <v>159.58451092644549</v>
      </c>
      <c r="K161" s="118">
        <f t="shared" si="54"/>
        <v>156.92582632920227</v>
      </c>
      <c r="L161" s="118">
        <f t="shared" si="54"/>
        <v>147.81745380495593</v>
      </c>
      <c r="M161" s="118">
        <f t="shared" si="54"/>
        <v>150.39668810658344</v>
      </c>
      <c r="N161" s="118">
        <f t="shared" si="54"/>
        <v>150.96257285997785</v>
      </c>
      <c r="O161" s="118">
        <f t="shared" si="54"/>
        <v>95.981843537637374</v>
      </c>
      <c r="P161" s="118">
        <f t="shared" si="54"/>
        <v>111.03854043144295</v>
      </c>
      <c r="Q161" s="118">
        <f t="shared" si="54"/>
        <v>131.02739301438913</v>
      </c>
      <c r="R161" s="118">
        <f t="shared" ref="R161:V161" si="55">R162+R164+R166+R175</f>
        <v>138.85518920615257</v>
      </c>
      <c r="S161" s="118">
        <f t="shared" si="55"/>
        <v>140.31797091244601</v>
      </c>
      <c r="T161" s="118">
        <f t="shared" si="55"/>
        <v>96.781680225524582</v>
      </c>
      <c r="U161" s="118">
        <f t="shared" si="55"/>
        <v>85.822688693991182</v>
      </c>
      <c r="V161" s="118">
        <f t="shared" si="55"/>
        <v>110.99553318820138</v>
      </c>
      <c r="W161" s="118">
        <f t="shared" ref="W161:Y161" si="56">W162+W164+W166+W175</f>
        <v>85.98116053381078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129.79244155393425</v>
      </c>
      <c r="D162" s="123">
        <f t="shared" si="57"/>
        <v>131.93594412105571</v>
      </c>
      <c r="E162" s="123">
        <f t="shared" si="57"/>
        <v>121.28906721292024</v>
      </c>
      <c r="F162" s="123">
        <f t="shared" si="57"/>
        <v>97.524318918027348</v>
      </c>
      <c r="G162" s="123">
        <f t="shared" si="57"/>
        <v>105.15810031414539</v>
      </c>
      <c r="H162" s="123">
        <f t="shared" si="57"/>
        <v>128.51839310082445</v>
      </c>
      <c r="I162" s="123">
        <f t="shared" si="57"/>
        <v>128.80832076465836</v>
      </c>
      <c r="J162" s="123">
        <f t="shared" si="57"/>
        <v>138.35150901151948</v>
      </c>
      <c r="K162" s="123">
        <f t="shared" si="57"/>
        <v>134.28207427475658</v>
      </c>
      <c r="L162" s="123">
        <f t="shared" si="57"/>
        <v>125.65970644700387</v>
      </c>
      <c r="M162" s="123">
        <f t="shared" si="57"/>
        <v>126.69187577631253</v>
      </c>
      <c r="N162" s="123">
        <f t="shared" si="57"/>
        <v>132.4463434291844</v>
      </c>
      <c r="O162" s="123">
        <f t="shared" si="57"/>
        <v>82.201219470972902</v>
      </c>
      <c r="P162" s="123">
        <f t="shared" si="57"/>
        <v>96.371760704379597</v>
      </c>
      <c r="Q162" s="123">
        <f t="shared" si="57"/>
        <v>117.81264131787073</v>
      </c>
      <c r="R162" s="123">
        <f t="shared" si="57"/>
        <v>125.34312105955324</v>
      </c>
      <c r="S162" s="123">
        <f t="shared" si="57"/>
        <v>127.11872085215995</v>
      </c>
      <c r="T162" s="123">
        <f t="shared" si="57"/>
        <v>81.774394122472529</v>
      </c>
      <c r="U162" s="123">
        <f t="shared" si="57"/>
        <v>71.165025242960979</v>
      </c>
      <c r="V162" s="123">
        <f t="shared" si="57"/>
        <v>95.96502937986314</v>
      </c>
      <c r="W162" s="123">
        <f t="shared" si="57"/>
        <v>65.23421510286569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129.79244155393425</v>
      </c>
      <c r="D163" s="110">
        <v>131.93594412105571</v>
      </c>
      <c r="E163" s="110">
        <v>121.28906721292024</v>
      </c>
      <c r="F163" s="110">
        <v>97.524318918027348</v>
      </c>
      <c r="G163" s="110">
        <v>105.15810031414539</v>
      </c>
      <c r="H163" s="110">
        <v>128.51839310082445</v>
      </c>
      <c r="I163" s="110">
        <v>128.80832076465836</v>
      </c>
      <c r="J163" s="110">
        <v>138.35150901151948</v>
      </c>
      <c r="K163" s="110">
        <v>134.28207427475658</v>
      </c>
      <c r="L163" s="110">
        <v>125.65970644700387</v>
      </c>
      <c r="M163" s="110">
        <v>126.69187577631253</v>
      </c>
      <c r="N163" s="110">
        <v>132.4463434291844</v>
      </c>
      <c r="O163" s="110">
        <v>82.201219470972902</v>
      </c>
      <c r="P163" s="110">
        <v>96.371760704379597</v>
      </c>
      <c r="Q163" s="110">
        <v>117.81264131787073</v>
      </c>
      <c r="R163" s="110">
        <v>125.34312105955324</v>
      </c>
      <c r="S163" s="110">
        <v>127.11872085215995</v>
      </c>
      <c r="T163" s="110">
        <v>81.774394122472529</v>
      </c>
      <c r="U163" s="110">
        <v>71.165025242960979</v>
      </c>
      <c r="V163" s="110">
        <v>95.96502937986314</v>
      </c>
      <c r="W163" s="110">
        <v>65.23421510286569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2.9923704749555383E-3</v>
      </c>
      <c r="G164" s="123">
        <f t="shared" si="58"/>
        <v>6.7644115954671631E-3</v>
      </c>
      <c r="H164" s="123">
        <f t="shared" si="58"/>
        <v>1.9895060864155777E-2</v>
      </c>
      <c r="I164" s="123">
        <f t="shared" si="58"/>
        <v>1.1097660320553288E-2</v>
      </c>
      <c r="J164" s="123">
        <f t="shared" si="58"/>
        <v>1.0725513124308571E-2</v>
      </c>
      <c r="K164" s="123">
        <f t="shared" si="58"/>
        <v>1.336659188850544E-2</v>
      </c>
      <c r="L164" s="123">
        <f t="shared" si="58"/>
        <v>0.11642289898355143</v>
      </c>
      <c r="M164" s="123">
        <f t="shared" si="58"/>
        <v>1.4497576395495721E-2</v>
      </c>
      <c r="N164" s="123">
        <f t="shared" si="58"/>
        <v>4.1647205677753839E-2</v>
      </c>
      <c r="O164" s="123">
        <f t="shared" si="58"/>
        <v>2.136243062637563E-2</v>
      </c>
      <c r="P164" s="123">
        <f t="shared" si="58"/>
        <v>4.9750855887078428E-2</v>
      </c>
      <c r="Q164" s="123">
        <f t="shared" si="58"/>
        <v>2.8891059177779874E-2</v>
      </c>
      <c r="R164" s="123">
        <f t="shared" si="58"/>
        <v>2.212220052753255E-2</v>
      </c>
      <c r="S164" s="123">
        <f t="shared" si="58"/>
        <v>1.6521771146750821E-2</v>
      </c>
      <c r="T164" s="123">
        <f t="shared" si="58"/>
        <v>1.9960624064154563E-2</v>
      </c>
      <c r="U164" s="123">
        <f t="shared" si="58"/>
        <v>1.2888176949096993E-2</v>
      </c>
      <c r="V164" s="123">
        <f t="shared" si="58"/>
        <v>9.621588588875022E-3</v>
      </c>
      <c r="W164" s="123">
        <f t="shared" si="58"/>
        <v>1.1461585037252602E-2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2.9923704749555383E-3</v>
      </c>
      <c r="G165" s="99">
        <f>RES_hhdet_in_fech!G165/RES_summary!G$21</f>
        <v>6.7644115954671631E-3</v>
      </c>
      <c r="H165" s="99">
        <f>RES_hhdet_in_fech!H165/RES_summary!H$21</f>
        <v>1.9895060864155777E-2</v>
      </c>
      <c r="I165" s="99">
        <f>RES_hhdet_in_fech!I165/RES_summary!I$21</f>
        <v>1.1097660320553288E-2</v>
      </c>
      <c r="J165" s="99">
        <f>RES_hhdet_in_fech!J165/RES_summary!J$21</f>
        <v>1.0725513124308571E-2</v>
      </c>
      <c r="K165" s="99">
        <f>RES_hhdet_in_fech!K165/RES_summary!K$21</f>
        <v>1.336659188850544E-2</v>
      </c>
      <c r="L165" s="99">
        <f>RES_hhdet_in_fech!L165/RES_summary!L$21</f>
        <v>0.11642289898355143</v>
      </c>
      <c r="M165" s="99">
        <f>RES_hhdet_in_fech!M165/RES_summary!M$21</f>
        <v>1.4497576395495721E-2</v>
      </c>
      <c r="N165" s="99">
        <f>RES_hhdet_in_fech!N165/RES_summary!N$21</f>
        <v>4.1647205677753839E-2</v>
      </c>
      <c r="O165" s="99">
        <f>RES_hhdet_in_fech!O165/RES_summary!O$21</f>
        <v>2.136243062637563E-2</v>
      </c>
      <c r="P165" s="99">
        <f>RES_hhdet_in_fech!P165/RES_summary!P$21</f>
        <v>4.9750855887078428E-2</v>
      </c>
      <c r="Q165" s="99">
        <f>RES_hhdet_in_fech!Q165/RES_summary!Q$21</f>
        <v>2.8891059177779874E-2</v>
      </c>
      <c r="R165" s="99">
        <f>RES_hhdet_in_fech!R165/RES_summary!R$21</f>
        <v>2.212220052753255E-2</v>
      </c>
      <c r="S165" s="99">
        <f>RES_hhdet_in_fech!S165/RES_summary!S$21</f>
        <v>1.6521771146750821E-2</v>
      </c>
      <c r="T165" s="99">
        <f>RES_hhdet_in_fech!T165/RES_summary!T$21</f>
        <v>1.9960624064154563E-2</v>
      </c>
      <c r="U165" s="99">
        <f>RES_hhdet_in_fech!U165/RES_summary!U$21</f>
        <v>1.2888176949096993E-2</v>
      </c>
      <c r="V165" s="99">
        <f>RES_hhdet_in_fech!V165/RES_summary!V$21</f>
        <v>9.621588588875022E-3</v>
      </c>
      <c r="W165" s="99">
        <f>RES_hhdet_in_fech!W165/RES_summary!W$21</f>
        <v>1.1461585037252602E-2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8.6570670277434587</v>
      </c>
      <c r="D166" s="123">
        <v>6.688843728639327</v>
      </c>
      <c r="E166" s="123">
        <v>6.847201243030181</v>
      </c>
      <c r="F166" s="123">
        <v>9.0419031683223121</v>
      </c>
      <c r="G166" s="123">
        <v>7.6304694315191286</v>
      </c>
      <c r="H166" s="123">
        <v>9.444921567862762</v>
      </c>
      <c r="I166" s="123">
        <v>8.6684834162437898</v>
      </c>
      <c r="J166" s="123">
        <v>10.23985505367358</v>
      </c>
      <c r="K166" s="123">
        <v>11.091286967785772</v>
      </c>
      <c r="L166" s="123">
        <v>9.8316501870645521</v>
      </c>
      <c r="M166" s="123">
        <v>11.008576628083205</v>
      </c>
      <c r="N166" s="123">
        <v>9.1248754197457345</v>
      </c>
      <c r="O166" s="123">
        <v>6.8409757676513028</v>
      </c>
      <c r="P166" s="123">
        <v>7.7405250281920868</v>
      </c>
      <c r="Q166" s="123">
        <v>7.339822653450506</v>
      </c>
      <c r="R166" s="123">
        <v>7.571988790516782</v>
      </c>
      <c r="S166" s="123">
        <v>7.3656768375856245</v>
      </c>
      <c r="T166" s="123">
        <v>7.9917119478025898</v>
      </c>
      <c r="U166" s="123">
        <v>7.6934272828733175</v>
      </c>
      <c r="V166" s="123">
        <v>8.6229294252667508</v>
      </c>
      <c r="W166" s="123">
        <v>12.970607040549329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8.7326756371560457</v>
      </c>
      <c r="D167" s="99">
        <v>9.0251975345978614</v>
      </c>
      <c r="E167" s="99">
        <v>9.0813765283023304</v>
      </c>
      <c r="F167" s="99">
        <v>8.7498256823535403</v>
      </c>
      <c r="G167" s="99">
        <v>8.5672072433505679</v>
      </c>
      <c r="H167" s="99">
        <v>9.4409684990975009</v>
      </c>
      <c r="I167" s="99">
        <v>9.4685667156271389</v>
      </c>
      <c r="J167" s="99">
        <v>9.4875313935990135</v>
      </c>
      <c r="K167" s="99">
        <v>10.269831453291932</v>
      </c>
      <c r="L167" s="99">
        <v>12.013760170694844</v>
      </c>
      <c r="M167" s="99">
        <v>12.439577913524593</v>
      </c>
      <c r="N167" s="99">
        <v>9.6548315287604201</v>
      </c>
      <c r="O167" s="99">
        <v>7.3187185407820508</v>
      </c>
      <c r="P167" s="99">
        <v>7.0407256145477932</v>
      </c>
      <c r="Q167" s="99">
        <v>6.2999509425200522</v>
      </c>
      <c r="R167" s="99">
        <v>6.6171419410144381</v>
      </c>
      <c r="S167" s="99">
        <v>6.6145636022675944</v>
      </c>
      <c r="T167" s="99">
        <v>6.9214195830837815</v>
      </c>
      <c r="U167" s="99">
        <v>6.7182243843661302</v>
      </c>
      <c r="V167" s="99">
        <v>6.4565230776616618</v>
      </c>
      <c r="W167" s="99">
        <v>8.0373634943847954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8.6538496401088807</v>
      </c>
      <c r="D171" s="102">
        <v>6.6201274402287797</v>
      </c>
      <c r="E171" s="102">
        <v>6.8281057277714439</v>
      </c>
      <c r="F171" s="102">
        <v>9.0430222391497779</v>
      </c>
      <c r="G171" s="102">
        <v>7.6251268204250318</v>
      </c>
      <c r="H171" s="102">
        <v>9.4449474774895013</v>
      </c>
      <c r="I171" s="102">
        <v>8.6637990877930662</v>
      </c>
      <c r="J171" s="102">
        <v>10.242050550736057</v>
      </c>
      <c r="K171" s="102">
        <v>11.116773654392979</v>
      </c>
      <c r="L171" s="102">
        <v>9.798079264239469</v>
      </c>
      <c r="M171" s="102">
        <v>10.988632359296565</v>
      </c>
      <c r="N171" s="102">
        <v>9.1218813174349176</v>
      </c>
      <c r="O171" s="102">
        <v>6.8391288239407455</v>
      </c>
      <c r="P171" s="102">
        <v>7.7428958901242533</v>
      </c>
      <c r="Q171" s="102">
        <v>7.3459976636104249</v>
      </c>
      <c r="R171" s="102">
        <v>7.583492969426449</v>
      </c>
      <c r="S171" s="102">
        <v>7.3788542627666427</v>
      </c>
      <c r="T171" s="102">
        <v>8.0035383827718576</v>
      </c>
      <c r="U171" s="102">
        <v>7.7053442225699431</v>
      </c>
      <c r="V171" s="102">
        <v>8.669518809086215</v>
      </c>
      <c r="W171" s="102">
        <v>13.14999771495531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12.757089429040574</v>
      </c>
      <c r="D175" s="123">
        <v>11.661356743141486</v>
      </c>
      <c r="E175" s="123">
        <v>10.807588453071062</v>
      </c>
      <c r="F175" s="123">
        <v>10.536099581885551</v>
      </c>
      <c r="G175" s="123">
        <v>8.3096235719731819</v>
      </c>
      <c r="H175" s="123">
        <v>9.2625368836326238</v>
      </c>
      <c r="I175" s="123">
        <v>10.619600451584096</v>
      </c>
      <c r="J175" s="123">
        <v>10.982421348128129</v>
      </c>
      <c r="K175" s="123">
        <v>11.539098494771389</v>
      </c>
      <c r="L175" s="123">
        <v>12.209674271903966</v>
      </c>
      <c r="M175" s="123">
        <v>12.681738125792199</v>
      </c>
      <c r="N175" s="123">
        <v>9.3497068053699888</v>
      </c>
      <c r="O175" s="123">
        <v>6.9182858683867838</v>
      </c>
      <c r="P175" s="123">
        <v>6.8765038429841994</v>
      </c>
      <c r="Q175" s="123">
        <v>5.8460379838901266</v>
      </c>
      <c r="R175" s="123">
        <v>5.9179571555550341</v>
      </c>
      <c r="S175" s="123">
        <v>5.8170514515536915</v>
      </c>
      <c r="T175" s="123">
        <v>6.9956135311853176</v>
      </c>
      <c r="U175" s="123">
        <v>6.951347991207796</v>
      </c>
      <c r="V175" s="123">
        <v>6.397952794482614</v>
      </c>
      <c r="W175" s="123">
        <v>7.7648768053585151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12.852340600978959</v>
      </c>
      <c r="D176" s="99">
        <v>13.004194396447263</v>
      </c>
      <c r="E176" s="99">
        <v>12.37556514684111</v>
      </c>
      <c r="F176" s="99">
        <v>11.145861298924697</v>
      </c>
      <c r="G176" s="99">
        <v>10.367044373473533</v>
      </c>
      <c r="H176" s="99">
        <v>11.667502589728404</v>
      </c>
      <c r="I176" s="99">
        <v>10.997007569724675</v>
      </c>
      <c r="J176" s="99">
        <v>11.47510550187112</v>
      </c>
      <c r="K176" s="99">
        <v>11.773525065674535</v>
      </c>
      <c r="L176" s="99">
        <v>12.96581603676497</v>
      </c>
      <c r="M176" s="99">
        <v>13.820845043120761</v>
      </c>
      <c r="N176" s="99">
        <v>11.003245874222829</v>
      </c>
      <c r="O176" s="99">
        <v>7.9739382362794737</v>
      </c>
      <c r="P176" s="99">
        <v>7.6309038838093173</v>
      </c>
      <c r="Q176" s="99">
        <v>6.2070759319457585</v>
      </c>
      <c r="R176" s="99">
        <v>6.6475361190235001</v>
      </c>
      <c r="S176" s="99">
        <v>7.0356630116259096</v>
      </c>
      <c r="T176" s="99">
        <v>7.3198695520405215</v>
      </c>
      <c r="U176" s="99">
        <v>8.8925230522228489</v>
      </c>
      <c r="V176" s="99">
        <v>9.6079890012888374</v>
      </c>
      <c r="W176" s="99">
        <v>7.8486572346331984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11.296571459318711</v>
      </c>
      <c r="D177" s="110">
        <v>5.7735301094161633</v>
      </c>
      <c r="E177" s="110">
        <v>7.6314305349214777</v>
      </c>
      <c r="F177" s="110">
        <v>9.9446765631032186</v>
      </c>
      <c r="G177" s="110">
        <v>6.380320549320837</v>
      </c>
      <c r="H177" s="110">
        <v>8.4317852755194362</v>
      </c>
      <c r="I177" s="110">
        <v>10.581375884490372</v>
      </c>
      <c r="J177" s="110">
        <v>10.846445399755991</v>
      </c>
      <c r="K177" s="110">
        <v>10.491597488077602</v>
      </c>
      <c r="L177" s="110">
        <v>8.6262198210409498</v>
      </c>
      <c r="M177" s="110">
        <v>9.8271087426073738</v>
      </c>
      <c r="N177" s="110">
        <v>7.9212568244238186</v>
      </c>
      <c r="O177" s="110">
        <v>6.2054367425409662</v>
      </c>
      <c r="P177" s="110">
        <v>6.3088438517124406</v>
      </c>
      <c r="Q177" s="110">
        <v>4.6856871657610837</v>
      </c>
      <c r="R177" s="110">
        <v>4.3777348993438254</v>
      </c>
      <c r="S177" s="110">
        <v>2.7259392016144117</v>
      </c>
      <c r="T177" s="110">
        <v>6.1563626536777347</v>
      </c>
      <c r="U177" s="110">
        <v>5.7803810995632299</v>
      </c>
      <c r="V177" s="110">
        <v>5.9990725557670483</v>
      </c>
      <c r="W177" s="110">
        <v>7.6920839733657553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92.546665908239248</v>
      </c>
      <c r="D3" s="118">
        <f t="shared" si="0"/>
        <v>103.97624206187611</v>
      </c>
      <c r="E3" s="118">
        <f t="shared" si="0"/>
        <v>108.635923477519</v>
      </c>
      <c r="F3" s="118">
        <f t="shared" si="0"/>
        <v>95.056004329882256</v>
      </c>
      <c r="G3" s="118">
        <f t="shared" si="0"/>
        <v>92.83192532450893</v>
      </c>
      <c r="H3" s="118">
        <f t="shared" si="0"/>
        <v>107.62314695461707</v>
      </c>
      <c r="I3" s="118">
        <f t="shared" si="0"/>
        <v>109.0738387992341</v>
      </c>
      <c r="J3" s="118">
        <f t="shared" si="0"/>
        <v>105.98362048182715</v>
      </c>
      <c r="K3" s="118">
        <f t="shared" si="0"/>
        <v>94.846324676042826</v>
      </c>
      <c r="L3" s="118">
        <f t="shared" si="0"/>
        <v>115.27718778888344</v>
      </c>
      <c r="M3" s="118">
        <f t="shared" si="0"/>
        <v>110.93044435662286</v>
      </c>
      <c r="N3" s="118">
        <f t="shared" si="0"/>
        <v>98.959603144549163</v>
      </c>
      <c r="O3" s="118">
        <f t="shared" si="0"/>
        <v>96.230642770355203</v>
      </c>
      <c r="P3" s="118">
        <f t="shared" si="0"/>
        <v>86.419012819087271</v>
      </c>
      <c r="Q3" s="118">
        <f t="shared" si="0"/>
        <v>0</v>
      </c>
      <c r="R3" s="118">
        <f t="shared" ref="R3:V3" si="1">R4+R7+R9+R19</f>
        <v>78.753660848249822</v>
      </c>
      <c r="S3" s="118">
        <f t="shared" si="1"/>
        <v>85.671310169205896</v>
      </c>
      <c r="T3" s="118">
        <f t="shared" si="1"/>
        <v>91.730636536027887</v>
      </c>
      <c r="U3" s="118">
        <f t="shared" si="1"/>
        <v>0</v>
      </c>
      <c r="V3" s="118">
        <f t="shared" si="1"/>
        <v>0</v>
      </c>
      <c r="W3" s="118">
        <f t="shared" ref="W3:Y3" si="2">W4+W7+W9+W19</f>
        <v>89.863384370817258</v>
      </c>
      <c r="X3" s="118">
        <f t="shared" si="2"/>
        <v>88.653409154535055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80.650528467969352</v>
      </c>
      <c r="D4" s="123">
        <f t="shared" si="3"/>
        <v>92.265161402934027</v>
      </c>
      <c r="E4" s="123">
        <f t="shared" si="3"/>
        <v>97.001673528861758</v>
      </c>
      <c r="F4" s="123">
        <f t="shared" si="3"/>
        <v>82.84473716359669</v>
      </c>
      <c r="G4" s="123">
        <f t="shared" si="3"/>
        <v>82.925639805418868</v>
      </c>
      <c r="H4" s="123">
        <f t="shared" si="3"/>
        <v>95.558614024758811</v>
      </c>
      <c r="I4" s="123">
        <f t="shared" si="3"/>
        <v>95.255441176027105</v>
      </c>
      <c r="J4" s="123">
        <f t="shared" si="3"/>
        <v>92.050653327269643</v>
      </c>
      <c r="K4" s="123">
        <f t="shared" si="3"/>
        <v>82.057236038725051</v>
      </c>
      <c r="L4" s="123">
        <f t="shared" si="3"/>
        <v>100.60828184742304</v>
      </c>
      <c r="M4" s="123">
        <f t="shared" si="3"/>
        <v>95.652806291995915</v>
      </c>
      <c r="N4" s="123">
        <f t="shared" si="3"/>
        <v>86.517655345786935</v>
      </c>
      <c r="O4" s="123">
        <f t="shared" si="3"/>
        <v>86.22453398182104</v>
      </c>
      <c r="P4" s="123">
        <f t="shared" si="3"/>
        <v>76.169540739612088</v>
      </c>
      <c r="Q4" s="123">
        <f t="shared" si="3"/>
        <v>0</v>
      </c>
      <c r="R4" s="123">
        <f t="shared" ref="R4:V4" si="4">SUM(R5:R6)</f>
        <v>69.687970652689927</v>
      </c>
      <c r="S4" s="123">
        <f t="shared" si="4"/>
        <v>76.280710693611965</v>
      </c>
      <c r="T4" s="123">
        <f t="shared" si="4"/>
        <v>81.018374314429849</v>
      </c>
      <c r="U4" s="123">
        <f t="shared" si="4"/>
        <v>0</v>
      </c>
      <c r="V4" s="123">
        <f t="shared" si="4"/>
        <v>0</v>
      </c>
      <c r="W4" s="123">
        <f t="shared" ref="W4:Y4" si="5">SUM(W5:W6)</f>
        <v>73.77043294334625</v>
      </c>
      <c r="X4" s="123">
        <f t="shared" si="5"/>
        <v>72.439408985882707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79.926753929021515</v>
      </c>
      <c r="D5" s="99">
        <v>91.454241999636011</v>
      </c>
      <c r="E5" s="99">
        <v>96.166055352612688</v>
      </c>
      <c r="F5" s="99">
        <v>82.142254855364143</v>
      </c>
      <c r="G5" s="99">
        <v>82.233005380326645</v>
      </c>
      <c r="H5" s="99">
        <v>94.76832905996757</v>
      </c>
      <c r="I5" s="99">
        <v>94.482987292650748</v>
      </c>
      <c r="J5" s="99">
        <v>91.312117789969619</v>
      </c>
      <c r="K5" s="99">
        <v>81.407877474582875</v>
      </c>
      <c r="L5" s="99">
        <v>99.827983508064506</v>
      </c>
      <c r="M5" s="99">
        <v>94.918466142014069</v>
      </c>
      <c r="N5" s="99">
        <v>85.859158082237357</v>
      </c>
      <c r="O5" s="99">
        <v>85.573676862371983</v>
      </c>
      <c r="P5" s="99">
        <v>75.603200462320373</v>
      </c>
      <c r="Q5" s="99">
        <v>0</v>
      </c>
      <c r="R5" s="99">
        <v>69.186922855891936</v>
      </c>
      <c r="S5" s="99">
        <v>75.739502978998274</v>
      </c>
      <c r="T5" s="99">
        <v>80.44472220169169</v>
      </c>
      <c r="U5" s="99">
        <v>0</v>
      </c>
      <c r="V5" s="99">
        <v>0</v>
      </c>
      <c r="W5" s="99">
        <v>73.260615791905821</v>
      </c>
      <c r="X5" s="99">
        <v>71.940639338849536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0.72377453894783383</v>
      </c>
      <c r="D6" s="99">
        <v>0.81091940329801127</v>
      </c>
      <c r="E6" s="99">
        <v>0.83561817624907309</v>
      </c>
      <c r="F6" s="99">
        <v>0.70248230823254432</v>
      </c>
      <c r="G6" s="99">
        <v>0.69263442509221584</v>
      </c>
      <c r="H6" s="99">
        <v>0.79028496479124022</v>
      </c>
      <c r="I6" s="99">
        <v>0.77245388337635956</v>
      </c>
      <c r="J6" s="99">
        <v>0.7385355373000172</v>
      </c>
      <c r="K6" s="99">
        <v>0.64935856414216941</v>
      </c>
      <c r="L6" s="99">
        <v>0.78029833935854132</v>
      </c>
      <c r="M6" s="99">
        <v>0.73434014998184338</v>
      </c>
      <c r="N6" s="99">
        <v>0.65849726354957749</v>
      </c>
      <c r="O6" s="99">
        <v>0.650857119449054</v>
      </c>
      <c r="P6" s="99">
        <v>0.56634027729171077</v>
      </c>
      <c r="Q6" s="99">
        <v>0</v>
      </c>
      <c r="R6" s="99">
        <v>0.50104779679798683</v>
      </c>
      <c r="S6" s="99">
        <v>0.54120771461369266</v>
      </c>
      <c r="T6" s="99">
        <v>0.57365211273815686</v>
      </c>
      <c r="U6" s="99">
        <v>0</v>
      </c>
      <c r="V6" s="99">
        <v>0</v>
      </c>
      <c r="W6" s="99">
        <v>0.50981715144042672</v>
      </c>
      <c r="X6" s="99">
        <v>0.49876964703317089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6.0144469160743888E-3</v>
      </c>
      <c r="F7" s="123">
        <f t="shared" si="6"/>
        <v>1.1892169606887966E-2</v>
      </c>
      <c r="G7" s="123">
        <f t="shared" si="6"/>
        <v>2.0872423991810978E-2</v>
      </c>
      <c r="H7" s="123">
        <f t="shared" si="6"/>
        <v>6.7529138874996342E-2</v>
      </c>
      <c r="I7" s="123">
        <f t="shared" si="6"/>
        <v>3.8764289738417695E-2</v>
      </c>
      <c r="J7" s="123">
        <f t="shared" si="6"/>
        <v>2.8945767639542944E-2</v>
      </c>
      <c r="K7" s="123">
        <f t="shared" si="6"/>
        <v>4.8876945509217534E-2</v>
      </c>
      <c r="L7" s="123">
        <f t="shared" si="6"/>
        <v>0.28668695839334091</v>
      </c>
      <c r="M7" s="123">
        <f t="shared" si="6"/>
        <v>2.7730286639484569E-2</v>
      </c>
      <c r="N7" s="123">
        <f t="shared" si="6"/>
        <v>0.10767515345618438</v>
      </c>
      <c r="O7" s="123">
        <f t="shared" si="6"/>
        <v>2.1364790398350757E-2</v>
      </c>
      <c r="P7" s="123">
        <f t="shared" si="6"/>
        <v>0.12378795821322079</v>
      </c>
      <c r="Q7" s="123">
        <f t="shared" si="6"/>
        <v>0</v>
      </c>
      <c r="R7" s="123">
        <f t="shared" si="6"/>
        <v>2.0150548052825349E-2</v>
      </c>
      <c r="S7" s="123">
        <f t="shared" si="6"/>
        <v>1.5512663793283216E-2</v>
      </c>
      <c r="T7" s="123">
        <f t="shared" si="6"/>
        <v>2.0580757422413554E-2</v>
      </c>
      <c r="U7" s="123">
        <f t="shared" si="6"/>
        <v>0</v>
      </c>
      <c r="V7" s="123">
        <f t="shared" si="6"/>
        <v>0</v>
      </c>
      <c r="W7" s="123">
        <f t="shared" si="6"/>
        <v>1.5122759358060067E-2</v>
      </c>
      <c r="X7" s="123">
        <f t="shared" si="6"/>
        <v>1.0146078961006348E-2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6.0144469160743888E-3</v>
      </c>
      <c r="F8" s="99">
        <f>RES_hhdet_in_tesh!F8/RES_summary!F$21</f>
        <v>1.1892169606887966E-2</v>
      </c>
      <c r="G8" s="99">
        <f>RES_hhdet_in_tesh!G8/RES_summary!G$21</f>
        <v>2.0872423991810978E-2</v>
      </c>
      <c r="H8" s="99">
        <f>RES_hhdet_in_tesh!H8/RES_summary!H$21</f>
        <v>6.7529138874996342E-2</v>
      </c>
      <c r="I8" s="99">
        <f>RES_hhdet_in_tesh!I8/RES_summary!I$21</f>
        <v>3.8764289738417695E-2</v>
      </c>
      <c r="J8" s="99">
        <f>RES_hhdet_in_tesh!J8/RES_summary!J$21</f>
        <v>2.8945767639542944E-2</v>
      </c>
      <c r="K8" s="99">
        <f>RES_hhdet_in_tesh!K8/RES_summary!K$21</f>
        <v>4.8876945509217534E-2</v>
      </c>
      <c r="L8" s="99">
        <f>RES_hhdet_in_tesh!L8/RES_summary!L$21</f>
        <v>0.28668695839334091</v>
      </c>
      <c r="M8" s="99">
        <f>RES_hhdet_in_tesh!M8/RES_summary!M$21</f>
        <v>2.7730286639484569E-2</v>
      </c>
      <c r="N8" s="99">
        <f>RES_hhdet_in_tesh!N8/RES_summary!N$21</f>
        <v>0.10767515345618438</v>
      </c>
      <c r="O8" s="99">
        <f>RES_hhdet_in_tesh!O8/RES_summary!O$21</f>
        <v>2.1364790398350757E-2</v>
      </c>
      <c r="P8" s="99">
        <f>RES_hhdet_in_tesh!P8/RES_summary!P$21</f>
        <v>0.12378795821322079</v>
      </c>
      <c r="Q8" s="99">
        <f>RES_hhdet_in_tesh!Q8/RES_summary!Q$21</f>
        <v>0</v>
      </c>
      <c r="R8" s="99">
        <f>RES_hhdet_in_tesh!R8/RES_summary!R$21</f>
        <v>2.0150548052825349E-2</v>
      </c>
      <c r="S8" s="99">
        <f>RES_hhdet_in_tesh!S8/RES_summary!S$21</f>
        <v>1.5512663793283216E-2</v>
      </c>
      <c r="T8" s="99">
        <f>RES_hhdet_in_tesh!T8/RES_summary!T$21</f>
        <v>2.0580757422413554E-2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1.5122759358060067E-2</v>
      </c>
      <c r="X8" s="99">
        <f>RES_hhdet_in_tesh!X8/RES_summary!X$21</f>
        <v>1.0146078961006348E-2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4.5067211294365075</v>
      </c>
      <c r="D9" s="123">
        <v>4.8432184401269405</v>
      </c>
      <c r="E9" s="123">
        <v>4.9620085619192631</v>
      </c>
      <c r="F9" s="123">
        <v>5.3172493731517569</v>
      </c>
      <c r="G9" s="123">
        <v>4.5416137970802977</v>
      </c>
      <c r="H9" s="123">
        <v>5.5731550488827475</v>
      </c>
      <c r="I9" s="123">
        <v>6.0045532804353554</v>
      </c>
      <c r="J9" s="123">
        <v>6.1243302464145666</v>
      </c>
      <c r="K9" s="123">
        <v>5.8038205218965206</v>
      </c>
      <c r="L9" s="123">
        <v>7.0376426187417938</v>
      </c>
      <c r="M9" s="123">
        <v>7.4191239497705181</v>
      </c>
      <c r="N9" s="123">
        <v>6.175283715635028</v>
      </c>
      <c r="O9" s="123">
        <v>5.2616460009453458</v>
      </c>
      <c r="P9" s="123">
        <v>5.477122412455472</v>
      </c>
      <c r="Q9" s="123">
        <v>0</v>
      </c>
      <c r="R9" s="123">
        <v>5.2700940473449451</v>
      </c>
      <c r="S9" s="123">
        <v>5.6932231606039867</v>
      </c>
      <c r="T9" s="123">
        <v>6.0641461606591651</v>
      </c>
      <c r="U9" s="123">
        <v>0</v>
      </c>
      <c r="V9" s="123">
        <v>0</v>
      </c>
      <c r="W9" s="123">
        <v>10.233333953555544</v>
      </c>
      <c r="X9" s="123">
        <v>10.249669477153951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4.4164074664191668</v>
      </c>
      <c r="D10" s="99">
        <v>4.944796084387022</v>
      </c>
      <c r="E10" s="99">
        <v>5.3358000447155316</v>
      </c>
      <c r="F10" s="99">
        <v>4.7434561436432645</v>
      </c>
      <c r="G10" s="99">
        <v>4.3880232164465989</v>
      </c>
      <c r="H10" s="99">
        <v>5.3520642508566674</v>
      </c>
      <c r="I10" s="99">
        <v>6.1803624077207191</v>
      </c>
      <c r="J10" s="99">
        <v>6.0132165373418927</v>
      </c>
      <c r="K10" s="99">
        <v>5.5805288794352563</v>
      </c>
      <c r="L10" s="99">
        <v>7.7085580597446253</v>
      </c>
      <c r="M10" s="99">
        <v>8.3384666677917423</v>
      </c>
      <c r="N10" s="99">
        <v>6.3799720427063056</v>
      </c>
      <c r="O10" s="99">
        <v>5.8439265958397648</v>
      </c>
      <c r="P10" s="99">
        <v>5.477122412455472</v>
      </c>
      <c r="Q10" s="99">
        <v>0</v>
      </c>
      <c r="R10" s="99">
        <v>5.2048731791881231</v>
      </c>
      <c r="S10" s="99">
        <v>5.7700725526564156</v>
      </c>
      <c r="T10" s="99">
        <v>6.2169334264393674</v>
      </c>
      <c r="U10" s="99">
        <v>0</v>
      </c>
      <c r="V10" s="99">
        <v>0</v>
      </c>
      <c r="W10" s="99">
        <v>10.237629889223527</v>
      </c>
      <c r="X10" s="99">
        <v>10.431763127922073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4.757503701733464</v>
      </c>
      <c r="D11" s="99">
        <v>4.9473217372392986</v>
      </c>
      <c r="E11" s="99">
        <v>5.0130204598157446</v>
      </c>
      <c r="F11" s="99">
        <v>4.8641893033969534</v>
      </c>
      <c r="G11" s="99">
        <v>4.7998441153933218</v>
      </c>
      <c r="H11" s="99">
        <v>5.3339958625254766</v>
      </c>
      <c r="I11" s="99">
        <v>5.3988613053280785</v>
      </c>
      <c r="J11" s="99">
        <v>5.4671019042428473</v>
      </c>
      <c r="K11" s="99">
        <v>5.9920209174188299</v>
      </c>
      <c r="L11" s="99">
        <v>7.1112544887957299</v>
      </c>
      <c r="M11" s="99">
        <v>7.5780267622246251</v>
      </c>
      <c r="N11" s="99">
        <v>6.1563034555269978</v>
      </c>
      <c r="O11" s="99">
        <v>4.9711373997177013</v>
      </c>
      <c r="P11" s="99">
        <v>0</v>
      </c>
      <c r="Q11" s="99">
        <v>0</v>
      </c>
      <c r="R11" s="99">
        <v>5.3238499314083425</v>
      </c>
      <c r="S11" s="99">
        <v>5.5032369450014968</v>
      </c>
      <c r="T11" s="99">
        <v>5.9287664294018718</v>
      </c>
      <c r="U11" s="99">
        <v>0</v>
      </c>
      <c r="V11" s="99">
        <v>0</v>
      </c>
      <c r="W11" s="99">
        <v>7.2670142190615872</v>
      </c>
      <c r="X11" s="99">
        <v>7.4060798510071839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5.2683318345450436</v>
      </c>
      <c r="D15" s="102">
        <v>4.0412588890959622</v>
      </c>
      <c r="E15" s="102">
        <v>4.1806694236356146</v>
      </c>
      <c r="F15" s="102">
        <v>5.5534921744999783</v>
      </c>
      <c r="G15" s="102">
        <v>4.6979243397739241</v>
      </c>
      <c r="H15" s="102">
        <v>5.8392010633136415</v>
      </c>
      <c r="I15" s="102">
        <v>5.376101121515914</v>
      </c>
      <c r="J15" s="102">
        <v>6.3819065910019699</v>
      </c>
      <c r="K15" s="102">
        <v>6.9602197177692187</v>
      </c>
      <c r="L15" s="102">
        <v>6.1682949964440388</v>
      </c>
      <c r="M15" s="102">
        <v>6.9896727565746044</v>
      </c>
      <c r="N15" s="102">
        <v>5.9006484100447532</v>
      </c>
      <c r="O15" s="102">
        <v>4.5364880763026703</v>
      </c>
      <c r="P15" s="102">
        <v>0</v>
      </c>
      <c r="Q15" s="102">
        <v>0</v>
      </c>
      <c r="R15" s="102">
        <v>5.45361199931481</v>
      </c>
      <c r="S15" s="102">
        <v>5.4059943494367149</v>
      </c>
      <c r="T15" s="102">
        <v>5.9707950349592629</v>
      </c>
      <c r="U15" s="102">
        <v>0</v>
      </c>
      <c r="V15" s="102">
        <v>0</v>
      </c>
      <c r="W15" s="102">
        <v>10.318177947064619</v>
      </c>
      <c r="X15" s="102">
        <v>9.5995202482018858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7.3894163108333828</v>
      </c>
      <c r="D19" s="123">
        <v>6.8678622188151328</v>
      </c>
      <c r="E19" s="123">
        <v>6.6662269398219065</v>
      </c>
      <c r="F19" s="123">
        <v>6.8821256235269299</v>
      </c>
      <c r="G19" s="123">
        <v>5.3437992980179576</v>
      </c>
      <c r="H19" s="123">
        <v>6.4238487421004979</v>
      </c>
      <c r="I19" s="123">
        <v>7.7750800530332089</v>
      </c>
      <c r="J19" s="123">
        <v>7.7796911405033917</v>
      </c>
      <c r="K19" s="123">
        <v>6.9363911699120342</v>
      </c>
      <c r="L19" s="123">
        <v>7.3445763643252473</v>
      </c>
      <c r="M19" s="123">
        <v>7.8307838282169362</v>
      </c>
      <c r="N19" s="123">
        <v>6.1589889296710103</v>
      </c>
      <c r="O19" s="123">
        <v>4.723097997190469</v>
      </c>
      <c r="P19" s="123">
        <v>4.6485617088064988</v>
      </c>
      <c r="Q19" s="123">
        <v>0</v>
      </c>
      <c r="R19" s="123">
        <v>3.7754456001621257</v>
      </c>
      <c r="S19" s="123">
        <v>3.6818636511966485</v>
      </c>
      <c r="T19" s="123">
        <v>4.6275353035164706</v>
      </c>
      <c r="U19" s="123">
        <v>0</v>
      </c>
      <c r="V19" s="123">
        <v>0</v>
      </c>
      <c r="W19" s="123">
        <v>5.8444947145573947</v>
      </c>
      <c r="X19" s="123">
        <v>5.954184612537385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6.8165686656850655</v>
      </c>
      <c r="D20" s="99">
        <v>7.447506327739136</v>
      </c>
      <c r="E20" s="99">
        <v>7.4881261969124822</v>
      </c>
      <c r="F20" s="99">
        <v>6.200536129533111</v>
      </c>
      <c r="G20" s="99">
        <v>5.4981483093418593</v>
      </c>
      <c r="H20" s="99">
        <v>6.6920824464959825</v>
      </c>
      <c r="I20" s="99">
        <v>7.3392073615528606</v>
      </c>
      <c r="J20" s="99">
        <v>7.2591237022016193</v>
      </c>
      <c r="K20" s="99">
        <v>6.3102630825693202</v>
      </c>
      <c r="L20" s="99">
        <v>7.7658301073426168</v>
      </c>
      <c r="M20" s="99">
        <v>7.8959242710972557</v>
      </c>
      <c r="N20" s="99">
        <v>5.8785161006828677</v>
      </c>
      <c r="O20" s="99">
        <v>4.9317865616392194</v>
      </c>
      <c r="P20" s="99">
        <v>4.4964574158189778</v>
      </c>
      <c r="Q20" s="99">
        <v>0</v>
      </c>
      <c r="R20" s="99">
        <v>4.0378369924793134</v>
      </c>
      <c r="S20" s="99">
        <v>4.4688130381521836</v>
      </c>
      <c r="T20" s="99">
        <v>5.1306643545473296</v>
      </c>
      <c r="U20" s="99">
        <v>0</v>
      </c>
      <c r="V20" s="99">
        <v>0</v>
      </c>
      <c r="W20" s="99">
        <v>6.0214495283481604</v>
      </c>
      <c r="X20" s="99">
        <v>7.0334120182280095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7.3466221339611302</v>
      </c>
      <c r="D21" s="99">
        <v>7.4402979124316637</v>
      </c>
      <c r="E21" s="99">
        <v>7.087172016976961</v>
      </c>
      <c r="F21" s="99">
        <v>6.3888436998019476</v>
      </c>
      <c r="G21" s="99">
        <v>5.9479039448171438</v>
      </c>
      <c r="H21" s="99">
        <v>6.7001868714138642</v>
      </c>
      <c r="I21" s="99">
        <v>6.3209626311251172</v>
      </c>
      <c r="J21" s="99">
        <v>6.6018366259750954</v>
      </c>
      <c r="K21" s="99">
        <v>6.7797504314509487</v>
      </c>
      <c r="L21" s="99">
        <v>7.4731876633916547</v>
      </c>
      <c r="M21" s="99">
        <v>7.9715592949809455</v>
      </c>
      <c r="N21" s="99">
        <v>6.3489013085660684</v>
      </c>
      <c r="O21" s="99">
        <v>4.6020533234551833</v>
      </c>
      <c r="P21" s="99">
        <v>4.4069337251237224</v>
      </c>
      <c r="Q21" s="99">
        <v>0</v>
      </c>
      <c r="R21" s="99">
        <v>3.8757819222721959</v>
      </c>
      <c r="S21" s="99">
        <v>4.1418186407990154</v>
      </c>
      <c r="T21" s="99">
        <v>4.3544953635033474</v>
      </c>
      <c r="U21" s="99">
        <v>0</v>
      </c>
      <c r="V21" s="99">
        <v>0</v>
      </c>
      <c r="W21" s="99">
        <v>4.7600228832807705</v>
      </c>
      <c r="X21" s="99">
        <v>5.3764355410792222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8.3773026109108741</v>
      </c>
      <c r="D22" s="110">
        <v>4.2892754152908505</v>
      </c>
      <c r="E22" s="110">
        <v>5.6802688930467591</v>
      </c>
      <c r="F22" s="110">
        <v>7.4161331714905039</v>
      </c>
      <c r="G22" s="110">
        <v>4.767443691139194</v>
      </c>
      <c r="H22" s="110">
        <v>6.3131689461428868</v>
      </c>
      <c r="I22" s="110">
        <v>7.9394478012906609</v>
      </c>
      <c r="J22" s="110">
        <v>8.1568045634250659</v>
      </c>
      <c r="K22" s="110">
        <v>7.9094628830295379</v>
      </c>
      <c r="L22" s="110">
        <v>6.5206788926747441</v>
      </c>
      <c r="M22" s="110">
        <v>7.4569471785553212</v>
      </c>
      <c r="N22" s="110">
        <v>6.0422239739981149</v>
      </c>
      <c r="O22" s="110">
        <v>4.7676669554306299</v>
      </c>
      <c r="P22" s="110">
        <v>4.8931594853133831</v>
      </c>
      <c r="Q22" s="110">
        <v>0</v>
      </c>
      <c r="R22" s="110">
        <v>3.4929887427056356</v>
      </c>
      <c r="S22" s="110">
        <v>2.2188593768876208</v>
      </c>
      <c r="T22" s="110">
        <v>5.117734986706223</v>
      </c>
      <c r="U22" s="110">
        <v>0</v>
      </c>
      <c r="V22" s="110">
        <v>0</v>
      </c>
      <c r="W22" s="110">
        <v>6.7069723316742937</v>
      </c>
      <c r="X22" s="110">
        <v>6.3227438676345251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99.612740507459236</v>
      </c>
      <c r="D24" s="118">
        <f t="shared" si="7"/>
        <v>102.68580276114105</v>
      </c>
      <c r="E24" s="118">
        <f t="shared" si="7"/>
        <v>102.73842470100595</v>
      </c>
      <c r="F24" s="118">
        <f t="shared" si="7"/>
        <v>98.983830930514401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86.969257675202471</v>
      </c>
      <c r="K24" s="118">
        <f t="shared" si="7"/>
        <v>90.100493619829493</v>
      </c>
      <c r="L24" s="118">
        <f t="shared" si="7"/>
        <v>103.91346556039333</v>
      </c>
      <c r="M24" s="118">
        <f t="shared" si="7"/>
        <v>111.76874320138234</v>
      </c>
      <c r="N24" s="118">
        <f t="shared" si="7"/>
        <v>105.83358257464802</v>
      </c>
      <c r="O24" s="118">
        <f t="shared" si="7"/>
        <v>92.192309202599077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81.229371476465914</v>
      </c>
      <c r="X24" s="118">
        <f t="shared" si="9"/>
        <v>65.506248930004972</v>
      </c>
      <c r="Y24" s="118">
        <f t="shared" si="9"/>
        <v>90.637763223729735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86.955397597908771</v>
      </c>
      <c r="D25" s="123">
        <f t="shared" si="10"/>
        <v>91.775897165879428</v>
      </c>
      <c r="E25" s="123">
        <f t="shared" si="10"/>
        <v>91.939550968370099</v>
      </c>
      <c r="F25" s="123">
        <f t="shared" si="10"/>
        <v>86.425121373199346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72.744355475248426</v>
      </c>
      <c r="K25" s="123">
        <f t="shared" si="10"/>
        <v>76.135437872839802</v>
      </c>
      <c r="L25" s="123">
        <f t="shared" si="10"/>
        <v>90.136603085436946</v>
      </c>
      <c r="M25" s="123">
        <f t="shared" si="10"/>
        <v>96.919980728222683</v>
      </c>
      <c r="N25" s="123">
        <f t="shared" si="10"/>
        <v>93.644640011438966</v>
      </c>
      <c r="O25" s="123">
        <f t="shared" si="10"/>
        <v>82.940600011134478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65.199361778678536</v>
      </c>
      <c r="X25" s="123">
        <f t="shared" si="12"/>
        <v>50.371872568761077</v>
      </c>
      <c r="Y25" s="123">
        <f t="shared" si="12"/>
        <v>76.283937019814758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85.030420956820123</v>
      </c>
      <c r="D26" s="99">
        <v>89.785588294134314</v>
      </c>
      <c r="E26" s="99">
        <v>89.984783244223678</v>
      </c>
      <c r="F26" s="99">
        <v>84.616026239076362</v>
      </c>
      <c r="G26" s="99">
        <v>0</v>
      </c>
      <c r="H26" s="99">
        <v>0</v>
      </c>
      <c r="I26" s="99">
        <v>0</v>
      </c>
      <c r="J26" s="99">
        <v>71.302610581707057</v>
      </c>
      <c r="K26" s="99">
        <v>74.646866268905555</v>
      </c>
      <c r="L26" s="99">
        <v>88.408996488564995</v>
      </c>
      <c r="M26" s="99">
        <v>95.080986982354034</v>
      </c>
      <c r="N26" s="99">
        <v>91.88289906976533</v>
      </c>
      <c r="O26" s="99">
        <v>81.392951714407232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64.084459982980988</v>
      </c>
      <c r="X26" s="99">
        <v>49.513667980611451</v>
      </c>
      <c r="Y26" s="99">
        <v>75.004212180207986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1.9249766410886486</v>
      </c>
      <c r="D27" s="99">
        <v>1.9903088717451207</v>
      </c>
      <c r="E27" s="99">
        <v>1.9547677241464254</v>
      </c>
      <c r="F27" s="99">
        <v>1.8090951341229886</v>
      </c>
      <c r="G27" s="99">
        <v>0</v>
      </c>
      <c r="H27" s="99">
        <v>0</v>
      </c>
      <c r="I27" s="99">
        <v>0</v>
      </c>
      <c r="J27" s="99">
        <v>1.4417448935413757</v>
      </c>
      <c r="K27" s="99">
        <v>1.4885716039342485</v>
      </c>
      <c r="L27" s="99">
        <v>1.7276065968719452</v>
      </c>
      <c r="M27" s="99">
        <v>1.8389937458686483</v>
      </c>
      <c r="N27" s="99">
        <v>1.7617409416736343</v>
      </c>
      <c r="O27" s="99">
        <v>1.547648296727244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1.1149017956975422</v>
      </c>
      <c r="X27" s="99">
        <v>0.85820458814962408</v>
      </c>
      <c r="Y27" s="99">
        <v>1.2797248396067769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2.7812789360722453E-2</v>
      </c>
      <c r="K28" s="123">
        <f t="shared" si="13"/>
        <v>4.7678699781084938E-2</v>
      </c>
      <c r="L28" s="123">
        <f t="shared" si="13"/>
        <v>0.29125608301610489</v>
      </c>
      <c r="M28" s="123">
        <f t="shared" si="13"/>
        <v>2.6010578940911883E-2</v>
      </c>
      <c r="N28" s="123">
        <f t="shared" si="13"/>
        <v>0.10273899646013551</v>
      </c>
      <c r="O28" s="123">
        <f t="shared" si="13"/>
        <v>1.5151560537605894E-2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2.7812789360722453E-2</v>
      </c>
      <c r="K29" s="99">
        <f>RES_hhdet_in_tesh!K29/RES_summary!K$21</f>
        <v>4.7678699781084938E-2</v>
      </c>
      <c r="L29" s="99">
        <f>RES_hhdet_in_tesh!L29/RES_summary!L$21</f>
        <v>0.29125608301610489</v>
      </c>
      <c r="M29" s="99">
        <f>RES_hhdet_in_tesh!M29/RES_summary!M$21</f>
        <v>2.6010578940911883E-2</v>
      </c>
      <c r="N29" s="99">
        <f>RES_hhdet_in_tesh!N29/RES_summary!N$21</f>
        <v>0.10273899646013551</v>
      </c>
      <c r="O29" s="99">
        <f>RES_hhdet_in_tesh!O29/RES_summary!O$21</f>
        <v>1.5151560537605894E-2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5.2515833711741715</v>
      </c>
      <c r="D30" s="123">
        <v>4.0657470741809165</v>
      </c>
      <c r="E30" s="123">
        <v>4.1806694236356146</v>
      </c>
      <c r="F30" s="123">
        <v>5.5534921744999792</v>
      </c>
      <c r="G30" s="123">
        <v>0</v>
      </c>
      <c r="H30" s="123">
        <v>0</v>
      </c>
      <c r="I30" s="123">
        <v>0</v>
      </c>
      <c r="J30" s="123">
        <v>6.3819065910019708</v>
      </c>
      <c r="K30" s="123">
        <v>6.9306563956211154</v>
      </c>
      <c r="L30" s="123">
        <v>6.1801561221339982</v>
      </c>
      <c r="M30" s="123">
        <v>6.9987945241040617</v>
      </c>
      <c r="N30" s="123">
        <v>5.9024362075656054</v>
      </c>
      <c r="O30" s="123">
        <v>4.5364880763026685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10.21111957064346</v>
      </c>
      <c r="X30" s="123">
        <v>9.4940663829521412</v>
      </c>
      <c r="Y30" s="123">
        <v>7.0399892787159155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4.757503701733464</v>
      </c>
      <c r="D31" s="99">
        <v>4.9473217372392986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5.992020917418829</v>
      </c>
      <c r="L31" s="99">
        <v>7.1112544887957299</v>
      </c>
      <c r="M31" s="99">
        <v>7.5780267622246251</v>
      </c>
      <c r="N31" s="99">
        <v>6.1563034555269969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7.2670142190615872</v>
      </c>
      <c r="X31" s="99">
        <v>7.4060798510071839</v>
      </c>
      <c r="Y31" s="99">
        <v>9.041511887686319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5.2683318345450436</v>
      </c>
      <c r="D35" s="102">
        <v>4.0412588890959622</v>
      </c>
      <c r="E35" s="102">
        <v>4.1806694236356146</v>
      </c>
      <c r="F35" s="102">
        <v>5.5534921744999792</v>
      </c>
      <c r="G35" s="102">
        <v>0</v>
      </c>
      <c r="H35" s="102">
        <v>0</v>
      </c>
      <c r="I35" s="102">
        <v>0</v>
      </c>
      <c r="J35" s="102">
        <v>6.3819065910019708</v>
      </c>
      <c r="K35" s="102">
        <v>6.9602197177692187</v>
      </c>
      <c r="L35" s="102">
        <v>6.1682949964440388</v>
      </c>
      <c r="M35" s="102">
        <v>6.9896727565746026</v>
      </c>
      <c r="N35" s="102">
        <v>5.9006484100447523</v>
      </c>
      <c r="O35" s="102">
        <v>4.5364880763026685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10.318177947064619</v>
      </c>
      <c r="X35" s="102">
        <v>9.5995202482018875</v>
      </c>
      <c r="Y35" s="102">
        <v>6.804911119944224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7.4057595383762811</v>
      </c>
      <c r="D39" s="123">
        <v>6.8441585210806997</v>
      </c>
      <c r="E39" s="123">
        <v>6.6182043090002267</v>
      </c>
      <c r="F39" s="123">
        <v>7.0052173828150819</v>
      </c>
      <c r="G39" s="123">
        <v>0</v>
      </c>
      <c r="H39" s="123">
        <v>0</v>
      </c>
      <c r="I39" s="123">
        <v>0</v>
      </c>
      <c r="J39" s="123">
        <v>7.8151828195913611</v>
      </c>
      <c r="K39" s="123">
        <v>6.9867206515874836</v>
      </c>
      <c r="L39" s="123">
        <v>7.305450269806288</v>
      </c>
      <c r="M39" s="123">
        <v>7.8239573701146812</v>
      </c>
      <c r="N39" s="123">
        <v>6.1837673591833235</v>
      </c>
      <c r="O39" s="123">
        <v>4.7000695546243243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5.8188901271439155</v>
      </c>
      <c r="X39" s="123">
        <v>5.640309978291759</v>
      </c>
      <c r="Y39" s="123">
        <v>7.3138369251990616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7.346622133961132</v>
      </c>
      <c r="D40" s="99">
        <v>7.4402979124316637</v>
      </c>
      <c r="E40" s="99">
        <v>7.087172016976961</v>
      </c>
      <c r="F40" s="99">
        <v>6.3888436998019476</v>
      </c>
      <c r="G40" s="99">
        <v>0</v>
      </c>
      <c r="H40" s="99">
        <v>0</v>
      </c>
      <c r="I40" s="99">
        <v>0</v>
      </c>
      <c r="J40" s="99">
        <v>6.6018366259750954</v>
      </c>
      <c r="K40" s="99">
        <v>6.7797504314509469</v>
      </c>
      <c r="L40" s="99">
        <v>7.4731876633916556</v>
      </c>
      <c r="M40" s="99">
        <v>7.9715592949809437</v>
      </c>
      <c r="N40" s="99">
        <v>6.3489013085660684</v>
      </c>
      <c r="O40" s="99">
        <v>4.6020533234551833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4.7600228832807705</v>
      </c>
      <c r="X40" s="99">
        <v>5.3764355410792222</v>
      </c>
      <c r="Y40" s="99">
        <v>7.3194980641839065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8.3773026109108724</v>
      </c>
      <c r="D41" s="110">
        <v>4.2892754152908505</v>
      </c>
      <c r="E41" s="110">
        <v>5.68026889304676</v>
      </c>
      <c r="F41" s="110">
        <v>7.4161331714905039</v>
      </c>
      <c r="G41" s="110">
        <v>0</v>
      </c>
      <c r="H41" s="110">
        <v>0</v>
      </c>
      <c r="I41" s="110">
        <v>0</v>
      </c>
      <c r="J41" s="110">
        <v>8.1568045634250641</v>
      </c>
      <c r="K41" s="110">
        <v>7.9094628830295397</v>
      </c>
      <c r="L41" s="110">
        <v>6.5206788926747441</v>
      </c>
      <c r="M41" s="110">
        <v>7.4569471785553221</v>
      </c>
      <c r="N41" s="110">
        <v>6.0422239739981149</v>
      </c>
      <c r="O41" s="110">
        <v>4.7676669554306308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6.7069723316742937</v>
      </c>
      <c r="X41" s="110">
        <v>6.322743867634526</v>
      </c>
      <c r="Y41" s="110">
        <v>5.4343387822307081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133.62059236230527</v>
      </c>
      <c r="H43" s="118">
        <f t="shared" si="14"/>
        <v>98.14304505890648</v>
      </c>
      <c r="I43" s="118">
        <f t="shared" si="14"/>
        <v>76.013222714289711</v>
      </c>
      <c r="J43" s="118">
        <f t="shared" si="14"/>
        <v>88.608937272831355</v>
      </c>
      <c r="K43" s="118">
        <f t="shared" si="14"/>
        <v>83.015840918019094</v>
      </c>
      <c r="L43" s="118">
        <f t="shared" si="14"/>
        <v>120.30605334120186</v>
      </c>
      <c r="M43" s="118">
        <f t="shared" si="14"/>
        <v>105.3471927872916</v>
      </c>
      <c r="N43" s="118">
        <f t="shared" si="14"/>
        <v>121.58701361830143</v>
      </c>
      <c r="O43" s="118">
        <f t="shared" si="14"/>
        <v>87.561392919851755</v>
      </c>
      <c r="P43" s="118">
        <f t="shared" si="14"/>
        <v>87.753054191657654</v>
      </c>
      <c r="Q43" s="118">
        <f t="shared" si="14"/>
        <v>64.973323822819438</v>
      </c>
      <c r="R43" s="118">
        <f t="shared" ref="R43:V43" si="15">R44+R47+R49+R58</f>
        <v>80.335129813829795</v>
      </c>
      <c r="S43" s="118">
        <f t="shared" si="15"/>
        <v>86.322890740735502</v>
      </c>
      <c r="T43" s="118">
        <f t="shared" si="15"/>
        <v>89.206329919961775</v>
      </c>
      <c r="U43" s="118">
        <f t="shared" si="15"/>
        <v>80.160808536091608</v>
      </c>
      <c r="V43" s="118">
        <f t="shared" si="15"/>
        <v>78.490306036987946</v>
      </c>
      <c r="W43" s="118">
        <f t="shared" ref="W43:Y43" si="16">W44+W47+W49+W58</f>
        <v>83.48193433876861</v>
      </c>
      <c r="X43" s="118">
        <f t="shared" si="16"/>
        <v>85.557211608000316</v>
      </c>
      <c r="Y43" s="118">
        <f t="shared" si="16"/>
        <v>76.426778618661885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121.50953469435017</v>
      </c>
      <c r="H44" s="123">
        <f t="shared" si="17"/>
        <v>86.321661855471874</v>
      </c>
      <c r="I44" s="123">
        <f t="shared" si="17"/>
        <v>64.007101942209999</v>
      </c>
      <c r="J44" s="123">
        <f t="shared" si="17"/>
        <v>75.532412596993964</v>
      </c>
      <c r="K44" s="123">
        <f t="shared" si="17"/>
        <v>70.932413336940968</v>
      </c>
      <c r="L44" s="123">
        <f t="shared" si="17"/>
        <v>105.33990078055398</v>
      </c>
      <c r="M44" s="123">
        <f t="shared" si="17"/>
        <v>90.466282028787688</v>
      </c>
      <c r="N44" s="123">
        <f t="shared" si="17"/>
        <v>108.10543766482229</v>
      </c>
      <c r="O44" s="123">
        <f t="shared" si="17"/>
        <v>78.166038057416742</v>
      </c>
      <c r="P44" s="123">
        <f t="shared" si="17"/>
        <v>77.591829966281068</v>
      </c>
      <c r="Q44" s="123">
        <f t="shared" si="17"/>
        <v>57.132491061823423</v>
      </c>
      <c r="R44" s="123">
        <f t="shared" ref="R44:V44" si="18">SUM(R45:R46)</f>
        <v>71.198676675328414</v>
      </c>
      <c r="S44" s="123">
        <f t="shared" si="18"/>
        <v>76.963248123129844</v>
      </c>
      <c r="T44" s="123">
        <f t="shared" si="18"/>
        <v>78.388564521015965</v>
      </c>
      <c r="U44" s="123">
        <f t="shared" si="18"/>
        <v>69.146893998733631</v>
      </c>
      <c r="V44" s="123">
        <f t="shared" si="18"/>
        <v>66.746759539978157</v>
      </c>
      <c r="W44" s="123">
        <f t="shared" ref="W44:Y44" si="19">SUM(W45:W46)</f>
        <v>68.026683987072147</v>
      </c>
      <c r="X44" s="123">
        <f t="shared" si="19"/>
        <v>69.944467596251641</v>
      </c>
      <c r="Y44" s="123">
        <f t="shared" si="19"/>
        <v>62.296429914988543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119.0036662901872</v>
      </c>
      <c r="H45" s="99">
        <v>84.558795882998638</v>
      </c>
      <c r="I45" s="99">
        <v>62.725066348441729</v>
      </c>
      <c r="J45" s="99">
        <v>74.035410259876144</v>
      </c>
      <c r="K45" s="99">
        <v>69.545569322616799</v>
      </c>
      <c r="L45" s="99">
        <v>103.32089960597206</v>
      </c>
      <c r="M45" s="99">
        <v>88.749743028130581</v>
      </c>
      <c r="N45" s="99">
        <v>106.0716450683811</v>
      </c>
      <c r="O45" s="99">
        <v>76.70748174548703</v>
      </c>
      <c r="P45" s="99">
        <v>76.165449809703773</v>
      </c>
      <c r="Q45" s="99">
        <v>56.099124796476971</v>
      </c>
      <c r="R45" s="99">
        <v>69.932557571838259</v>
      </c>
      <c r="S45" s="99">
        <v>75.612497674127198</v>
      </c>
      <c r="T45" s="99">
        <v>77.015567578336729</v>
      </c>
      <c r="U45" s="99">
        <v>67.937387882996546</v>
      </c>
      <c r="V45" s="99">
        <v>65.595492779945189</v>
      </c>
      <c r="W45" s="99">
        <v>66.86343529776768</v>
      </c>
      <c r="X45" s="99">
        <v>68.752797325807649</v>
      </c>
      <c r="Y45" s="99">
        <v>61.251356838066393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2.5058684041629729</v>
      </c>
      <c r="H46" s="99">
        <v>1.7628659724732334</v>
      </c>
      <c r="I46" s="99">
        <v>1.2820355937682768</v>
      </c>
      <c r="J46" s="99">
        <v>1.4970023371178187</v>
      </c>
      <c r="K46" s="99">
        <v>1.3868440143241663</v>
      </c>
      <c r="L46" s="99">
        <v>2.0190011745819167</v>
      </c>
      <c r="M46" s="99">
        <v>1.7165390006571115</v>
      </c>
      <c r="N46" s="99">
        <v>2.0337925964411832</v>
      </c>
      <c r="O46" s="99">
        <v>1.4585563119297147</v>
      </c>
      <c r="P46" s="99">
        <v>1.4263801565772909</v>
      </c>
      <c r="Q46" s="99">
        <v>1.0333662653464546</v>
      </c>
      <c r="R46" s="99">
        <v>1.2661191034901613</v>
      </c>
      <c r="S46" s="99">
        <v>1.3507504490026427</v>
      </c>
      <c r="T46" s="99">
        <v>1.3729969426792339</v>
      </c>
      <c r="U46" s="99">
        <v>1.2095061157370854</v>
      </c>
      <c r="V46" s="99">
        <v>1.1512667600329645</v>
      </c>
      <c r="W46" s="99">
        <v>1.1632486893044731</v>
      </c>
      <c r="X46" s="99">
        <v>1.1916702704439928</v>
      </c>
      <c r="Y46" s="99">
        <v>1.045073076922153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1.9763703614078327E-2</v>
      </c>
      <c r="H47" s="123">
        <f t="shared" si="20"/>
        <v>7.787871341996859E-2</v>
      </c>
      <c r="I47" s="123">
        <f t="shared" si="20"/>
        <v>4.1705753458406034E-2</v>
      </c>
      <c r="J47" s="123">
        <f t="shared" si="20"/>
        <v>2.7742731956791156E-2</v>
      </c>
      <c r="K47" s="123">
        <f t="shared" si="20"/>
        <v>4.9967277370577011E-2</v>
      </c>
      <c r="L47" s="123">
        <f t="shared" si="20"/>
        <v>0.28316769752597609</v>
      </c>
      <c r="M47" s="123">
        <f t="shared" si="20"/>
        <v>2.7446745876299659E-2</v>
      </c>
      <c r="N47" s="123">
        <f t="shared" si="20"/>
        <v>0.10782881830311467</v>
      </c>
      <c r="O47" s="123">
        <f t="shared" si="20"/>
        <v>1.9930911848125871E-2</v>
      </c>
      <c r="P47" s="123">
        <f t="shared" si="20"/>
        <v>7.1767289667356127E-2</v>
      </c>
      <c r="Q47" s="123">
        <f t="shared" si="20"/>
        <v>2.7819506749239359E-2</v>
      </c>
      <c r="R47" s="123">
        <f t="shared" si="20"/>
        <v>2.0688970018469956E-2</v>
      </c>
      <c r="S47" s="123">
        <f t="shared" si="20"/>
        <v>1.592934848829558E-2</v>
      </c>
      <c r="T47" s="123">
        <f t="shared" si="20"/>
        <v>2.0124589318517638E-2</v>
      </c>
      <c r="U47" s="123">
        <f t="shared" si="20"/>
        <v>1.1082096615460517E-2</v>
      </c>
      <c r="V47" s="123">
        <f t="shared" si="20"/>
        <v>8.7066654201810867E-3</v>
      </c>
      <c r="W47" s="123">
        <f t="shared" si="20"/>
        <v>1.6739801397852638E-2</v>
      </c>
      <c r="X47" s="123">
        <f t="shared" si="20"/>
        <v>1.005854416212708E-2</v>
      </c>
      <c r="Y47" s="123">
        <f t="shared" si="20"/>
        <v>1.6445750285738422E-3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1.9763703614078327E-2</v>
      </c>
      <c r="H48" s="99">
        <f>RES_hhdet_in_tesh!H48/RES_summary!H$21</f>
        <v>7.787871341996859E-2</v>
      </c>
      <c r="I48" s="99">
        <f>RES_hhdet_in_tesh!I48/RES_summary!I$21</f>
        <v>4.1705753458406034E-2</v>
      </c>
      <c r="J48" s="99">
        <f>RES_hhdet_in_tesh!J48/RES_summary!J$21</f>
        <v>2.7742731956791156E-2</v>
      </c>
      <c r="K48" s="99">
        <f>RES_hhdet_in_tesh!K48/RES_summary!K$21</f>
        <v>4.9967277370577011E-2</v>
      </c>
      <c r="L48" s="99">
        <f>RES_hhdet_in_tesh!L48/RES_summary!L$21</f>
        <v>0.28316769752597609</v>
      </c>
      <c r="M48" s="99">
        <f>RES_hhdet_in_tesh!M48/RES_summary!M$21</f>
        <v>2.7446745876299659E-2</v>
      </c>
      <c r="N48" s="99">
        <f>RES_hhdet_in_tesh!N48/RES_summary!N$21</f>
        <v>0.10782881830311467</v>
      </c>
      <c r="O48" s="99">
        <f>RES_hhdet_in_tesh!O48/RES_summary!O$21</f>
        <v>1.9930911848125871E-2</v>
      </c>
      <c r="P48" s="99">
        <f>RES_hhdet_in_tesh!P48/RES_summary!P$21</f>
        <v>7.1767289667356127E-2</v>
      </c>
      <c r="Q48" s="99">
        <f>RES_hhdet_in_tesh!Q48/RES_summary!Q$21</f>
        <v>2.7819506749239359E-2</v>
      </c>
      <c r="R48" s="99">
        <f>RES_hhdet_in_tesh!R48/RES_summary!R$21</f>
        <v>2.0688970018469956E-2</v>
      </c>
      <c r="S48" s="99">
        <f>RES_hhdet_in_tesh!S48/RES_summary!S$21</f>
        <v>1.592934848829558E-2</v>
      </c>
      <c r="T48" s="99">
        <f>RES_hhdet_in_tesh!T48/RES_summary!T$21</f>
        <v>2.0124589318517638E-2</v>
      </c>
      <c r="U48" s="99">
        <f>RES_hhdet_in_tesh!U48/RES_summary!U$21</f>
        <v>1.1082096615460517E-2</v>
      </c>
      <c r="V48" s="99">
        <f>RES_hhdet_in_tesh!V48/RES_summary!V$21</f>
        <v>8.7066654201810867E-3</v>
      </c>
      <c r="W48" s="99">
        <f>RES_hhdet_in_tesh!W48/RES_summary!W$21</f>
        <v>1.6739801397852638E-2</v>
      </c>
      <c r="X48" s="99">
        <f>RES_hhdet_in_tesh!X48/RES_summary!X$21</f>
        <v>1.005854416212708E-2</v>
      </c>
      <c r="Y48" s="99">
        <f>RES_hhdet_in_tesh!Y48/RES_summary!Y$21</f>
        <v>1.6445750285738422E-3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6.7543299753747341</v>
      </c>
      <c r="H49" s="123">
        <v>5.3303559131767591</v>
      </c>
      <c r="I49" s="123">
        <v>4.1697097935243255</v>
      </c>
      <c r="J49" s="123">
        <v>5.2288218203061447</v>
      </c>
      <c r="K49" s="123">
        <v>5.047537349843493</v>
      </c>
      <c r="L49" s="123">
        <v>7.3748178275232474</v>
      </c>
      <c r="M49" s="123">
        <v>7.0281850533995511</v>
      </c>
      <c r="N49" s="123">
        <v>7.1889697824184875</v>
      </c>
      <c r="O49" s="123">
        <v>4.6744470483007285</v>
      </c>
      <c r="P49" s="123">
        <v>5.4047990628270925</v>
      </c>
      <c r="Q49" s="123">
        <v>4.1989120184742976</v>
      </c>
      <c r="R49" s="123">
        <v>5.3626000909172404</v>
      </c>
      <c r="S49" s="123">
        <v>5.7487248521424821</v>
      </c>
      <c r="T49" s="123">
        <v>6.2293809651893071</v>
      </c>
      <c r="U49" s="123">
        <v>5.9373061307065012</v>
      </c>
      <c r="V49" s="123">
        <v>6.4957271031668249</v>
      </c>
      <c r="W49" s="123">
        <v>9.6302430468360818</v>
      </c>
      <c r="X49" s="123">
        <v>9.9606474214069394</v>
      </c>
      <c r="Y49" s="123">
        <v>6.8170674459535894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6.8194649955068858</v>
      </c>
      <c r="H50" s="99">
        <v>5.3173086016347897</v>
      </c>
      <c r="I50" s="99">
        <v>4.1395500103245366</v>
      </c>
      <c r="J50" s="99">
        <v>5.199026348195142</v>
      </c>
      <c r="K50" s="99">
        <v>4.9984942122043705</v>
      </c>
      <c r="L50" s="99">
        <v>7.4063609080743387</v>
      </c>
      <c r="M50" s="99">
        <v>7.0293201526743925</v>
      </c>
      <c r="N50" s="99">
        <v>7.2423079284084828</v>
      </c>
      <c r="O50" s="99">
        <v>4.6782528130455017</v>
      </c>
      <c r="P50" s="99">
        <v>5.4088654855630462</v>
      </c>
      <c r="Q50" s="99">
        <v>4.1545561411558865</v>
      </c>
      <c r="R50" s="99">
        <v>5.3596240361179275</v>
      </c>
      <c r="S50" s="99">
        <v>5.7614433668913287</v>
      </c>
      <c r="T50" s="99">
        <v>6.2402714598023241</v>
      </c>
      <c r="U50" s="99">
        <v>5.9421972694135219</v>
      </c>
      <c r="V50" s="99">
        <v>6.4843022570125317</v>
      </c>
      <c r="W50" s="99">
        <v>9.5948386378773698</v>
      </c>
      <c r="X50" s="99">
        <v>9.9789269604861843</v>
      </c>
      <c r="Y50" s="99">
        <v>6.8175743996012441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4.6979243397739259</v>
      </c>
      <c r="H54" s="102">
        <v>5.8392010633136424</v>
      </c>
      <c r="I54" s="102">
        <v>5.3761011215159122</v>
      </c>
      <c r="J54" s="102">
        <v>6.3819065910019699</v>
      </c>
      <c r="K54" s="102">
        <v>6.9602197177692187</v>
      </c>
      <c r="L54" s="102">
        <v>6.1682949964440388</v>
      </c>
      <c r="M54" s="102">
        <v>6.9896727565746026</v>
      </c>
      <c r="N54" s="102">
        <v>5.9006484100447514</v>
      </c>
      <c r="O54" s="102">
        <v>4.5364880763026703</v>
      </c>
      <c r="P54" s="102">
        <v>5.3011052830602585</v>
      </c>
      <c r="Q54" s="102">
        <v>5.1805268686947761</v>
      </c>
      <c r="R54" s="102">
        <v>5.4536119993148091</v>
      </c>
      <c r="S54" s="102">
        <v>5.4059943494367158</v>
      </c>
      <c r="T54" s="102">
        <v>5.9707950349592629</v>
      </c>
      <c r="U54" s="102">
        <v>5.8517112033336209</v>
      </c>
      <c r="V54" s="102">
        <v>6.6982007655678997</v>
      </c>
      <c r="W54" s="102">
        <v>10.318177947064619</v>
      </c>
      <c r="X54" s="102">
        <v>9.5995202482018858</v>
      </c>
      <c r="Y54" s="102">
        <v>6.8049111199442249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5.3369639889662759</v>
      </c>
      <c r="H58" s="123">
        <v>6.4131485768378873</v>
      </c>
      <c r="I58" s="123">
        <v>7.7947052250969948</v>
      </c>
      <c r="J58" s="123">
        <v>7.8199601235744396</v>
      </c>
      <c r="K58" s="123">
        <v>6.9859229538640424</v>
      </c>
      <c r="L58" s="123">
        <v>7.3081670355986601</v>
      </c>
      <c r="M58" s="123">
        <v>7.8252789592280578</v>
      </c>
      <c r="N58" s="123">
        <v>6.1847773527575294</v>
      </c>
      <c r="O58" s="123">
        <v>4.7009769022861549</v>
      </c>
      <c r="P58" s="123">
        <v>4.6846578728821395</v>
      </c>
      <c r="Q58" s="123">
        <v>3.6141012357724871</v>
      </c>
      <c r="R58" s="123">
        <v>3.7531640775656765</v>
      </c>
      <c r="S58" s="123">
        <v>3.5949884169748709</v>
      </c>
      <c r="T58" s="123">
        <v>4.5682598444379874</v>
      </c>
      <c r="U58" s="123">
        <v>5.0655263100360184</v>
      </c>
      <c r="V58" s="123">
        <v>5.2391127284227847</v>
      </c>
      <c r="W58" s="123">
        <v>5.8082675034625249</v>
      </c>
      <c r="X58" s="123">
        <v>5.6420380461796196</v>
      </c>
      <c r="Y58" s="123">
        <v>7.3116366826911907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5.9479039448171456</v>
      </c>
      <c r="H59" s="99">
        <v>6.7001868714138642</v>
      </c>
      <c r="I59" s="99">
        <v>6.3209626311251172</v>
      </c>
      <c r="J59" s="99">
        <v>6.6018366259750954</v>
      </c>
      <c r="K59" s="99">
        <v>6.7797504314509487</v>
      </c>
      <c r="L59" s="99">
        <v>7.4731876633916556</v>
      </c>
      <c r="M59" s="99">
        <v>7.9715592949809455</v>
      </c>
      <c r="N59" s="99">
        <v>6.3489013085660684</v>
      </c>
      <c r="O59" s="99">
        <v>4.6020533234551824</v>
      </c>
      <c r="P59" s="99">
        <v>4.4069337251237215</v>
      </c>
      <c r="Q59" s="99">
        <v>3.5941196260455204</v>
      </c>
      <c r="R59" s="99">
        <v>3.8757819222721963</v>
      </c>
      <c r="S59" s="99">
        <v>4.1418186407990145</v>
      </c>
      <c r="T59" s="99">
        <v>4.3544953635033474</v>
      </c>
      <c r="U59" s="99">
        <v>5.3403036977727947</v>
      </c>
      <c r="V59" s="99">
        <v>5.8084980125725485</v>
      </c>
      <c r="W59" s="99">
        <v>4.7600228832807705</v>
      </c>
      <c r="X59" s="99">
        <v>5.3764355410792239</v>
      </c>
      <c r="Y59" s="99">
        <v>7.3194980641839065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4.7674436911391949</v>
      </c>
      <c r="H60" s="110">
        <v>6.3131689461428859</v>
      </c>
      <c r="I60" s="110">
        <v>7.9394478012906609</v>
      </c>
      <c r="J60" s="110">
        <v>8.1568045634250623</v>
      </c>
      <c r="K60" s="110">
        <v>7.9094628830295406</v>
      </c>
      <c r="L60" s="110">
        <v>6.520678892674745</v>
      </c>
      <c r="M60" s="110">
        <v>7.4569471785553212</v>
      </c>
      <c r="N60" s="110">
        <v>6.0422239739981149</v>
      </c>
      <c r="O60" s="110">
        <v>4.7676669554306308</v>
      </c>
      <c r="P60" s="110">
        <v>4.893159485313384</v>
      </c>
      <c r="Q60" s="110">
        <v>3.6784864226704905</v>
      </c>
      <c r="R60" s="110">
        <v>3.492988742705637</v>
      </c>
      <c r="S60" s="110">
        <v>2.2188593768876212</v>
      </c>
      <c r="T60" s="110">
        <v>5.1177349867062238</v>
      </c>
      <c r="U60" s="110">
        <v>4.9008182505280926</v>
      </c>
      <c r="V60" s="110">
        <v>5.1688885433776468</v>
      </c>
      <c r="W60" s="110">
        <v>6.7069723316742946</v>
      </c>
      <c r="X60" s="110">
        <v>6.322743867634526</v>
      </c>
      <c r="Y60" s="110">
        <v>5.4343387822307081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99.054242464359419</v>
      </c>
      <c r="D62" s="118">
        <f t="shared" si="21"/>
        <v>99.58538901759205</v>
      </c>
      <c r="E62" s="118">
        <f t="shared" si="21"/>
        <v>100.48135066488916</v>
      </c>
      <c r="F62" s="118">
        <f t="shared" si="21"/>
        <v>102.27393167038366</v>
      </c>
      <c r="G62" s="118">
        <f t="shared" si="21"/>
        <v>99.237128955854985</v>
      </c>
      <c r="H62" s="118">
        <f t="shared" si="21"/>
        <v>102.20126842406917</v>
      </c>
      <c r="I62" s="118">
        <f t="shared" si="21"/>
        <v>107.64393685660232</v>
      </c>
      <c r="J62" s="118">
        <f t="shared" si="21"/>
        <v>104.22857430469642</v>
      </c>
      <c r="K62" s="118">
        <f t="shared" si="21"/>
        <v>103.66635507798433</v>
      </c>
      <c r="L62" s="118">
        <f t="shared" si="21"/>
        <v>115.70696639175185</v>
      </c>
      <c r="M62" s="118">
        <f t="shared" si="21"/>
        <v>107.89173452465815</v>
      </c>
      <c r="N62" s="118">
        <f t="shared" si="21"/>
        <v>97.353603626347819</v>
      </c>
      <c r="O62" s="118">
        <f t="shared" si="21"/>
        <v>86.222493036838912</v>
      </c>
      <c r="P62" s="118">
        <f t="shared" si="21"/>
        <v>81.024612369385579</v>
      </c>
      <c r="Q62" s="118">
        <f t="shared" si="21"/>
        <v>76.714930507167338</v>
      </c>
      <c r="R62" s="118">
        <f t="shared" ref="R62:V62" si="22">R63+R66+R68+R77</f>
        <v>83.260677096714886</v>
      </c>
      <c r="S62" s="118">
        <f t="shared" si="22"/>
        <v>81.564685156147661</v>
      </c>
      <c r="T62" s="118">
        <f t="shared" si="22"/>
        <v>83.861906222201114</v>
      </c>
      <c r="U62" s="118">
        <f t="shared" si="22"/>
        <v>77.403993058300159</v>
      </c>
      <c r="V62" s="118">
        <f t="shared" si="22"/>
        <v>80.253343200670486</v>
      </c>
      <c r="W62" s="118">
        <f t="shared" ref="W62:Y62" si="23">W63+W66+W68+W77</f>
        <v>94.701422365924159</v>
      </c>
      <c r="X62" s="118">
        <f t="shared" si="23"/>
        <v>81.385254832424835</v>
      </c>
      <c r="Y62" s="118">
        <f t="shared" si="23"/>
        <v>72.780269510811351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86.695696868132075</v>
      </c>
      <c r="D63" s="123">
        <f t="shared" si="24"/>
        <v>88.226631416294751</v>
      </c>
      <c r="E63" s="123">
        <f t="shared" si="24"/>
        <v>89.049054603106043</v>
      </c>
      <c r="F63" s="123">
        <f t="shared" si="24"/>
        <v>90.159504358040451</v>
      </c>
      <c r="G63" s="123">
        <f t="shared" si="24"/>
        <v>88.818794142954985</v>
      </c>
      <c r="H63" s="123">
        <f t="shared" si="24"/>
        <v>90.499640594768138</v>
      </c>
      <c r="I63" s="123">
        <f t="shared" si="24"/>
        <v>94.376688754512728</v>
      </c>
      <c r="J63" s="123">
        <f t="shared" si="24"/>
        <v>90.58951075921965</v>
      </c>
      <c r="K63" s="123">
        <f t="shared" si="24"/>
        <v>90.097149017293887</v>
      </c>
      <c r="L63" s="123">
        <f t="shared" si="24"/>
        <v>100.94444047757867</v>
      </c>
      <c r="M63" s="123">
        <f t="shared" si="24"/>
        <v>92.745752804508498</v>
      </c>
      <c r="N63" s="123">
        <f t="shared" si="24"/>
        <v>85.436130353586023</v>
      </c>
      <c r="O63" s="123">
        <f t="shared" si="24"/>
        <v>77.047612076556533</v>
      </c>
      <c r="P63" s="123">
        <f t="shared" si="24"/>
        <v>71.461255487077509</v>
      </c>
      <c r="Q63" s="123">
        <f t="shared" si="24"/>
        <v>68.093940158353803</v>
      </c>
      <c r="R63" s="123">
        <f t="shared" ref="R63:V63" si="25">SUM(R64:R65)</f>
        <v>73.803750639353922</v>
      </c>
      <c r="S63" s="123">
        <f t="shared" si="25"/>
        <v>72.625599265058838</v>
      </c>
      <c r="T63" s="123">
        <f t="shared" si="25"/>
        <v>73.343798266430085</v>
      </c>
      <c r="U63" s="123">
        <f t="shared" si="25"/>
        <v>66.689821080054287</v>
      </c>
      <c r="V63" s="123">
        <f t="shared" si="25"/>
        <v>68.143731965133256</v>
      </c>
      <c r="W63" s="123">
        <f t="shared" ref="W63:Y63" si="26">SUM(W64:W65)</f>
        <v>77.617462452568418</v>
      </c>
      <c r="X63" s="123">
        <f t="shared" si="26"/>
        <v>65.946028960979618</v>
      </c>
      <c r="Y63" s="123">
        <f t="shared" si="26"/>
        <v>59.748923953456433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84.776469356508684</v>
      </c>
      <c r="D64" s="99">
        <v>86.313294116909333</v>
      </c>
      <c r="E64" s="99">
        <v>87.155743009015382</v>
      </c>
      <c r="F64" s="99">
        <v>88.272239196736891</v>
      </c>
      <c r="G64" s="99">
        <v>86.987100765982206</v>
      </c>
      <c r="H64" s="99">
        <v>88.651451698767858</v>
      </c>
      <c r="I64" s="99">
        <v>92.486362985436074</v>
      </c>
      <c r="J64" s="99">
        <v>88.794086719893926</v>
      </c>
      <c r="K64" s="99">
        <v>88.335603259238681</v>
      </c>
      <c r="L64" s="99">
        <v>99.009685058392165</v>
      </c>
      <c r="M64" s="99">
        <v>90.985962324961847</v>
      </c>
      <c r="N64" s="99">
        <v>83.828816483580312</v>
      </c>
      <c r="O64" s="99">
        <v>75.609925279244038</v>
      </c>
      <c r="P64" s="99">
        <v>70.147574435410561</v>
      </c>
      <c r="Q64" s="99">
        <v>66.862312072016394</v>
      </c>
      <c r="R64" s="99">
        <v>72.491305760359552</v>
      </c>
      <c r="S64" s="99">
        <v>71.350977114764191</v>
      </c>
      <c r="T64" s="99">
        <v>72.05916177130338</v>
      </c>
      <c r="U64" s="99">
        <v>65.523293680353376</v>
      </c>
      <c r="V64" s="99">
        <v>66.968369834345992</v>
      </c>
      <c r="W64" s="99">
        <v>76.290212523963234</v>
      </c>
      <c r="X64" s="99">
        <v>64.822481597372985</v>
      </c>
      <c r="Y64" s="99">
        <v>58.746587352722869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1.9192275116233852</v>
      </c>
      <c r="D65" s="99">
        <v>1.913337299385425</v>
      </c>
      <c r="E65" s="99">
        <v>1.8933115940906604</v>
      </c>
      <c r="F65" s="99">
        <v>1.8872651613035663</v>
      </c>
      <c r="G65" s="99">
        <v>1.8316933769727863</v>
      </c>
      <c r="H65" s="99">
        <v>1.8481888960002799</v>
      </c>
      <c r="I65" s="99">
        <v>1.8903257690766484</v>
      </c>
      <c r="J65" s="99">
        <v>1.795424039325717</v>
      </c>
      <c r="K65" s="99">
        <v>1.7615457580551996</v>
      </c>
      <c r="L65" s="99">
        <v>1.9347554191865066</v>
      </c>
      <c r="M65" s="99">
        <v>1.759790479546647</v>
      </c>
      <c r="N65" s="99">
        <v>1.6073138700057148</v>
      </c>
      <c r="O65" s="99">
        <v>1.4376867973124892</v>
      </c>
      <c r="P65" s="99">
        <v>1.3136810516669515</v>
      </c>
      <c r="Q65" s="99">
        <v>1.2316280863374152</v>
      </c>
      <c r="R65" s="99">
        <v>1.3124448789943632</v>
      </c>
      <c r="S65" s="99">
        <v>1.2746221502946466</v>
      </c>
      <c r="T65" s="99">
        <v>1.2846364951266984</v>
      </c>
      <c r="U65" s="99">
        <v>1.1665273997009167</v>
      </c>
      <c r="V65" s="99">
        <v>1.1753621307872615</v>
      </c>
      <c r="W65" s="99">
        <v>1.3272499286051906</v>
      </c>
      <c r="X65" s="99">
        <v>1.1235473636066309</v>
      </c>
      <c r="Y65" s="99">
        <v>1.0023366007335659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6.8540228160335085E-3</v>
      </c>
      <c r="F66" s="123">
        <f t="shared" si="27"/>
        <v>1.1490442295638212E-2</v>
      </c>
      <c r="G66" s="123">
        <f t="shared" si="27"/>
        <v>2.1105969199109408E-2</v>
      </c>
      <c r="H66" s="123">
        <f t="shared" si="27"/>
        <v>6.6799357602555481E-2</v>
      </c>
      <c r="I66" s="123">
        <f t="shared" si="27"/>
        <v>3.8594754507889094E-2</v>
      </c>
      <c r="J66" s="123">
        <f t="shared" si="27"/>
        <v>2.8928488647398998E-2</v>
      </c>
      <c r="K66" s="123">
        <f t="shared" si="27"/>
        <v>4.9459074040981613E-2</v>
      </c>
      <c r="L66" s="123">
        <f t="shared" si="27"/>
        <v>0.28587879151486439</v>
      </c>
      <c r="M66" s="123">
        <f t="shared" si="27"/>
        <v>2.8196341877122968E-2</v>
      </c>
      <c r="N66" s="123">
        <f t="shared" si="27"/>
        <v>0.10818328516144182</v>
      </c>
      <c r="O66" s="123">
        <f t="shared" si="27"/>
        <v>2.1288214088679248E-2</v>
      </c>
      <c r="P66" s="123">
        <f t="shared" si="27"/>
        <v>7.1390818797212208E-2</v>
      </c>
      <c r="Q66" s="123">
        <f t="shared" si="27"/>
        <v>2.7619627863385902E-2</v>
      </c>
      <c r="R66" s="123">
        <f t="shared" si="27"/>
        <v>2.0511289395294549E-2</v>
      </c>
      <c r="S66" s="123">
        <f t="shared" si="27"/>
        <v>1.5633808425799246E-2</v>
      </c>
      <c r="T66" s="123">
        <f t="shared" si="27"/>
        <v>1.9618555157703853E-2</v>
      </c>
      <c r="U66" s="123">
        <f t="shared" si="27"/>
        <v>1.2755512284542614E-2</v>
      </c>
      <c r="V66" s="123">
        <f t="shared" si="27"/>
        <v>8.6890856676837495E-3</v>
      </c>
      <c r="W66" s="123">
        <f t="shared" si="27"/>
        <v>1.5767335986436398E-2</v>
      </c>
      <c r="X66" s="123">
        <f t="shared" si="27"/>
        <v>1.0445604164376485E-2</v>
      </c>
      <c r="Y66" s="123">
        <f t="shared" si="27"/>
        <v>1.1660824714725233E-3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6.8540228160335085E-3</v>
      </c>
      <c r="F67" s="99">
        <f>RES_hhdet_in_tesh!F67/RES_summary!F$21</f>
        <v>1.1490442295638212E-2</v>
      </c>
      <c r="G67" s="99">
        <f>RES_hhdet_in_tesh!G67/RES_summary!G$21</f>
        <v>2.1105969199109408E-2</v>
      </c>
      <c r="H67" s="99">
        <f>RES_hhdet_in_tesh!H67/RES_summary!H$21</f>
        <v>6.6799357602555481E-2</v>
      </c>
      <c r="I67" s="99">
        <f>RES_hhdet_in_tesh!I67/RES_summary!I$21</f>
        <v>3.8594754507889094E-2</v>
      </c>
      <c r="J67" s="99">
        <f>RES_hhdet_in_tesh!J67/RES_summary!J$21</f>
        <v>2.8928488647398998E-2</v>
      </c>
      <c r="K67" s="99">
        <f>RES_hhdet_in_tesh!K67/RES_summary!K$21</f>
        <v>4.9459074040981613E-2</v>
      </c>
      <c r="L67" s="99">
        <f>RES_hhdet_in_tesh!L67/RES_summary!L$21</f>
        <v>0.28587879151486439</v>
      </c>
      <c r="M67" s="99">
        <f>RES_hhdet_in_tesh!M67/RES_summary!M$21</f>
        <v>2.8196341877122968E-2</v>
      </c>
      <c r="N67" s="99">
        <f>RES_hhdet_in_tesh!N67/RES_summary!N$21</f>
        <v>0.10818328516144182</v>
      </c>
      <c r="O67" s="99">
        <f>RES_hhdet_in_tesh!O67/RES_summary!O$21</f>
        <v>2.1288214088679248E-2</v>
      </c>
      <c r="P67" s="99">
        <f>RES_hhdet_in_tesh!P67/RES_summary!P$21</f>
        <v>7.1390818797212208E-2</v>
      </c>
      <c r="Q67" s="99">
        <f>RES_hhdet_in_tesh!Q67/RES_summary!Q$21</f>
        <v>2.7619627863385902E-2</v>
      </c>
      <c r="R67" s="99">
        <f>RES_hhdet_in_tesh!R67/RES_summary!R$21</f>
        <v>2.0511289395294549E-2</v>
      </c>
      <c r="S67" s="99">
        <f>RES_hhdet_in_tesh!S67/RES_summary!S$21</f>
        <v>1.5633808425799246E-2</v>
      </c>
      <c r="T67" s="99">
        <f>RES_hhdet_in_tesh!T67/RES_summary!T$21</f>
        <v>1.9618555157703853E-2</v>
      </c>
      <c r="U67" s="99">
        <f>RES_hhdet_in_tesh!U67/RES_summary!U$21</f>
        <v>1.2755512284542614E-2</v>
      </c>
      <c r="V67" s="99">
        <f>RES_hhdet_in_tesh!V67/RES_summary!V$21</f>
        <v>8.6890856676837495E-3</v>
      </c>
      <c r="W67" s="99">
        <f>RES_hhdet_in_tesh!W67/RES_summary!W$21</f>
        <v>1.5767335986436398E-2</v>
      </c>
      <c r="X67" s="99">
        <f>RES_hhdet_in_tesh!X67/RES_summary!X$21</f>
        <v>1.0445604164376485E-2</v>
      </c>
      <c r="Y67" s="99">
        <f>RES_hhdet_in_tesh!Y67/RES_summary!Y$21</f>
        <v>1.1660824714725233E-3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4.9041163974353692</v>
      </c>
      <c r="D68" s="123">
        <v>4.532360057342558</v>
      </c>
      <c r="E68" s="123">
        <v>4.6613003924809746</v>
      </c>
      <c r="F68" s="123">
        <v>5.332179615770503</v>
      </c>
      <c r="G68" s="123">
        <v>4.7015530824444403</v>
      </c>
      <c r="H68" s="123">
        <v>5.326597988240481</v>
      </c>
      <c r="I68" s="123">
        <v>5.8604123657494602</v>
      </c>
      <c r="J68" s="123">
        <v>6.1000218274669162</v>
      </c>
      <c r="K68" s="123">
        <v>6.329666795904541</v>
      </c>
      <c r="L68" s="123">
        <v>7.1149982718870328</v>
      </c>
      <c r="M68" s="123">
        <v>7.2903103490275187</v>
      </c>
      <c r="N68" s="123">
        <v>5.7987834493535173</v>
      </c>
      <c r="O68" s="123">
        <v>4.6590634203820107</v>
      </c>
      <c r="P68" s="123">
        <v>5.0515437036590143</v>
      </c>
      <c r="Q68" s="123">
        <v>5.0147371506796885</v>
      </c>
      <c r="R68" s="123">
        <v>5.6005691098058366</v>
      </c>
      <c r="S68" s="123">
        <v>5.4789009679280456</v>
      </c>
      <c r="T68" s="123">
        <v>5.8919440070074343</v>
      </c>
      <c r="U68" s="123">
        <v>5.767695516943947</v>
      </c>
      <c r="V68" s="123">
        <v>6.6341328579658416</v>
      </c>
      <c r="W68" s="123">
        <v>10.918491877323245</v>
      </c>
      <c r="X68" s="123">
        <v>9.505563496269728</v>
      </c>
      <c r="Y68" s="123">
        <v>6.6790349343767046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4.8773562937546018</v>
      </c>
      <c r="D69" s="99">
        <v>4.5611034367549825</v>
      </c>
      <c r="E69" s="99">
        <v>4.6875705541633836</v>
      </c>
      <c r="F69" s="99">
        <v>5.3198911017278423</v>
      </c>
      <c r="G69" s="99">
        <v>4.7017660086672546</v>
      </c>
      <c r="H69" s="99">
        <v>5.2893223750642484</v>
      </c>
      <c r="I69" s="99">
        <v>5.8811248730372903</v>
      </c>
      <c r="J69" s="99">
        <v>6.0894782061407353</v>
      </c>
      <c r="K69" s="99">
        <v>6.2938426759675048</v>
      </c>
      <c r="L69" s="99">
        <v>7.1678468252838208</v>
      </c>
      <c r="M69" s="99">
        <v>7.3145142229961868</v>
      </c>
      <c r="N69" s="99">
        <v>5.7904516780309754</v>
      </c>
      <c r="O69" s="99">
        <v>4.667516892387483</v>
      </c>
      <c r="P69" s="99">
        <v>5.033226806941844</v>
      </c>
      <c r="Q69" s="99">
        <v>5.0074571439701749</v>
      </c>
      <c r="R69" s="99">
        <v>5.605855084956894</v>
      </c>
      <c r="S69" s="99">
        <v>5.4816774185472337</v>
      </c>
      <c r="T69" s="99">
        <v>5.8888349383947549</v>
      </c>
      <c r="U69" s="99">
        <v>5.7642456305222103</v>
      </c>
      <c r="V69" s="99">
        <v>6.631314806380761</v>
      </c>
      <c r="W69" s="99">
        <v>10.948859101036749</v>
      </c>
      <c r="X69" s="99">
        <v>9.4986378959577564</v>
      </c>
      <c r="Y69" s="99">
        <v>6.6655158155600214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5.2683318345450427</v>
      </c>
      <c r="D73" s="102">
        <v>4.0412588890959622</v>
      </c>
      <c r="E73" s="102">
        <v>4.1806694236356154</v>
      </c>
      <c r="F73" s="102">
        <v>5.5534921744999792</v>
      </c>
      <c r="G73" s="102">
        <v>4.6979243397739241</v>
      </c>
      <c r="H73" s="102">
        <v>5.8392010633136442</v>
      </c>
      <c r="I73" s="102">
        <v>5.3761011215159122</v>
      </c>
      <c r="J73" s="102">
        <v>6.3819065910019708</v>
      </c>
      <c r="K73" s="102">
        <v>6.9602197177692178</v>
      </c>
      <c r="L73" s="102">
        <v>6.1682949964440397</v>
      </c>
      <c r="M73" s="102">
        <v>6.9896727565746017</v>
      </c>
      <c r="N73" s="102">
        <v>5.9006484100447514</v>
      </c>
      <c r="O73" s="102">
        <v>4.5364880763026685</v>
      </c>
      <c r="P73" s="102">
        <v>5.3011052830602585</v>
      </c>
      <c r="Q73" s="102">
        <v>5.180526868694777</v>
      </c>
      <c r="R73" s="102">
        <v>5.4536119993148091</v>
      </c>
      <c r="S73" s="102">
        <v>5.4059943494367149</v>
      </c>
      <c r="T73" s="102">
        <v>5.970795034959262</v>
      </c>
      <c r="U73" s="102">
        <v>5.8517112033336209</v>
      </c>
      <c r="V73" s="102">
        <v>6.6982007655679014</v>
      </c>
      <c r="W73" s="102">
        <v>10.318177947064621</v>
      </c>
      <c r="X73" s="102">
        <v>9.5995202482018875</v>
      </c>
      <c r="Y73" s="102">
        <v>6.8049111199442249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7.4544291987919653</v>
      </c>
      <c r="D77" s="123">
        <v>6.8263975439547426</v>
      </c>
      <c r="E77" s="123">
        <v>6.7641416464861086</v>
      </c>
      <c r="F77" s="123">
        <v>6.7707572542770738</v>
      </c>
      <c r="G77" s="123">
        <v>5.6956757612564459</v>
      </c>
      <c r="H77" s="123">
        <v>6.3082304834579954</v>
      </c>
      <c r="I77" s="123">
        <v>7.3682409818322547</v>
      </c>
      <c r="J77" s="123">
        <v>7.5101132293624628</v>
      </c>
      <c r="K77" s="123">
        <v>7.190080190744923</v>
      </c>
      <c r="L77" s="123">
        <v>7.3616488507712834</v>
      </c>
      <c r="M77" s="123">
        <v>7.827475029245015</v>
      </c>
      <c r="N77" s="123">
        <v>6.0105065382468288</v>
      </c>
      <c r="O77" s="123">
        <v>4.4945293258116799</v>
      </c>
      <c r="P77" s="123">
        <v>4.4404223598518486</v>
      </c>
      <c r="Q77" s="123">
        <v>3.5786335702704579</v>
      </c>
      <c r="R77" s="123">
        <v>3.8358460581598259</v>
      </c>
      <c r="S77" s="123">
        <v>3.4445511147349772</v>
      </c>
      <c r="T77" s="123">
        <v>4.6065453936058818</v>
      </c>
      <c r="U77" s="123">
        <v>4.9337209490173857</v>
      </c>
      <c r="V77" s="123">
        <v>5.4667892919037024</v>
      </c>
      <c r="W77" s="123">
        <v>6.1497007000460542</v>
      </c>
      <c r="X77" s="123">
        <v>5.9232167710111163</v>
      </c>
      <c r="Y77" s="123">
        <v>6.3511445405067386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7.3818734751162687</v>
      </c>
      <c r="D78" s="99">
        <v>6.9947981704192914</v>
      </c>
      <c r="E78" s="99">
        <v>6.8311621806484828</v>
      </c>
      <c r="F78" s="99">
        <v>6.7304869176088449</v>
      </c>
      <c r="G78" s="99">
        <v>5.7569571018078767</v>
      </c>
      <c r="H78" s="99">
        <v>6.307831763819344</v>
      </c>
      <c r="I78" s="99">
        <v>7.3391601602457106</v>
      </c>
      <c r="J78" s="99">
        <v>7.4825841733194709</v>
      </c>
      <c r="K78" s="99">
        <v>7.1524060971505072</v>
      </c>
      <c r="L78" s="99">
        <v>7.4051255062544836</v>
      </c>
      <c r="M78" s="99">
        <v>7.8501649035738152</v>
      </c>
      <c r="N78" s="99">
        <v>6.0086291134286807</v>
      </c>
      <c r="O78" s="99">
        <v>4.479495279811645</v>
      </c>
      <c r="P78" s="99">
        <v>4.4133302606402394</v>
      </c>
      <c r="Q78" s="99">
        <v>3.574376699826272</v>
      </c>
      <c r="R78" s="99">
        <v>3.8486868497930096</v>
      </c>
      <c r="S78" s="99">
        <v>3.4901475969141127</v>
      </c>
      <c r="T78" s="99">
        <v>4.5867756303368079</v>
      </c>
      <c r="U78" s="99">
        <v>4.9350051655790095</v>
      </c>
      <c r="V78" s="99">
        <v>5.4783271145185966</v>
      </c>
      <c r="W78" s="99">
        <v>6.1252890748412572</v>
      </c>
      <c r="X78" s="99">
        <v>5.9028355843909139</v>
      </c>
      <c r="Y78" s="99">
        <v>6.4536146121089253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8.3773026109108741</v>
      </c>
      <c r="D79" s="110">
        <v>4.2892754152908514</v>
      </c>
      <c r="E79" s="110">
        <v>5.6802688930467609</v>
      </c>
      <c r="F79" s="110">
        <v>7.4161331714905065</v>
      </c>
      <c r="G79" s="110">
        <v>4.7674436911391949</v>
      </c>
      <c r="H79" s="110">
        <v>6.3131689461428859</v>
      </c>
      <c r="I79" s="110">
        <v>7.9394478012906591</v>
      </c>
      <c r="J79" s="110">
        <v>8.1568045634250641</v>
      </c>
      <c r="K79" s="110">
        <v>7.9094628830295397</v>
      </c>
      <c r="L79" s="110">
        <v>6.5206788926747459</v>
      </c>
      <c r="M79" s="110">
        <v>7.4569471785553212</v>
      </c>
      <c r="N79" s="110">
        <v>6.0422239739981149</v>
      </c>
      <c r="O79" s="110">
        <v>4.7676669554306299</v>
      </c>
      <c r="P79" s="110">
        <v>4.8931594853133822</v>
      </c>
      <c r="Q79" s="110">
        <v>3.6784864226704914</v>
      </c>
      <c r="R79" s="110">
        <v>3.4929887427056361</v>
      </c>
      <c r="S79" s="110">
        <v>2.2188593768876204</v>
      </c>
      <c r="T79" s="110">
        <v>5.1177349867062247</v>
      </c>
      <c r="U79" s="110">
        <v>4.9008182505280935</v>
      </c>
      <c r="V79" s="110">
        <v>5.1688885433776459</v>
      </c>
      <c r="W79" s="110">
        <v>6.7069723316742937</v>
      </c>
      <c r="X79" s="110">
        <v>6.3227438676345242</v>
      </c>
      <c r="Y79" s="110">
        <v>5.4343387822307072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100.00937746753027</v>
      </c>
      <c r="D81" s="118">
        <f t="shared" si="28"/>
        <v>99.672786677458689</v>
      </c>
      <c r="E81" s="118">
        <f t="shared" si="28"/>
        <v>99.6685415458237</v>
      </c>
      <c r="F81" s="118">
        <f t="shared" si="28"/>
        <v>101.53020875565832</v>
      </c>
      <c r="G81" s="118">
        <f t="shared" si="28"/>
        <v>98.507350380963103</v>
      </c>
      <c r="H81" s="118">
        <f t="shared" si="28"/>
        <v>104.44684509783477</v>
      </c>
      <c r="I81" s="118">
        <f t="shared" si="28"/>
        <v>104.35526024715912</v>
      </c>
      <c r="J81" s="118">
        <f t="shared" si="28"/>
        <v>105.02489036754915</v>
      </c>
      <c r="K81" s="118">
        <f t="shared" si="28"/>
        <v>107.4501408734065</v>
      </c>
      <c r="L81" s="118">
        <f t="shared" si="28"/>
        <v>107.72994442975079</v>
      </c>
      <c r="M81" s="118">
        <f t="shared" si="28"/>
        <v>106.5517050637186</v>
      </c>
      <c r="N81" s="118">
        <f t="shared" si="28"/>
        <v>99.806968580260701</v>
      </c>
      <c r="O81" s="118">
        <f t="shared" si="28"/>
        <v>90.95557741909947</v>
      </c>
      <c r="P81" s="118">
        <f t="shared" si="28"/>
        <v>85.01084309312742</v>
      </c>
      <c r="Q81" s="118">
        <f t="shared" si="28"/>
        <v>80.379012567102521</v>
      </c>
      <c r="R81" s="118">
        <f t="shared" ref="R81:V81" si="29">R82+R85+R87+R100</f>
        <v>80.421360414883125</v>
      </c>
      <c r="S81" s="118">
        <f t="shared" si="29"/>
        <v>78.74837506819155</v>
      </c>
      <c r="T81" s="118">
        <f t="shared" si="29"/>
        <v>82.765359811620243</v>
      </c>
      <c r="U81" s="118">
        <f t="shared" si="29"/>
        <v>80.385995373921403</v>
      </c>
      <c r="V81" s="118">
        <f t="shared" si="29"/>
        <v>83.564585367263732</v>
      </c>
      <c r="W81" s="118">
        <f t="shared" ref="W81:Y81" si="30">W82+W85+W87+W100</f>
        <v>84.475357682002226</v>
      </c>
      <c r="X81" s="118">
        <f t="shared" si="30"/>
        <v>80.850737303196837</v>
      </c>
      <c r="Y81" s="118">
        <f t="shared" si="30"/>
        <v>75.075933313919137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87.554056851510779</v>
      </c>
      <c r="D82" s="123">
        <f t="shared" si="31"/>
        <v>88.462737592987736</v>
      </c>
      <c r="E82" s="123">
        <f t="shared" si="31"/>
        <v>88.775796709456614</v>
      </c>
      <c r="F82" s="123">
        <f t="shared" si="31"/>
        <v>89.0853269332991</v>
      </c>
      <c r="G82" s="123">
        <f t="shared" si="31"/>
        <v>88.414539976482061</v>
      </c>
      <c r="H82" s="123">
        <f t="shared" si="31"/>
        <v>92.204262454235121</v>
      </c>
      <c r="I82" s="123">
        <f t="shared" si="31"/>
        <v>90.923792373634001</v>
      </c>
      <c r="J82" s="123">
        <f t="shared" si="31"/>
        <v>91.124313143719689</v>
      </c>
      <c r="K82" s="123">
        <f t="shared" si="31"/>
        <v>93.854308227565767</v>
      </c>
      <c r="L82" s="123">
        <f t="shared" si="31"/>
        <v>93.443357804391823</v>
      </c>
      <c r="M82" s="123">
        <f t="shared" si="31"/>
        <v>91.579915467202241</v>
      </c>
      <c r="N82" s="123">
        <f t="shared" si="31"/>
        <v>87.662289708758351</v>
      </c>
      <c r="O82" s="123">
        <f t="shared" si="31"/>
        <v>81.451978735081312</v>
      </c>
      <c r="P82" s="123">
        <f t="shared" si="31"/>
        <v>75.061551431027581</v>
      </c>
      <c r="Q82" s="123">
        <f t="shared" si="31"/>
        <v>71.419270244311107</v>
      </c>
      <c r="R82" s="123">
        <f t="shared" ref="R82:V82" si="32">SUM(R83:R84)</f>
        <v>71.19999815767143</v>
      </c>
      <c r="S82" s="123">
        <f t="shared" si="32"/>
        <v>69.749165436440876</v>
      </c>
      <c r="T82" s="123">
        <f t="shared" si="32"/>
        <v>72.310062419700245</v>
      </c>
      <c r="U82" s="123">
        <f t="shared" si="32"/>
        <v>69.447338689378299</v>
      </c>
      <c r="V82" s="123">
        <f t="shared" si="32"/>
        <v>71.629337566038799</v>
      </c>
      <c r="W82" s="123">
        <f t="shared" ref="W82:Y82" si="33">SUM(W83:W84)</f>
        <v>68.983303796454621</v>
      </c>
      <c r="X82" s="123">
        <f t="shared" si="33"/>
        <v>65.390568318762249</v>
      </c>
      <c r="Y82" s="123">
        <f t="shared" si="33"/>
        <v>60.965028048714096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86.768328619663151</v>
      </c>
      <c r="D83" s="99">
        <v>87.685237729634835</v>
      </c>
      <c r="E83" s="99">
        <v>88.011040116681514</v>
      </c>
      <c r="F83" s="99">
        <v>88.329927517037163</v>
      </c>
      <c r="G83" s="99">
        <v>87.67605964386</v>
      </c>
      <c r="H83" s="99">
        <v>91.44171851143193</v>
      </c>
      <c r="I83" s="99">
        <v>90.186465081426832</v>
      </c>
      <c r="J83" s="99">
        <v>90.393209766001945</v>
      </c>
      <c r="K83" s="99">
        <v>93.111593730084437</v>
      </c>
      <c r="L83" s="99">
        <v>92.718629227579129</v>
      </c>
      <c r="M83" s="99">
        <v>90.876843477299346</v>
      </c>
      <c r="N83" s="99">
        <v>86.995080482398762</v>
      </c>
      <c r="O83" s="99">
        <v>80.837146763195932</v>
      </c>
      <c r="P83" s="99">
        <v>74.503449341417806</v>
      </c>
      <c r="Q83" s="99">
        <v>70.896891641040099</v>
      </c>
      <c r="R83" s="99">
        <v>70.688079072142074</v>
      </c>
      <c r="S83" s="99">
        <v>69.254298699112098</v>
      </c>
      <c r="T83" s="99">
        <v>71.798069672002015</v>
      </c>
      <c r="U83" s="99">
        <v>68.956280404877759</v>
      </c>
      <c r="V83" s="99">
        <v>71.129976563088647</v>
      </c>
      <c r="W83" s="99">
        <v>68.506569825468347</v>
      </c>
      <c r="X83" s="99">
        <v>64.940332305848287</v>
      </c>
      <c r="Y83" s="99">
        <v>60.551773346444811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0.78572823184763174</v>
      </c>
      <c r="D84" s="99">
        <v>0.77749986335289678</v>
      </c>
      <c r="E84" s="99">
        <v>0.76475659277509656</v>
      </c>
      <c r="F84" s="99">
        <v>0.75539941626194007</v>
      </c>
      <c r="G84" s="99">
        <v>0.73848033262206647</v>
      </c>
      <c r="H84" s="99">
        <v>0.7625439428031866</v>
      </c>
      <c r="I84" s="99">
        <v>0.73732729220716975</v>
      </c>
      <c r="J84" s="99">
        <v>0.73110337771774525</v>
      </c>
      <c r="K84" s="99">
        <v>0.74271449748133167</v>
      </c>
      <c r="L84" s="99">
        <v>0.7247285768126901</v>
      </c>
      <c r="M84" s="99">
        <v>0.7030719899028961</v>
      </c>
      <c r="N84" s="99">
        <v>0.66720922635958435</v>
      </c>
      <c r="O84" s="99">
        <v>0.61483197188537553</v>
      </c>
      <c r="P84" s="99">
        <v>0.55810208960977203</v>
      </c>
      <c r="Q84" s="99">
        <v>0.52237860327100694</v>
      </c>
      <c r="R84" s="99">
        <v>0.51191908552936127</v>
      </c>
      <c r="S84" s="99">
        <v>0.4948667373287825</v>
      </c>
      <c r="T84" s="99">
        <v>0.51199274769823522</v>
      </c>
      <c r="U84" s="99">
        <v>0.49105828450054478</v>
      </c>
      <c r="V84" s="99">
        <v>0.49936100295015501</v>
      </c>
      <c r="W84" s="99">
        <v>0.47673397098627351</v>
      </c>
      <c r="X84" s="99">
        <v>0.45023601291395976</v>
      </c>
      <c r="Y84" s="99">
        <v>0.41325470226928301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4.3412940269396813E-4</v>
      </c>
      <c r="E85" s="123">
        <f t="shared" si="34"/>
        <v>6.5318873836283202E-3</v>
      </c>
      <c r="F85" s="123">
        <f t="shared" si="34"/>
        <v>1.1875766965091603E-2</v>
      </c>
      <c r="G85" s="123">
        <f t="shared" si="34"/>
        <v>2.0648096451394784E-2</v>
      </c>
      <c r="H85" s="123">
        <f t="shared" si="34"/>
        <v>6.719114804631518E-2</v>
      </c>
      <c r="I85" s="123">
        <f t="shared" si="34"/>
        <v>3.8475462291235558E-2</v>
      </c>
      <c r="J85" s="123">
        <f t="shared" si="34"/>
        <v>2.8888079358311718E-2</v>
      </c>
      <c r="K85" s="123">
        <f t="shared" si="34"/>
        <v>4.9279478028118294E-2</v>
      </c>
      <c r="L85" s="123">
        <f t="shared" si="34"/>
        <v>0.28537539344523444</v>
      </c>
      <c r="M85" s="123">
        <f t="shared" si="34"/>
        <v>2.8008208831097496E-2</v>
      </c>
      <c r="N85" s="123">
        <f t="shared" si="34"/>
        <v>0.1084166574431132</v>
      </c>
      <c r="O85" s="123">
        <f t="shared" si="34"/>
        <v>2.138638462743311E-2</v>
      </c>
      <c r="P85" s="123">
        <f t="shared" si="34"/>
        <v>7.1356064224207247E-2</v>
      </c>
      <c r="Q85" s="123">
        <f t="shared" si="34"/>
        <v>2.7440745173699387E-2</v>
      </c>
      <c r="R85" s="123">
        <f t="shared" si="34"/>
        <v>2.049372876960635E-2</v>
      </c>
      <c r="S85" s="123">
        <f t="shared" si="34"/>
        <v>1.5762115623139332E-2</v>
      </c>
      <c r="T85" s="123">
        <f t="shared" si="34"/>
        <v>1.978406309612742E-2</v>
      </c>
      <c r="U85" s="123">
        <f t="shared" si="34"/>
        <v>1.2816101503577659E-2</v>
      </c>
      <c r="V85" s="123">
        <f t="shared" si="34"/>
        <v>8.789079339207485E-3</v>
      </c>
      <c r="W85" s="123">
        <f t="shared" si="34"/>
        <v>1.5864475075894075E-2</v>
      </c>
      <c r="X85" s="123">
        <f t="shared" si="34"/>
        <v>1.0362066889750009E-2</v>
      </c>
      <c r="Y85" s="123">
        <f t="shared" si="34"/>
        <v>9.9148606812337757E-4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4.3412940269396813E-4</v>
      </c>
      <c r="E86" s="99">
        <f>RES_hhdet_in_tesh!E86/RES_summary!E$21</f>
        <v>6.5318873836283202E-3</v>
      </c>
      <c r="F86" s="99">
        <f>RES_hhdet_in_tesh!F86/RES_summary!F$21</f>
        <v>1.1875766965091603E-2</v>
      </c>
      <c r="G86" s="99">
        <f>RES_hhdet_in_tesh!G86/RES_summary!G$21</f>
        <v>2.0648096451394784E-2</v>
      </c>
      <c r="H86" s="99">
        <f>RES_hhdet_in_tesh!H86/RES_summary!H$21</f>
        <v>6.719114804631518E-2</v>
      </c>
      <c r="I86" s="99">
        <f>RES_hhdet_in_tesh!I86/RES_summary!I$21</f>
        <v>3.8475462291235558E-2</v>
      </c>
      <c r="J86" s="99">
        <f>RES_hhdet_in_tesh!J86/RES_summary!J$21</f>
        <v>2.8888079358311718E-2</v>
      </c>
      <c r="K86" s="99">
        <f>RES_hhdet_in_tesh!K86/RES_summary!K$21</f>
        <v>4.9279478028118294E-2</v>
      </c>
      <c r="L86" s="99">
        <f>RES_hhdet_in_tesh!L86/RES_summary!L$21</f>
        <v>0.28537539344523444</v>
      </c>
      <c r="M86" s="99">
        <f>RES_hhdet_in_tesh!M86/RES_summary!M$21</f>
        <v>2.8008208831097496E-2</v>
      </c>
      <c r="N86" s="99">
        <f>RES_hhdet_in_tesh!N86/RES_summary!N$21</f>
        <v>0.1084166574431132</v>
      </c>
      <c r="O86" s="99">
        <f>RES_hhdet_in_tesh!O86/RES_summary!O$21</f>
        <v>2.138638462743311E-2</v>
      </c>
      <c r="P86" s="99">
        <f>RES_hhdet_in_tesh!P86/RES_summary!P$21</f>
        <v>7.1356064224207247E-2</v>
      </c>
      <c r="Q86" s="99">
        <f>RES_hhdet_in_tesh!Q86/RES_summary!Q$21</f>
        <v>2.7440745173699387E-2</v>
      </c>
      <c r="R86" s="99">
        <f>RES_hhdet_in_tesh!R86/RES_summary!R$21</f>
        <v>2.049372876960635E-2</v>
      </c>
      <c r="S86" s="99">
        <f>RES_hhdet_in_tesh!S86/RES_summary!S$21</f>
        <v>1.5762115623139332E-2</v>
      </c>
      <c r="T86" s="99">
        <f>RES_hhdet_in_tesh!T86/RES_summary!T$21</f>
        <v>1.978406309612742E-2</v>
      </c>
      <c r="U86" s="99">
        <f>RES_hhdet_in_tesh!U86/RES_summary!U$21</f>
        <v>1.2816101503577659E-2</v>
      </c>
      <c r="V86" s="99">
        <f>RES_hhdet_in_tesh!V86/RES_summary!V$21</f>
        <v>8.789079339207485E-3</v>
      </c>
      <c r="W86" s="99">
        <f>RES_hhdet_in_tesh!W86/RES_summary!W$21</f>
        <v>1.5864475075894075E-2</v>
      </c>
      <c r="X86" s="99">
        <f>RES_hhdet_in_tesh!X86/RES_summary!X$21</f>
        <v>1.0362066889750009E-2</v>
      </c>
      <c r="Y86" s="99">
        <f>RES_hhdet_in_tesh!Y86/RES_summary!Y$21</f>
        <v>9.9148606812337757E-4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5.0511247540520827</v>
      </c>
      <c r="D87" s="123">
        <v>4.3459600875380993</v>
      </c>
      <c r="E87" s="123">
        <v>4.2446013036385519</v>
      </c>
      <c r="F87" s="123">
        <v>5.5428410991117154</v>
      </c>
      <c r="G87" s="123">
        <v>4.6933605207294384</v>
      </c>
      <c r="H87" s="123">
        <v>5.764836448668258</v>
      </c>
      <c r="I87" s="123">
        <v>5.6575120699380728</v>
      </c>
      <c r="J87" s="123">
        <v>6.1471074886447985</v>
      </c>
      <c r="K87" s="123">
        <v>6.499677046824095</v>
      </c>
      <c r="L87" s="123">
        <v>6.6760905460788855</v>
      </c>
      <c r="M87" s="123">
        <v>7.1583923453217615</v>
      </c>
      <c r="N87" s="123">
        <v>5.8921722621110604</v>
      </c>
      <c r="O87" s="123">
        <v>4.8088058283100699</v>
      </c>
      <c r="P87" s="123">
        <v>5.2795817099403655</v>
      </c>
      <c r="Q87" s="123">
        <v>5.2013008087027464</v>
      </c>
      <c r="R87" s="123">
        <v>5.4285699760854067</v>
      </c>
      <c r="S87" s="123">
        <v>5.3517850384088419</v>
      </c>
      <c r="T87" s="123">
        <v>5.8814147018104741</v>
      </c>
      <c r="U87" s="123">
        <v>5.8946162257534684</v>
      </c>
      <c r="V87" s="123">
        <v>6.6448648831785961</v>
      </c>
      <c r="W87" s="123">
        <v>9.7222852068063386</v>
      </c>
      <c r="X87" s="123">
        <v>9.4694172663751512</v>
      </c>
      <c r="Y87" s="123">
        <v>6.9469488893186186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4.7955282448703889</v>
      </c>
      <c r="D88" s="99">
        <v>4.800528204553884</v>
      </c>
      <c r="E88" s="99">
        <v>4.8868211105474044</v>
      </c>
      <c r="F88" s="99">
        <v>5.0623531747890675</v>
      </c>
      <c r="G88" s="99">
        <v>4.618655935535914</v>
      </c>
      <c r="H88" s="99">
        <v>5.0660604027815506</v>
      </c>
      <c r="I88" s="99">
        <v>5.7721844987939095</v>
      </c>
      <c r="J88" s="99">
        <v>5.9620753797859232</v>
      </c>
      <c r="K88" s="99">
        <v>6.3765242257427337</v>
      </c>
      <c r="L88" s="99">
        <v>6.9943011014154211</v>
      </c>
      <c r="M88" s="99">
        <v>7.2421544150164507</v>
      </c>
      <c r="N88" s="99">
        <v>5.8835300705664482</v>
      </c>
      <c r="O88" s="99">
        <v>5.0108970635249985</v>
      </c>
      <c r="P88" s="99">
        <v>5.1992228245356253</v>
      </c>
      <c r="Q88" s="99">
        <v>5.2513682920666662</v>
      </c>
      <c r="R88" s="99">
        <v>5.3776480373517943</v>
      </c>
      <c r="S88" s="99">
        <v>5.300189178359112</v>
      </c>
      <c r="T88" s="99">
        <v>5.7634970576715929</v>
      </c>
      <c r="U88" s="99">
        <v>5.925137313639592</v>
      </c>
      <c r="V88" s="99">
        <v>6.6415390867677644</v>
      </c>
      <c r="W88" s="99">
        <v>9.5989707058191591</v>
      </c>
      <c r="X88" s="99">
        <v>9.4694065388865454</v>
      </c>
      <c r="Y88" s="99">
        <v>6.9469568252762324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4.757503701733464</v>
      </c>
      <c r="D92" s="102">
        <v>4.9473217372392977</v>
      </c>
      <c r="E92" s="102">
        <v>5.0130204598157455</v>
      </c>
      <c r="F92" s="102">
        <v>4.8641893033969525</v>
      </c>
      <c r="G92" s="102">
        <v>4.7998441153933209</v>
      </c>
      <c r="H92" s="102">
        <v>5.3339958625254758</v>
      </c>
      <c r="I92" s="102">
        <v>5.3988613053280785</v>
      </c>
      <c r="J92" s="102">
        <v>5.4671019042428473</v>
      </c>
      <c r="K92" s="102">
        <v>5.9920209174188299</v>
      </c>
      <c r="L92" s="102">
        <v>7.1112544887957307</v>
      </c>
      <c r="M92" s="102">
        <v>7.5780267622246251</v>
      </c>
      <c r="N92" s="102">
        <v>6.156303455526996</v>
      </c>
      <c r="O92" s="102">
        <v>4.9711373997177031</v>
      </c>
      <c r="P92" s="102">
        <v>5.137449509415597</v>
      </c>
      <c r="Q92" s="102">
        <v>4.8830319599009018</v>
      </c>
      <c r="R92" s="102">
        <v>5.3238499314083443</v>
      </c>
      <c r="S92" s="102">
        <v>5.5032369450014986</v>
      </c>
      <c r="T92" s="102">
        <v>5.9287664294018718</v>
      </c>
      <c r="U92" s="102">
        <v>5.8954364510357076</v>
      </c>
      <c r="V92" s="102">
        <v>5.7722516273479982</v>
      </c>
      <c r="W92" s="102">
        <v>7.2670142190615872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5.2683318345450418</v>
      </c>
      <c r="D96" s="102">
        <v>4.0412588890959622</v>
      </c>
      <c r="E96" s="102">
        <v>4.1806694236356154</v>
      </c>
      <c r="F96" s="102">
        <v>5.5534921744999792</v>
      </c>
      <c r="G96" s="102">
        <v>4.6979243397739232</v>
      </c>
      <c r="H96" s="102">
        <v>5.8392010633136433</v>
      </c>
      <c r="I96" s="102">
        <v>5.3761011215159131</v>
      </c>
      <c r="J96" s="102">
        <v>6.3819065910019699</v>
      </c>
      <c r="K96" s="102">
        <v>6.9602197177692187</v>
      </c>
      <c r="L96" s="102">
        <v>6.1682949964440379</v>
      </c>
      <c r="M96" s="102">
        <v>6.9896727565746035</v>
      </c>
      <c r="N96" s="102">
        <v>5.9006484100447514</v>
      </c>
      <c r="O96" s="102">
        <v>4.5364880763026703</v>
      </c>
      <c r="P96" s="102">
        <v>5.3011052830602576</v>
      </c>
      <c r="Q96" s="102">
        <v>5.180526868694777</v>
      </c>
      <c r="R96" s="102">
        <v>5.4536119993148091</v>
      </c>
      <c r="S96" s="102">
        <v>5.4059943494367131</v>
      </c>
      <c r="T96" s="102">
        <v>5.970795034959262</v>
      </c>
      <c r="U96" s="102">
        <v>5.8517112033336227</v>
      </c>
      <c r="V96" s="102">
        <v>6.6982007655679006</v>
      </c>
      <c r="W96" s="102">
        <v>10.318177947064619</v>
      </c>
      <c r="X96" s="102">
        <v>9.5995202482018875</v>
      </c>
      <c r="Y96" s="102">
        <v>6.8049111199442223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7.4041958619674144</v>
      </c>
      <c r="D100" s="123">
        <v>6.8636548675301539</v>
      </c>
      <c r="E100" s="123">
        <v>6.6416116453449066</v>
      </c>
      <c r="F100" s="123">
        <v>6.8901649562824163</v>
      </c>
      <c r="G100" s="123">
        <v>5.3788017873002039</v>
      </c>
      <c r="H100" s="123">
        <v>6.4105550468850616</v>
      </c>
      <c r="I100" s="123">
        <v>7.7354803412958164</v>
      </c>
      <c r="J100" s="123">
        <v>7.7245816558263511</v>
      </c>
      <c r="K100" s="123">
        <v>7.0468761209885242</v>
      </c>
      <c r="L100" s="123">
        <v>7.3251206858348494</v>
      </c>
      <c r="M100" s="123">
        <v>7.7853890423635113</v>
      </c>
      <c r="N100" s="123">
        <v>6.1440899519481729</v>
      </c>
      <c r="O100" s="123">
        <v>4.6734064710806544</v>
      </c>
      <c r="P100" s="123">
        <v>4.5983538879352732</v>
      </c>
      <c r="Q100" s="123">
        <v>3.7310007689149622</v>
      </c>
      <c r="R100" s="123">
        <v>3.7722985523566743</v>
      </c>
      <c r="S100" s="123">
        <v>3.6316624777187121</v>
      </c>
      <c r="T100" s="123">
        <v>4.5540986270134081</v>
      </c>
      <c r="U100" s="123">
        <v>5.0312243572860691</v>
      </c>
      <c r="V100" s="123">
        <v>5.2815938387071286</v>
      </c>
      <c r="W100" s="123">
        <v>5.7539042036653711</v>
      </c>
      <c r="X100" s="123">
        <v>5.9803896511696806</v>
      </c>
      <c r="Y100" s="123">
        <v>7.1629648898182934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7.4095972390923999</v>
      </c>
      <c r="D101" s="99">
        <v>7.1900201214695167</v>
      </c>
      <c r="E101" s="99">
        <v>6.8825133875928728</v>
      </c>
      <c r="F101" s="99">
        <v>6.6565127175894867</v>
      </c>
      <c r="G101" s="99">
        <v>5.8132986373715809</v>
      </c>
      <c r="H101" s="99">
        <v>6.3913410940395279</v>
      </c>
      <c r="I101" s="99">
        <v>6.8989258079465969</v>
      </c>
      <c r="J101" s="99">
        <v>7.2445078902922972</v>
      </c>
      <c r="K101" s="99">
        <v>7.2500004791654078</v>
      </c>
      <c r="L101" s="99">
        <v>7.3933365339144288</v>
      </c>
      <c r="M101" s="99">
        <v>7.608829847513209</v>
      </c>
      <c r="N101" s="99">
        <v>5.9467534716110286</v>
      </c>
      <c r="O101" s="99">
        <v>4.5773554547571296</v>
      </c>
      <c r="P101" s="99">
        <v>4.3840697036119254</v>
      </c>
      <c r="Q101" s="99">
        <v>3.9209276842198779</v>
      </c>
      <c r="R101" s="99">
        <v>3.8268886677430256</v>
      </c>
      <c r="S101" s="99">
        <v>3.7640139805550104</v>
      </c>
      <c r="T101" s="99">
        <v>4.3830179362870174</v>
      </c>
      <c r="U101" s="99">
        <v>4.820295273891781</v>
      </c>
      <c r="V101" s="99">
        <v>5.3887931702123666</v>
      </c>
      <c r="W101" s="99">
        <v>5.6527074768645447</v>
      </c>
      <c r="X101" s="99">
        <v>6.1949866192128269</v>
      </c>
      <c r="Y101" s="99">
        <v>6.3343047685651319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7.3466221339611328</v>
      </c>
      <c r="D102" s="99">
        <v>7.4402979124316628</v>
      </c>
      <c r="E102" s="99">
        <v>7.087172016976961</v>
      </c>
      <c r="F102" s="99">
        <v>6.3888436998019476</v>
      </c>
      <c r="G102" s="99">
        <v>5.9479039448171447</v>
      </c>
      <c r="H102" s="99">
        <v>6.7001868714138642</v>
      </c>
      <c r="I102" s="99">
        <v>6.3209626311251164</v>
      </c>
      <c r="J102" s="99">
        <v>6.6018366259750954</v>
      </c>
      <c r="K102" s="99">
        <v>6.7797504314509478</v>
      </c>
      <c r="L102" s="99">
        <v>7.4731876633916556</v>
      </c>
      <c r="M102" s="99">
        <v>7.9715592949809437</v>
      </c>
      <c r="N102" s="99">
        <v>6.3489013085660684</v>
      </c>
      <c r="O102" s="99">
        <v>4.6020533234551833</v>
      </c>
      <c r="P102" s="99">
        <v>4.4069337251237224</v>
      </c>
      <c r="Q102" s="99">
        <v>3.5941196260455208</v>
      </c>
      <c r="R102" s="99">
        <v>3.8757819222721972</v>
      </c>
      <c r="S102" s="99">
        <v>4.1418186407990145</v>
      </c>
      <c r="T102" s="99">
        <v>4.3544953635033492</v>
      </c>
      <c r="U102" s="99">
        <v>5.3403036977727947</v>
      </c>
      <c r="V102" s="99">
        <v>5.8084980125725485</v>
      </c>
      <c r="W102" s="99">
        <v>4.7600228832807714</v>
      </c>
      <c r="X102" s="99">
        <v>5.3764355410792231</v>
      </c>
      <c r="Y102" s="99">
        <v>7.3194980641839074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8.3773026109108777</v>
      </c>
      <c r="D103" s="110">
        <v>4.2892754152908505</v>
      </c>
      <c r="E103" s="110">
        <v>5.68026889304676</v>
      </c>
      <c r="F103" s="110">
        <v>7.416133171490503</v>
      </c>
      <c r="G103" s="110">
        <v>4.767443691139194</v>
      </c>
      <c r="H103" s="110">
        <v>6.3131689461428859</v>
      </c>
      <c r="I103" s="110">
        <v>7.9394478012906591</v>
      </c>
      <c r="J103" s="110">
        <v>8.1568045634250659</v>
      </c>
      <c r="K103" s="110">
        <v>7.9094628830295406</v>
      </c>
      <c r="L103" s="110">
        <v>6.520678892674745</v>
      </c>
      <c r="M103" s="110">
        <v>7.4569471785553212</v>
      </c>
      <c r="N103" s="110">
        <v>6.0422239739981158</v>
      </c>
      <c r="O103" s="110">
        <v>4.7676669554306299</v>
      </c>
      <c r="P103" s="110">
        <v>4.8931594853133831</v>
      </c>
      <c r="Q103" s="110">
        <v>3.6784864226704901</v>
      </c>
      <c r="R103" s="110">
        <v>3.492988742705637</v>
      </c>
      <c r="S103" s="110">
        <v>2.2188593768876204</v>
      </c>
      <c r="T103" s="110">
        <v>5.117734986706223</v>
      </c>
      <c r="U103" s="110">
        <v>4.9008182505280935</v>
      </c>
      <c r="V103" s="110">
        <v>5.1688885433776459</v>
      </c>
      <c r="W103" s="110">
        <v>6.7069723316742946</v>
      </c>
      <c r="X103" s="110">
        <v>6.3227438676345242</v>
      </c>
      <c r="Y103" s="110">
        <v>5.4343387822307081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99.205114985760162</v>
      </c>
      <c r="D124" s="118">
        <f t="shared" si="42"/>
        <v>103.43717227323236</v>
      </c>
      <c r="E124" s="118">
        <f t="shared" si="42"/>
        <v>101.97709411888835</v>
      </c>
      <c r="F124" s="118">
        <f t="shared" si="42"/>
        <v>100.49427523914612</v>
      </c>
      <c r="G124" s="118">
        <f t="shared" si="42"/>
        <v>96.835561933387197</v>
      </c>
      <c r="H124" s="118">
        <f t="shared" si="42"/>
        <v>107.58142986166438</v>
      </c>
      <c r="I124" s="118">
        <f t="shared" si="42"/>
        <v>105.69821475273744</v>
      </c>
      <c r="J124" s="118">
        <f t="shared" si="42"/>
        <v>104.01875005375717</v>
      </c>
      <c r="K124" s="118">
        <f t="shared" si="42"/>
        <v>107.72044336262458</v>
      </c>
      <c r="L124" s="118">
        <f t="shared" si="42"/>
        <v>112.93617274690405</v>
      </c>
      <c r="M124" s="118">
        <f t="shared" si="42"/>
        <v>106.22632652983944</v>
      </c>
      <c r="N124" s="118">
        <f t="shared" si="42"/>
        <v>100.63092786314091</v>
      </c>
      <c r="O124" s="118">
        <f t="shared" si="42"/>
        <v>89.477215136257428</v>
      </c>
      <c r="P124" s="118">
        <f t="shared" si="42"/>
        <v>84.644918287122735</v>
      </c>
      <c r="Q124" s="118">
        <f t="shared" si="42"/>
        <v>78.857020479741706</v>
      </c>
      <c r="R124" s="118">
        <f t="shared" ref="R124:V124" si="43">R125+R128+R130+R139</f>
        <v>82.216809188040031</v>
      </c>
      <c r="S124" s="118">
        <f t="shared" si="43"/>
        <v>81.677539307927191</v>
      </c>
      <c r="T124" s="118">
        <f t="shared" si="43"/>
        <v>84.401477069044773</v>
      </c>
      <c r="U124" s="118">
        <f t="shared" si="43"/>
        <v>80.31209436839093</v>
      </c>
      <c r="V124" s="118">
        <f t="shared" si="43"/>
        <v>78.29550759854331</v>
      </c>
      <c r="W124" s="118">
        <f t="shared" ref="W124:Y124" si="44">W125+W128+W130+W139</f>
        <v>89.593246811783615</v>
      </c>
      <c r="X124" s="118">
        <f t="shared" si="44"/>
        <v>78.905939317704835</v>
      </c>
      <c r="Y124" s="118">
        <f t="shared" si="44"/>
        <v>74.633882793535989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86.90149630699193</v>
      </c>
      <c r="D125" s="123">
        <f t="shared" si="45"/>
        <v>91.858864251635026</v>
      </c>
      <c r="E125" s="123">
        <f t="shared" si="45"/>
        <v>90.584014720119114</v>
      </c>
      <c r="F125" s="123">
        <f t="shared" si="45"/>
        <v>88.354272360959158</v>
      </c>
      <c r="G125" s="123">
        <f t="shared" si="45"/>
        <v>86.887217481365823</v>
      </c>
      <c r="H125" s="123">
        <f t="shared" si="45"/>
        <v>95.483184847379292</v>
      </c>
      <c r="I125" s="123">
        <f t="shared" si="45"/>
        <v>92.206256984098516</v>
      </c>
      <c r="J125" s="123">
        <f t="shared" si="45"/>
        <v>90.161632677851756</v>
      </c>
      <c r="K125" s="123">
        <f t="shared" si="45"/>
        <v>94.211523097114224</v>
      </c>
      <c r="L125" s="123">
        <f t="shared" si="45"/>
        <v>98.487784606299172</v>
      </c>
      <c r="M125" s="123">
        <f t="shared" si="45"/>
        <v>91.259085778099816</v>
      </c>
      <c r="N125" s="123">
        <f t="shared" si="45"/>
        <v>88.385235771514957</v>
      </c>
      <c r="O125" s="123">
        <f t="shared" si="45"/>
        <v>79.93457307992189</v>
      </c>
      <c r="P125" s="123">
        <f t="shared" si="45"/>
        <v>74.668240432406606</v>
      </c>
      <c r="Q125" s="123">
        <f t="shared" si="45"/>
        <v>70.108677563560164</v>
      </c>
      <c r="R125" s="123">
        <f t="shared" ref="R125:V125" si="46">SUM(R126:R127)</f>
        <v>72.958972620605309</v>
      </c>
      <c r="S125" s="123">
        <f t="shared" si="46"/>
        <v>72.631848609305933</v>
      </c>
      <c r="T125" s="123">
        <f t="shared" si="46"/>
        <v>73.905478447187861</v>
      </c>
      <c r="U125" s="123">
        <f t="shared" si="46"/>
        <v>69.268551852607317</v>
      </c>
      <c r="V125" s="123">
        <f t="shared" si="46"/>
        <v>66.446569279715675</v>
      </c>
      <c r="W125" s="123">
        <f t="shared" ref="W125:Y125" si="47">SUM(W126:W127)</f>
        <v>73.326085200367686</v>
      </c>
      <c r="X125" s="123">
        <f t="shared" si="47"/>
        <v>63.969970880688344</v>
      </c>
      <c r="Y125" s="123">
        <f t="shared" si="47"/>
        <v>60.603051591574328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86.509802728145758</v>
      </c>
      <c r="D126" s="99">
        <v>91.453408246406525</v>
      </c>
      <c r="E126" s="99">
        <v>90.192160192367282</v>
      </c>
      <c r="F126" s="99">
        <v>87.978077168654536</v>
      </c>
      <c r="G126" s="99">
        <v>86.522834025323391</v>
      </c>
      <c r="H126" s="99">
        <v>95.086714835555085</v>
      </c>
      <c r="I126" s="99">
        <v>91.830871344753859</v>
      </c>
      <c r="J126" s="99">
        <v>89.798486061840975</v>
      </c>
      <c r="K126" s="99">
        <v>93.837271625047009</v>
      </c>
      <c r="L126" s="99">
        <v>98.104371681302297</v>
      </c>
      <c r="M126" s="99">
        <v>90.907431460628118</v>
      </c>
      <c r="N126" s="99">
        <v>88.047595025429175</v>
      </c>
      <c r="O126" s="99">
        <v>79.631741137007353</v>
      </c>
      <c r="P126" s="99">
        <v>74.389615748840342</v>
      </c>
      <c r="Q126" s="99">
        <v>69.851340149610422</v>
      </c>
      <c r="R126" s="99">
        <v>72.695743381938499</v>
      </c>
      <c r="S126" s="99">
        <v>72.373271701377988</v>
      </c>
      <c r="T126" s="99">
        <v>73.642904306291712</v>
      </c>
      <c r="U126" s="99">
        <v>69.022785907575098</v>
      </c>
      <c r="V126" s="99">
        <v>66.214144336513002</v>
      </c>
      <c r="W126" s="99">
        <v>73.071833488197413</v>
      </c>
      <c r="X126" s="99">
        <v>63.748982730545045</v>
      </c>
      <c r="Y126" s="99">
        <v>60.396952552144839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0.39169357884617328</v>
      </c>
      <c r="D127" s="99">
        <v>0.40545600522849756</v>
      </c>
      <c r="E127" s="99">
        <v>0.39185452775183738</v>
      </c>
      <c r="F127" s="99">
        <v>0.37619519230461806</v>
      </c>
      <c r="G127" s="99">
        <v>0.36438345604243455</v>
      </c>
      <c r="H127" s="99">
        <v>0.39647001182420688</v>
      </c>
      <c r="I127" s="99">
        <v>0.37538563934465891</v>
      </c>
      <c r="J127" s="99">
        <v>0.36314661601077675</v>
      </c>
      <c r="K127" s="99">
        <v>0.37425147206720905</v>
      </c>
      <c r="L127" s="99">
        <v>0.38341292499687329</v>
      </c>
      <c r="M127" s="99">
        <v>0.35165431747170284</v>
      </c>
      <c r="N127" s="99">
        <v>0.33764074608577654</v>
      </c>
      <c r="O127" s="99">
        <v>0.30283194291453469</v>
      </c>
      <c r="P127" s="99">
        <v>0.27862468356626657</v>
      </c>
      <c r="Q127" s="99">
        <v>0.25733741394974774</v>
      </c>
      <c r="R127" s="99">
        <v>0.26322923866681447</v>
      </c>
      <c r="S127" s="99">
        <v>0.25857690792795235</v>
      </c>
      <c r="T127" s="99">
        <v>0.26257414089615544</v>
      </c>
      <c r="U127" s="99">
        <v>0.24576594503221372</v>
      </c>
      <c r="V127" s="99">
        <v>0.23242494320267851</v>
      </c>
      <c r="W127" s="99">
        <v>0.25425171217027848</v>
      </c>
      <c r="X127" s="99">
        <v>0.22098815014330209</v>
      </c>
      <c r="Y127" s="99">
        <v>0.20609903942948743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4.2942591634239187E-4</v>
      </c>
      <c r="E128" s="123">
        <f t="shared" si="48"/>
        <v>6.6109655185772878E-3</v>
      </c>
      <c r="F128" s="123">
        <f t="shared" si="48"/>
        <v>1.1766326542264808E-2</v>
      </c>
      <c r="G128" s="123">
        <f t="shared" si="48"/>
        <v>2.0725904232623663E-2</v>
      </c>
      <c r="H128" s="123">
        <f t="shared" si="48"/>
        <v>6.7119803707957726E-2</v>
      </c>
      <c r="I128" s="123">
        <f t="shared" si="48"/>
        <v>3.8543636905207214E-2</v>
      </c>
      <c r="J128" s="123">
        <f t="shared" si="48"/>
        <v>2.8913356518234731E-2</v>
      </c>
      <c r="K128" s="123">
        <f t="shared" si="48"/>
        <v>4.9222291339492789E-2</v>
      </c>
      <c r="L128" s="123">
        <f t="shared" si="48"/>
        <v>0.28555476445227601</v>
      </c>
      <c r="M128" s="123">
        <f t="shared" si="48"/>
        <v>2.7967056722602759E-2</v>
      </c>
      <c r="N128" s="123">
        <f t="shared" si="48"/>
        <v>0.10838206934561076</v>
      </c>
      <c r="O128" s="123">
        <f t="shared" si="48"/>
        <v>2.1404468541031747E-2</v>
      </c>
      <c r="P128" s="123">
        <f t="shared" si="48"/>
        <v>7.1660405625852894E-2</v>
      </c>
      <c r="Q128" s="123">
        <f t="shared" si="48"/>
        <v>2.756837780165344E-2</v>
      </c>
      <c r="R128" s="123">
        <f t="shared" si="48"/>
        <v>2.0530695359707311E-2</v>
      </c>
      <c r="S128" s="123">
        <f t="shared" si="48"/>
        <v>1.5669119718399363E-2</v>
      </c>
      <c r="T128" s="123">
        <f t="shared" si="48"/>
        <v>1.9680902568149895E-2</v>
      </c>
      <c r="U128" s="123">
        <f t="shared" si="48"/>
        <v>1.2763153396099989E-2</v>
      </c>
      <c r="V128" s="123">
        <f t="shared" si="48"/>
        <v>8.7465651593819534E-3</v>
      </c>
      <c r="W128" s="123">
        <f t="shared" si="48"/>
        <v>1.5792473944925878E-2</v>
      </c>
      <c r="X128" s="123">
        <f t="shared" si="48"/>
        <v>1.0548447079139796E-2</v>
      </c>
      <c r="Y128" s="123">
        <f t="shared" si="48"/>
        <v>1.0132813254162573E-3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4.2942591634239187E-4</v>
      </c>
      <c r="E129" s="99">
        <f>RES_hhdet_in_tesh!E129/RES_summary!E$21</f>
        <v>6.6109655185772878E-3</v>
      </c>
      <c r="F129" s="99">
        <f>RES_hhdet_in_tesh!F129/RES_summary!F$21</f>
        <v>1.1766326542264808E-2</v>
      </c>
      <c r="G129" s="99">
        <f>RES_hhdet_in_tesh!G129/RES_summary!G$21</f>
        <v>2.0725904232623663E-2</v>
      </c>
      <c r="H129" s="99">
        <f>RES_hhdet_in_tesh!H129/RES_summary!H$21</f>
        <v>6.7119803707957726E-2</v>
      </c>
      <c r="I129" s="99">
        <f>RES_hhdet_in_tesh!I129/RES_summary!I$21</f>
        <v>3.8543636905207214E-2</v>
      </c>
      <c r="J129" s="99">
        <f>RES_hhdet_in_tesh!J129/RES_summary!J$21</f>
        <v>2.8913356518234731E-2</v>
      </c>
      <c r="K129" s="99">
        <f>RES_hhdet_in_tesh!K129/RES_summary!K$21</f>
        <v>4.9222291339492789E-2</v>
      </c>
      <c r="L129" s="99">
        <f>RES_hhdet_in_tesh!L129/RES_summary!L$21</f>
        <v>0.28555476445227601</v>
      </c>
      <c r="M129" s="99">
        <f>RES_hhdet_in_tesh!M129/RES_summary!M$21</f>
        <v>2.7967056722602759E-2</v>
      </c>
      <c r="N129" s="99">
        <f>RES_hhdet_in_tesh!N129/RES_summary!N$21</f>
        <v>0.10838206934561076</v>
      </c>
      <c r="O129" s="99">
        <f>RES_hhdet_in_tesh!O129/RES_summary!O$21</f>
        <v>2.1404468541031747E-2</v>
      </c>
      <c r="P129" s="99">
        <f>RES_hhdet_in_tesh!P129/RES_summary!P$21</f>
        <v>7.1660405625852894E-2</v>
      </c>
      <c r="Q129" s="99">
        <f>RES_hhdet_in_tesh!Q129/RES_summary!Q$21</f>
        <v>2.756837780165344E-2</v>
      </c>
      <c r="R129" s="99">
        <f>RES_hhdet_in_tesh!R129/RES_summary!R$21</f>
        <v>2.0530695359707311E-2</v>
      </c>
      <c r="S129" s="99">
        <f>RES_hhdet_in_tesh!S129/RES_summary!S$21</f>
        <v>1.5669119718399363E-2</v>
      </c>
      <c r="T129" s="99">
        <f>RES_hhdet_in_tesh!T129/RES_summary!T$21</f>
        <v>1.9680902568149895E-2</v>
      </c>
      <c r="U129" s="99">
        <f>RES_hhdet_in_tesh!U129/RES_summary!U$21</f>
        <v>1.2763153396099989E-2</v>
      </c>
      <c r="V129" s="99">
        <f>RES_hhdet_in_tesh!V129/RES_summary!V$21</f>
        <v>8.7465651593819534E-3</v>
      </c>
      <c r="W129" s="99">
        <f>RES_hhdet_in_tesh!W129/RES_summary!W$21</f>
        <v>1.5792473944925878E-2</v>
      </c>
      <c r="X129" s="99">
        <f>RES_hhdet_in_tesh!X129/RES_summary!X$21</f>
        <v>1.0548447079139796E-2</v>
      </c>
      <c r="Y129" s="99">
        <f>RES_hhdet_in_tesh!Y129/RES_summary!Y$21</f>
        <v>1.0132813254162573E-3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4.899649959533793</v>
      </c>
      <c r="D130" s="123">
        <v>4.7377011753352791</v>
      </c>
      <c r="E130" s="123">
        <v>4.7654433561067329</v>
      </c>
      <c r="F130" s="123">
        <v>5.2168548391809333</v>
      </c>
      <c r="G130" s="123">
        <v>4.5898700547555071</v>
      </c>
      <c r="H130" s="123">
        <v>5.6187083216207681</v>
      </c>
      <c r="I130" s="123">
        <v>5.6623073706296241</v>
      </c>
      <c r="J130" s="123">
        <v>6.0080450909463803</v>
      </c>
      <c r="K130" s="123">
        <v>6.4735296735055652</v>
      </c>
      <c r="L130" s="123">
        <v>6.8546383384648166</v>
      </c>
      <c r="M130" s="123">
        <v>7.1139344043847075</v>
      </c>
      <c r="N130" s="123">
        <v>5.9529620081210002</v>
      </c>
      <c r="O130" s="123">
        <v>4.820379969728986</v>
      </c>
      <c r="P130" s="123">
        <v>5.2207514704295388</v>
      </c>
      <c r="Q130" s="123">
        <v>5.1065998162459758</v>
      </c>
      <c r="R130" s="123">
        <v>5.4840192251073194</v>
      </c>
      <c r="S130" s="123">
        <v>5.4350367319665667</v>
      </c>
      <c r="T130" s="123">
        <v>5.9080908928557792</v>
      </c>
      <c r="U130" s="123">
        <v>5.9648462742921824</v>
      </c>
      <c r="V130" s="123">
        <v>6.6014686473165849</v>
      </c>
      <c r="W130" s="123">
        <v>10.443581141275843</v>
      </c>
      <c r="X130" s="123">
        <v>9.2833540414040048</v>
      </c>
      <c r="Y130" s="123">
        <v>6.7176226317559689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4.8843521895041233</v>
      </c>
      <c r="D131" s="99">
        <v>4.7473707487307051</v>
      </c>
      <c r="E131" s="99">
        <v>4.7716068317609714</v>
      </c>
      <c r="F131" s="99">
        <v>5.2084655282243677</v>
      </c>
      <c r="G131" s="99">
        <v>4.5846089478675518</v>
      </c>
      <c r="H131" s="99">
        <v>5.5290041423109457</v>
      </c>
      <c r="I131" s="99">
        <v>5.7364095514508087</v>
      </c>
      <c r="J131" s="99">
        <v>6.0080450909463803</v>
      </c>
      <c r="K131" s="99">
        <v>6.4735296735055652</v>
      </c>
      <c r="L131" s="99">
        <v>6.8546383384648166</v>
      </c>
      <c r="M131" s="99">
        <v>7.1342316163880612</v>
      </c>
      <c r="N131" s="99">
        <v>5.9537826870593031</v>
      </c>
      <c r="O131" s="99">
        <v>4.820379969728986</v>
      </c>
      <c r="P131" s="99">
        <v>5.218124688791006</v>
      </c>
      <c r="Q131" s="99">
        <v>5.1049276377221116</v>
      </c>
      <c r="R131" s="99">
        <v>5.4847257498626902</v>
      </c>
      <c r="S131" s="99">
        <v>5.435980404746859</v>
      </c>
      <c r="T131" s="99">
        <v>5.9021455977044006</v>
      </c>
      <c r="U131" s="99">
        <v>5.9747807082883169</v>
      </c>
      <c r="V131" s="99">
        <v>6.5750961231458103</v>
      </c>
      <c r="W131" s="99">
        <v>10.443581141275843</v>
      </c>
      <c r="X131" s="99">
        <v>9.2800837153193036</v>
      </c>
      <c r="Y131" s="99">
        <v>6.7174532335254957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5.2683318345450436</v>
      </c>
      <c r="D135" s="102">
        <v>4.0412588890959622</v>
      </c>
      <c r="E135" s="102">
        <v>4.1806694236356137</v>
      </c>
      <c r="F135" s="102">
        <v>5.5534921744999783</v>
      </c>
      <c r="G135" s="102">
        <v>4.6979243397739232</v>
      </c>
      <c r="H135" s="102">
        <v>5.8392010633136406</v>
      </c>
      <c r="I135" s="102">
        <v>5.3761011215159122</v>
      </c>
      <c r="J135" s="102">
        <v>0</v>
      </c>
      <c r="K135" s="102">
        <v>0</v>
      </c>
      <c r="L135" s="102">
        <v>0</v>
      </c>
      <c r="M135" s="102">
        <v>6.9896727565746035</v>
      </c>
      <c r="N135" s="102">
        <v>5.9006484100447532</v>
      </c>
      <c r="O135" s="102">
        <v>0</v>
      </c>
      <c r="P135" s="102">
        <v>5.3011052830602567</v>
      </c>
      <c r="Q135" s="102">
        <v>5.180526868694777</v>
      </c>
      <c r="R135" s="102">
        <v>5.45361199931481</v>
      </c>
      <c r="S135" s="102">
        <v>5.4059943494367149</v>
      </c>
      <c r="T135" s="102">
        <v>5.9707950349592647</v>
      </c>
      <c r="U135" s="102">
        <v>5.8517112033336236</v>
      </c>
      <c r="V135" s="102">
        <v>6.6982007655679006</v>
      </c>
      <c r="W135" s="102">
        <v>0</v>
      </c>
      <c r="X135" s="102">
        <v>9.5995202482018858</v>
      </c>
      <c r="Y135" s="102">
        <v>6.8049111199442232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7.4039687192344363</v>
      </c>
      <c r="D139" s="123">
        <v>6.8401774203457233</v>
      </c>
      <c r="E139" s="123">
        <v>6.6210250771439325</v>
      </c>
      <c r="F139" s="123">
        <v>6.9113817124637658</v>
      </c>
      <c r="G139" s="123">
        <v>5.3377484930332448</v>
      </c>
      <c r="H139" s="123">
        <v>6.4124168889563569</v>
      </c>
      <c r="I139" s="123">
        <v>7.7911067611041016</v>
      </c>
      <c r="J139" s="123">
        <v>7.8201589284407973</v>
      </c>
      <c r="K139" s="123">
        <v>6.9861683006652937</v>
      </c>
      <c r="L139" s="123">
        <v>7.3081950376877955</v>
      </c>
      <c r="M139" s="123">
        <v>7.8253392906323205</v>
      </c>
      <c r="N139" s="123">
        <v>6.1843480141593403</v>
      </c>
      <c r="O139" s="123">
        <v>4.7008576180655179</v>
      </c>
      <c r="P139" s="123">
        <v>4.684265978660747</v>
      </c>
      <c r="Q139" s="123">
        <v>3.614174722133904</v>
      </c>
      <c r="R139" s="123">
        <v>3.7532866469676924</v>
      </c>
      <c r="S139" s="123">
        <v>3.5949848469362924</v>
      </c>
      <c r="T139" s="123">
        <v>4.5682268264329817</v>
      </c>
      <c r="U139" s="123">
        <v>5.065933088095333</v>
      </c>
      <c r="V139" s="123">
        <v>5.238723106351677</v>
      </c>
      <c r="W139" s="123">
        <v>5.8077879961951604</v>
      </c>
      <c r="X139" s="123">
        <v>5.6420659485333422</v>
      </c>
      <c r="Y139" s="123">
        <v>7.3121952888802726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7.3466221339611311</v>
      </c>
      <c r="D140" s="99">
        <v>7.4402979124316637</v>
      </c>
      <c r="E140" s="99">
        <v>7.0871720169769619</v>
      </c>
      <c r="F140" s="99">
        <v>6.3888436998019476</v>
      </c>
      <c r="G140" s="99">
        <v>5.9479039448171447</v>
      </c>
      <c r="H140" s="99">
        <v>6.7001868714138624</v>
      </c>
      <c r="I140" s="99">
        <v>6.3209626311251172</v>
      </c>
      <c r="J140" s="99">
        <v>6.6018366259750936</v>
      </c>
      <c r="K140" s="99">
        <v>6.7797504314509478</v>
      </c>
      <c r="L140" s="99">
        <v>7.4731876633916556</v>
      </c>
      <c r="M140" s="99">
        <v>7.9715592949809455</v>
      </c>
      <c r="N140" s="99">
        <v>6.3489013085660684</v>
      </c>
      <c r="O140" s="99">
        <v>4.6020533234551824</v>
      </c>
      <c r="P140" s="99">
        <v>4.4069337251237215</v>
      </c>
      <c r="Q140" s="99">
        <v>3.5941196260455204</v>
      </c>
      <c r="R140" s="99">
        <v>3.8757819222721972</v>
      </c>
      <c r="S140" s="99">
        <v>4.1418186407990154</v>
      </c>
      <c r="T140" s="99">
        <v>4.3544953635033483</v>
      </c>
      <c r="U140" s="99">
        <v>5.3403036977727947</v>
      </c>
      <c r="V140" s="99">
        <v>5.8084980125725485</v>
      </c>
      <c r="W140" s="99">
        <v>4.7600228832807705</v>
      </c>
      <c r="X140" s="99">
        <v>5.3764355410792231</v>
      </c>
      <c r="Y140" s="99">
        <v>7.3194980641839082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8.3773026109108759</v>
      </c>
      <c r="D141" s="110">
        <v>4.2892754152908505</v>
      </c>
      <c r="E141" s="110">
        <v>5.68026889304676</v>
      </c>
      <c r="F141" s="110">
        <v>7.4161331714905048</v>
      </c>
      <c r="G141" s="110">
        <v>4.767443691139194</v>
      </c>
      <c r="H141" s="110">
        <v>6.3131689461428886</v>
      </c>
      <c r="I141" s="110">
        <v>7.9394478012906591</v>
      </c>
      <c r="J141" s="110">
        <v>8.1568045634250659</v>
      </c>
      <c r="K141" s="110">
        <v>7.9094628830295406</v>
      </c>
      <c r="L141" s="110">
        <v>6.5206788926747459</v>
      </c>
      <c r="M141" s="110">
        <v>7.4569471785553203</v>
      </c>
      <c r="N141" s="110">
        <v>6.0422239739981141</v>
      </c>
      <c r="O141" s="110">
        <v>4.7676669554306299</v>
      </c>
      <c r="P141" s="110">
        <v>4.8931594853133831</v>
      </c>
      <c r="Q141" s="110">
        <v>3.6784864226704914</v>
      </c>
      <c r="R141" s="110">
        <v>3.492988742705637</v>
      </c>
      <c r="S141" s="110">
        <v>2.2188593768876204</v>
      </c>
      <c r="T141" s="110">
        <v>5.117734986706223</v>
      </c>
      <c r="U141" s="110">
        <v>4.9008182505280944</v>
      </c>
      <c r="V141" s="110">
        <v>5.1688885433776468</v>
      </c>
      <c r="W141" s="110">
        <v>6.7069723316742946</v>
      </c>
      <c r="X141" s="110">
        <v>6.3227438676345251</v>
      </c>
      <c r="Y141" s="110">
        <v>5.4343387822307081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82.654832227400632</v>
      </c>
      <c r="P143" s="118">
        <f t="shared" si="49"/>
        <v>70.740935259767014</v>
      </c>
      <c r="Q143" s="118">
        <f t="shared" si="49"/>
        <v>65.063045209920375</v>
      </c>
      <c r="R143" s="118">
        <f t="shared" ref="R143:V143" si="50">R144+R146+R148+R157</f>
        <v>69.274668389269834</v>
      </c>
      <c r="S143" s="118">
        <f t="shared" si="50"/>
        <v>83.222809719297615</v>
      </c>
      <c r="T143" s="118">
        <f t="shared" si="50"/>
        <v>90.921262522602646</v>
      </c>
      <c r="U143" s="118">
        <f t="shared" si="50"/>
        <v>74.10525472026292</v>
      </c>
      <c r="V143" s="118">
        <f t="shared" si="50"/>
        <v>66.372591927035558</v>
      </c>
      <c r="W143" s="118">
        <f t="shared" ref="W143:Y143" si="51">W144+W146+W148+W157</f>
        <v>91.569435449179693</v>
      </c>
      <c r="X143" s="118">
        <f t="shared" si="51"/>
        <v>85.233442035325155</v>
      </c>
      <c r="Y143" s="118">
        <f t="shared" si="51"/>
        <v>85.536763910921692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73.323109012078831</v>
      </c>
      <c r="P144" s="123">
        <f t="shared" si="52"/>
        <v>60.52440347037075</v>
      </c>
      <c r="Q144" s="123">
        <f t="shared" si="52"/>
        <v>56.105191666150958</v>
      </c>
      <c r="R144" s="123">
        <f t="shared" si="52"/>
        <v>59.950180260602842</v>
      </c>
      <c r="S144" s="123">
        <f t="shared" si="52"/>
        <v>74.113012445273171</v>
      </c>
      <c r="T144" s="123">
        <f t="shared" si="52"/>
        <v>80.201440350341358</v>
      </c>
      <c r="U144" s="123">
        <f t="shared" si="52"/>
        <v>63.06001310034911</v>
      </c>
      <c r="V144" s="123">
        <f t="shared" si="52"/>
        <v>54.367370387970233</v>
      </c>
      <c r="W144" s="123">
        <f t="shared" si="52"/>
        <v>75.38582929453716</v>
      </c>
      <c r="X144" s="123">
        <f t="shared" si="52"/>
        <v>69.997777290168756</v>
      </c>
      <c r="Y144" s="123">
        <f t="shared" si="52"/>
        <v>71.176808650212777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73.323109012078831</v>
      </c>
      <c r="P145" s="99">
        <v>60.52440347037075</v>
      </c>
      <c r="Q145" s="99">
        <v>56.105191666150958</v>
      </c>
      <c r="R145" s="99">
        <v>59.950180260602842</v>
      </c>
      <c r="S145" s="99">
        <v>74.113012445273171</v>
      </c>
      <c r="T145" s="99">
        <v>80.201440350341358</v>
      </c>
      <c r="U145" s="99">
        <v>63.06001310034911</v>
      </c>
      <c r="V145" s="99">
        <v>54.367370387970233</v>
      </c>
      <c r="W145" s="99">
        <v>75.38582929453716</v>
      </c>
      <c r="X145" s="99">
        <v>69.997777290168756</v>
      </c>
      <c r="Y145" s="99">
        <v>71.176808650212777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9.2568759072213944E-2</v>
      </c>
      <c r="P146" s="123">
        <f t="shared" si="53"/>
        <v>0.23176604132855746</v>
      </c>
      <c r="Q146" s="123">
        <f t="shared" si="53"/>
        <v>0.16495829311252111</v>
      </c>
      <c r="R146" s="123">
        <f t="shared" si="53"/>
        <v>0.11922244725725956</v>
      </c>
      <c r="S146" s="123">
        <f t="shared" si="53"/>
        <v>0.10696189891311356</v>
      </c>
      <c r="T146" s="123">
        <f t="shared" si="53"/>
        <v>0.18145855413997813</v>
      </c>
      <c r="U146" s="123">
        <f t="shared" si="53"/>
        <v>0.12704048546163763</v>
      </c>
      <c r="V146" s="123">
        <f t="shared" si="53"/>
        <v>8.7295265441973829E-2</v>
      </c>
      <c r="W146" s="123">
        <f t="shared" si="53"/>
        <v>0.15654103744614806</v>
      </c>
      <c r="X146" s="123">
        <f t="shared" si="53"/>
        <v>0.10441268930638105</v>
      </c>
      <c r="Y146" s="123">
        <f t="shared" si="53"/>
        <v>9.8044377909975514E-3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9.2568759072213944E-2</v>
      </c>
      <c r="P147" s="99">
        <f>RES_hhdet_in_tesh!P147/RES_summary!P$21</f>
        <v>0.23176604132855746</v>
      </c>
      <c r="Q147" s="99">
        <f>RES_hhdet_in_tesh!Q147/RES_summary!Q$21</f>
        <v>0.16495829311252111</v>
      </c>
      <c r="R147" s="99">
        <f>RES_hhdet_in_tesh!R147/RES_summary!R$21</f>
        <v>0.11922244725725956</v>
      </c>
      <c r="S147" s="99">
        <f>RES_hhdet_in_tesh!S147/RES_summary!S$21</f>
        <v>0.10696189891311356</v>
      </c>
      <c r="T147" s="99">
        <f>RES_hhdet_in_tesh!T147/RES_summary!T$21</f>
        <v>0.18145855413997813</v>
      </c>
      <c r="U147" s="99">
        <f>RES_hhdet_in_tesh!U147/RES_summary!U$21</f>
        <v>0.12704048546163763</v>
      </c>
      <c r="V147" s="99">
        <f>RES_hhdet_in_tesh!V147/RES_summary!V$21</f>
        <v>8.7295265441973829E-2</v>
      </c>
      <c r="W147" s="99">
        <f>RES_hhdet_in_tesh!W147/RES_summary!W$21</f>
        <v>0.15654103744614806</v>
      </c>
      <c r="X147" s="99">
        <f>RES_hhdet_in_tesh!X147/RES_summary!X$21</f>
        <v>0.10441268930638105</v>
      </c>
      <c r="Y147" s="99">
        <f>RES_hhdet_in_tesh!Y147/RES_summary!Y$21</f>
        <v>9.8044377909975514E-3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4.5383189496110745</v>
      </c>
      <c r="P148" s="123">
        <v>5.3005864468213471</v>
      </c>
      <c r="Q148" s="123">
        <v>5.1787341622986212</v>
      </c>
      <c r="R148" s="123">
        <v>5.4520072792703784</v>
      </c>
      <c r="S148" s="123">
        <v>5.4077159054113046</v>
      </c>
      <c r="T148" s="123">
        <v>5.9702465376599827</v>
      </c>
      <c r="U148" s="123">
        <v>5.8522669874647653</v>
      </c>
      <c r="V148" s="123">
        <v>6.6791910351530772</v>
      </c>
      <c r="W148" s="123">
        <v>10.219268659205678</v>
      </c>
      <c r="X148" s="123">
        <v>9.489152958211756</v>
      </c>
      <c r="Y148" s="123">
        <v>7.0379585090954739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4.9711373997177031</v>
      </c>
      <c r="P149" s="99">
        <v>5.137449509415597</v>
      </c>
      <c r="Q149" s="99">
        <v>4.8830319599009036</v>
      </c>
      <c r="R149" s="99">
        <v>5.3238499314083425</v>
      </c>
      <c r="S149" s="99">
        <v>5.5032369450014968</v>
      </c>
      <c r="T149" s="99">
        <v>5.9287664294018718</v>
      </c>
      <c r="U149" s="99">
        <v>5.8954364510357067</v>
      </c>
      <c r="V149" s="99">
        <v>5.7722516273479982</v>
      </c>
      <c r="W149" s="99">
        <v>7.2670142190615854</v>
      </c>
      <c r="X149" s="99">
        <v>7.4060798510071839</v>
      </c>
      <c r="Y149" s="99">
        <v>9.041511887686319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4.5364880763026703</v>
      </c>
      <c r="P153" s="102">
        <v>5.3011052830602567</v>
      </c>
      <c r="Q153" s="102">
        <v>5.1805268686947787</v>
      </c>
      <c r="R153" s="102">
        <v>5.4536119993148091</v>
      </c>
      <c r="S153" s="102">
        <v>5.405994349436714</v>
      </c>
      <c r="T153" s="102">
        <v>5.970795034959262</v>
      </c>
      <c r="U153" s="102">
        <v>5.8517112033336209</v>
      </c>
      <c r="V153" s="102">
        <v>6.6982007655679006</v>
      </c>
      <c r="W153" s="102">
        <v>10.318177947064619</v>
      </c>
      <c r="X153" s="102">
        <v>9.5995202482018858</v>
      </c>
      <c r="Y153" s="102">
        <v>6.804911119944224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4.7008355066385166</v>
      </c>
      <c r="P157" s="123">
        <v>4.6841793012463588</v>
      </c>
      <c r="Q157" s="123">
        <v>3.614161088358272</v>
      </c>
      <c r="R157" s="123">
        <v>3.75325840213935</v>
      </c>
      <c r="S157" s="123">
        <v>3.5951194697000202</v>
      </c>
      <c r="T157" s="123">
        <v>4.5681170804613194</v>
      </c>
      <c r="U157" s="123">
        <v>5.06593414698742</v>
      </c>
      <c r="V157" s="123">
        <v>5.2387352384702757</v>
      </c>
      <c r="W157" s="123">
        <v>5.8077964579907038</v>
      </c>
      <c r="X157" s="123">
        <v>5.6420990976382503</v>
      </c>
      <c r="Y157" s="123">
        <v>7.3121923138224334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4.6020533234551824</v>
      </c>
      <c r="P158" s="99">
        <v>4.4069337251237224</v>
      </c>
      <c r="Q158" s="99">
        <v>3.5941196260455208</v>
      </c>
      <c r="R158" s="99">
        <v>3.8757819222721963</v>
      </c>
      <c r="S158" s="99">
        <v>4.1418186407990163</v>
      </c>
      <c r="T158" s="99">
        <v>4.3544953635033492</v>
      </c>
      <c r="U158" s="99">
        <v>5.3403036977727947</v>
      </c>
      <c r="V158" s="99">
        <v>5.8084980125725485</v>
      </c>
      <c r="W158" s="99">
        <v>4.7600228832807714</v>
      </c>
      <c r="X158" s="99">
        <v>5.3764355410792222</v>
      </c>
      <c r="Y158" s="99">
        <v>7.3194980641839082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4.7676669554306308</v>
      </c>
      <c r="P159" s="110">
        <v>4.8931594853133822</v>
      </c>
      <c r="Q159" s="110">
        <v>3.6784864226704914</v>
      </c>
      <c r="R159" s="110">
        <v>3.4929887427056361</v>
      </c>
      <c r="S159" s="110">
        <v>2.2188593768876208</v>
      </c>
      <c r="T159" s="110">
        <v>5.1177349867062238</v>
      </c>
      <c r="U159" s="110">
        <v>4.9008182505280935</v>
      </c>
      <c r="V159" s="110">
        <v>5.1688885433776459</v>
      </c>
      <c r="W159" s="110">
        <v>6.7069723316742946</v>
      </c>
      <c r="X159" s="110">
        <v>6.3227438676345251</v>
      </c>
      <c r="Y159" s="110">
        <v>5.4343387822307072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99.287104945542879</v>
      </c>
      <c r="D161" s="118">
        <f t="shared" si="54"/>
        <v>99.679485884955341</v>
      </c>
      <c r="E161" s="118">
        <f t="shared" si="54"/>
        <v>93.043314411987438</v>
      </c>
      <c r="F161" s="118">
        <f t="shared" si="54"/>
        <v>79.104528549790501</v>
      </c>
      <c r="G161" s="118">
        <f t="shared" si="54"/>
        <v>82.460671542047677</v>
      </c>
      <c r="H161" s="118">
        <f t="shared" si="54"/>
        <v>101.47265004677669</v>
      </c>
      <c r="I161" s="118">
        <f t="shared" si="54"/>
        <v>103.2374996906875</v>
      </c>
      <c r="J161" s="118">
        <f t="shared" si="54"/>
        <v>111.65989257843819</v>
      </c>
      <c r="K161" s="118">
        <f t="shared" si="54"/>
        <v>109.21632423364912</v>
      </c>
      <c r="L161" s="118">
        <f t="shared" si="54"/>
        <v>103.71174369652994</v>
      </c>
      <c r="M161" s="118">
        <f t="shared" si="54"/>
        <v>105.92016587789206</v>
      </c>
      <c r="N161" s="118">
        <f t="shared" si="54"/>
        <v>107.80876729910605</v>
      </c>
      <c r="O161" s="118">
        <f t="shared" si="54"/>
        <v>68.794300848150968</v>
      </c>
      <c r="P161" s="118">
        <f t="shared" si="54"/>
        <v>80.220208625387585</v>
      </c>
      <c r="Q161" s="118">
        <f t="shared" si="54"/>
        <v>95.635253274651944</v>
      </c>
      <c r="R161" s="118">
        <f t="shared" ref="R161:V161" si="55">R162+R164+R166+R175</f>
        <v>104.35558252220885</v>
      </c>
      <c r="S161" s="118">
        <f t="shared" si="55"/>
        <v>109.29860878822376</v>
      </c>
      <c r="T161" s="118">
        <f t="shared" si="55"/>
        <v>77.854641007858675</v>
      </c>
      <c r="U161" s="118">
        <f t="shared" si="55"/>
        <v>71.843843438251739</v>
      </c>
      <c r="V161" s="118">
        <f t="shared" si="55"/>
        <v>96.78633211221242</v>
      </c>
      <c r="W161" s="118">
        <f t="shared" ref="W161:Y161" si="56">W162+W164+W166+W175</f>
        <v>75.244736073540139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86.629898218562701</v>
      </c>
      <c r="D162" s="123">
        <f t="shared" si="57"/>
        <v>88.75723146580691</v>
      </c>
      <c r="E162" s="123">
        <f t="shared" si="57"/>
        <v>82.233412554401113</v>
      </c>
      <c r="F162" s="123">
        <f t="shared" si="57"/>
        <v>66.634297875883163</v>
      </c>
      <c r="G162" s="123">
        <f t="shared" si="57"/>
        <v>72.402167603141294</v>
      </c>
      <c r="H162" s="123">
        <f t="shared" si="57"/>
        <v>89.159004360066916</v>
      </c>
      <c r="I162" s="123">
        <f t="shared" si="57"/>
        <v>90.032844534563026</v>
      </c>
      <c r="J162" s="123">
        <f t="shared" si="57"/>
        <v>97.422191954265003</v>
      </c>
      <c r="K162" s="123">
        <f t="shared" si="57"/>
        <v>95.249741139631141</v>
      </c>
      <c r="L162" s="123">
        <f t="shared" si="57"/>
        <v>89.777555033833195</v>
      </c>
      <c r="M162" s="123">
        <f t="shared" si="57"/>
        <v>91.039973572810183</v>
      </c>
      <c r="N162" s="123">
        <f t="shared" si="57"/>
        <v>95.548990107286116</v>
      </c>
      <c r="O162" s="123">
        <f t="shared" si="57"/>
        <v>59.461828664644194</v>
      </c>
      <c r="P162" s="123">
        <f t="shared" si="57"/>
        <v>70.007059691881736</v>
      </c>
      <c r="Q162" s="123">
        <f t="shared" si="57"/>
        <v>86.705050947810733</v>
      </c>
      <c r="R162" s="123">
        <f t="shared" si="57"/>
        <v>95.044858019382886</v>
      </c>
      <c r="S162" s="123">
        <f t="shared" si="57"/>
        <v>100.21368443332888</v>
      </c>
      <c r="T162" s="123">
        <f t="shared" si="57"/>
        <v>67.221369552958578</v>
      </c>
      <c r="U162" s="123">
        <f t="shared" si="57"/>
        <v>60.863549501032118</v>
      </c>
      <c r="V162" s="123">
        <f t="shared" si="57"/>
        <v>84.821714166214164</v>
      </c>
      <c r="W162" s="123">
        <f t="shared" si="57"/>
        <v>59.176089450472134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86.629898218562701</v>
      </c>
      <c r="D163" s="110">
        <v>88.75723146580691</v>
      </c>
      <c r="E163" s="110">
        <v>82.233412554401113</v>
      </c>
      <c r="F163" s="110">
        <v>66.634297875883163</v>
      </c>
      <c r="G163" s="110">
        <v>72.402167603141294</v>
      </c>
      <c r="H163" s="110">
        <v>89.159004360066916</v>
      </c>
      <c r="I163" s="110">
        <v>90.032844534563026</v>
      </c>
      <c r="J163" s="110">
        <v>97.422191954265003</v>
      </c>
      <c r="K163" s="110">
        <v>95.249741139631141</v>
      </c>
      <c r="L163" s="110">
        <v>89.777555033833195</v>
      </c>
      <c r="M163" s="110">
        <v>91.039973572810183</v>
      </c>
      <c r="N163" s="110">
        <v>95.548990107286116</v>
      </c>
      <c r="O163" s="110">
        <v>59.461828664644194</v>
      </c>
      <c r="P163" s="110">
        <v>70.007059691881736</v>
      </c>
      <c r="Q163" s="110">
        <v>86.705050947810733</v>
      </c>
      <c r="R163" s="110">
        <v>95.044858019382886</v>
      </c>
      <c r="S163" s="110">
        <v>100.21368443332888</v>
      </c>
      <c r="T163" s="110">
        <v>67.221369552958578</v>
      </c>
      <c r="U163" s="110">
        <v>60.863549501032118</v>
      </c>
      <c r="V163" s="110">
        <v>84.821714166214164</v>
      </c>
      <c r="W163" s="110">
        <v>59.176089450472134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9.0390863860424341E-3</v>
      </c>
      <c r="G164" s="123">
        <f t="shared" si="58"/>
        <v>2.1295484045415206E-2</v>
      </c>
      <c r="H164" s="123">
        <f t="shared" si="58"/>
        <v>6.5200783328345807E-2</v>
      </c>
      <c r="I164" s="123">
        <f t="shared" si="58"/>
        <v>3.7821632065306511E-2</v>
      </c>
      <c r="J164" s="123">
        <f t="shared" si="58"/>
        <v>3.7982936391752875E-2</v>
      </c>
      <c r="K164" s="123">
        <f t="shared" si="58"/>
        <v>4.9157622413183416E-2</v>
      </c>
      <c r="L164" s="123">
        <f t="shared" si="58"/>
        <v>0.4443861751472995</v>
      </c>
      <c r="M164" s="123">
        <f t="shared" si="58"/>
        <v>5.7652314147382012E-2</v>
      </c>
      <c r="N164" s="123">
        <f t="shared" si="58"/>
        <v>0.17332876762347582</v>
      </c>
      <c r="O164" s="123">
        <f t="shared" si="58"/>
        <v>9.3398964957103328E-2</v>
      </c>
      <c r="P164" s="123">
        <f t="shared" si="58"/>
        <v>0.22821010191700133</v>
      </c>
      <c r="Q164" s="123">
        <f t="shared" si="58"/>
        <v>0.13729107226897344</v>
      </c>
      <c r="R164" s="123">
        <f t="shared" si="58"/>
        <v>0.10591603262233369</v>
      </c>
      <c r="S164" s="123">
        <f t="shared" si="58"/>
        <v>7.9168077289859154E-2</v>
      </c>
      <c r="T164" s="123">
        <f t="shared" si="58"/>
        <v>9.5734260960817164E-2</v>
      </c>
      <c r="U164" s="123">
        <f t="shared" si="58"/>
        <v>6.1876897601414335E-2</v>
      </c>
      <c r="V164" s="123">
        <f t="shared" si="58"/>
        <v>4.6328624946331991E-2</v>
      </c>
      <c r="W164" s="123">
        <f t="shared" si="58"/>
        <v>5.5715429213905508E-2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9.0390863860424341E-3</v>
      </c>
      <c r="G165" s="99">
        <f>RES_hhdet_in_tesh!G165/RES_summary!G$21</f>
        <v>2.1295484045415206E-2</v>
      </c>
      <c r="H165" s="99">
        <f>RES_hhdet_in_tesh!H165/RES_summary!H$21</f>
        <v>6.5200783328345807E-2</v>
      </c>
      <c r="I165" s="99">
        <f>RES_hhdet_in_tesh!I165/RES_summary!I$21</f>
        <v>3.7821632065306511E-2</v>
      </c>
      <c r="J165" s="99">
        <f>RES_hhdet_in_tesh!J165/RES_summary!J$21</f>
        <v>3.7982936391752875E-2</v>
      </c>
      <c r="K165" s="99">
        <f>RES_hhdet_in_tesh!K165/RES_summary!K$21</f>
        <v>4.9157622413183416E-2</v>
      </c>
      <c r="L165" s="99">
        <f>RES_hhdet_in_tesh!L165/RES_summary!L$21</f>
        <v>0.4443861751472995</v>
      </c>
      <c r="M165" s="99">
        <f>RES_hhdet_in_tesh!M165/RES_summary!M$21</f>
        <v>5.7652314147382012E-2</v>
      </c>
      <c r="N165" s="99">
        <f>RES_hhdet_in_tesh!N165/RES_summary!N$21</f>
        <v>0.17332876762347582</v>
      </c>
      <c r="O165" s="99">
        <f>RES_hhdet_in_tesh!O165/RES_summary!O$21</f>
        <v>9.3398964957103328E-2</v>
      </c>
      <c r="P165" s="99">
        <f>RES_hhdet_in_tesh!P165/RES_summary!P$21</f>
        <v>0.22821010191700133</v>
      </c>
      <c r="Q165" s="99">
        <f>RES_hhdet_in_tesh!Q165/RES_summary!Q$21</f>
        <v>0.13729107226897344</v>
      </c>
      <c r="R165" s="99">
        <f>RES_hhdet_in_tesh!R165/RES_summary!R$21</f>
        <v>0.10591603262233369</v>
      </c>
      <c r="S165" s="99">
        <f>RES_hhdet_in_tesh!S165/RES_summary!S$21</f>
        <v>7.9168077289859154E-2</v>
      </c>
      <c r="T165" s="99">
        <f>RES_hhdet_in_tesh!T165/RES_summary!T$21</f>
        <v>9.5734260960817164E-2</v>
      </c>
      <c r="U165" s="99">
        <f>RES_hhdet_in_tesh!U165/RES_summary!U$21</f>
        <v>6.1876897601414335E-2</v>
      </c>
      <c r="V165" s="99">
        <f>RES_hhdet_in_tesh!V165/RES_summary!V$21</f>
        <v>4.6328624946331991E-2</v>
      </c>
      <c r="W165" s="99">
        <f>RES_hhdet_in_tesh!W165/RES_summary!W$21</f>
        <v>5.5715429213905508E-2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5.2474817066751838</v>
      </c>
      <c r="D166" s="123">
        <v>4.0671463990429144</v>
      </c>
      <c r="E166" s="123">
        <v>4.187723245976124</v>
      </c>
      <c r="F166" s="123">
        <v>5.5508612475110359</v>
      </c>
      <c r="G166" s="123">
        <v>4.6985023347207262</v>
      </c>
      <c r="H166" s="123">
        <v>5.8359113550294399</v>
      </c>
      <c r="I166" s="123">
        <v>5.3762336022133068</v>
      </c>
      <c r="J166" s="123">
        <v>6.3792446956961726</v>
      </c>
      <c r="K166" s="123">
        <v>6.9310841057216361</v>
      </c>
      <c r="L166" s="123">
        <v>6.1825822614796717</v>
      </c>
      <c r="M166" s="123">
        <v>6.9977600968584515</v>
      </c>
      <c r="N166" s="123">
        <v>5.9020846743452147</v>
      </c>
      <c r="O166" s="123">
        <v>4.5381619504621638</v>
      </c>
      <c r="P166" s="123">
        <v>5.300552703070462</v>
      </c>
      <c r="Q166" s="123">
        <v>5.1787707004020156</v>
      </c>
      <c r="R166" s="123">
        <v>5.4520672127921133</v>
      </c>
      <c r="S166" s="123">
        <v>5.4076709459119696</v>
      </c>
      <c r="T166" s="123">
        <v>5.9703357059367788</v>
      </c>
      <c r="U166" s="123">
        <v>5.8522390735272092</v>
      </c>
      <c r="V166" s="123">
        <v>6.6787070995001123</v>
      </c>
      <c r="W166" s="123">
        <v>10.21111957064346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4.757503701733464</v>
      </c>
      <c r="D167" s="99">
        <v>4.9473217372392986</v>
      </c>
      <c r="E167" s="99">
        <v>5.0130204598157455</v>
      </c>
      <c r="F167" s="99">
        <v>4.8641893033969525</v>
      </c>
      <c r="G167" s="99">
        <v>4.7998441153933218</v>
      </c>
      <c r="H167" s="99">
        <v>5.3339958625254749</v>
      </c>
      <c r="I167" s="99">
        <v>5.3988613053280785</v>
      </c>
      <c r="J167" s="99">
        <v>5.4671019042428455</v>
      </c>
      <c r="K167" s="99">
        <v>5.9920209174188299</v>
      </c>
      <c r="L167" s="99">
        <v>7.1112544887957307</v>
      </c>
      <c r="M167" s="99">
        <v>7.5780267622246251</v>
      </c>
      <c r="N167" s="99">
        <v>6.1563034555269969</v>
      </c>
      <c r="O167" s="99">
        <v>4.9711373997177004</v>
      </c>
      <c r="P167" s="99">
        <v>5.1374495094155961</v>
      </c>
      <c r="Q167" s="99">
        <v>4.8830319599009018</v>
      </c>
      <c r="R167" s="99">
        <v>5.3238499314083425</v>
      </c>
      <c r="S167" s="99">
        <v>5.5032369450014968</v>
      </c>
      <c r="T167" s="99">
        <v>5.92876642940187</v>
      </c>
      <c r="U167" s="99">
        <v>5.8954364510357067</v>
      </c>
      <c r="V167" s="99">
        <v>5.7722516273479991</v>
      </c>
      <c r="W167" s="99">
        <v>7.2670142190615872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5.2683318345450436</v>
      </c>
      <c r="D171" s="102">
        <v>4.0412588890959622</v>
      </c>
      <c r="E171" s="102">
        <v>4.1806694236356146</v>
      </c>
      <c r="F171" s="102">
        <v>5.5534921744999792</v>
      </c>
      <c r="G171" s="102">
        <v>4.6979243397739241</v>
      </c>
      <c r="H171" s="102">
        <v>5.8392010633136424</v>
      </c>
      <c r="I171" s="102">
        <v>5.3761011215159122</v>
      </c>
      <c r="J171" s="102">
        <v>6.3819065910019708</v>
      </c>
      <c r="K171" s="102">
        <v>6.9602197177692178</v>
      </c>
      <c r="L171" s="102">
        <v>6.1682949964440397</v>
      </c>
      <c r="M171" s="102">
        <v>6.9896727565746</v>
      </c>
      <c r="N171" s="102">
        <v>5.9006484100447523</v>
      </c>
      <c r="O171" s="102">
        <v>4.5364880763026703</v>
      </c>
      <c r="P171" s="102">
        <v>5.3011052830602594</v>
      </c>
      <c r="Q171" s="102">
        <v>5.180526868694777</v>
      </c>
      <c r="R171" s="102">
        <v>5.4536119993148091</v>
      </c>
      <c r="S171" s="102">
        <v>5.4059943494367149</v>
      </c>
      <c r="T171" s="102">
        <v>5.9707950349592647</v>
      </c>
      <c r="U171" s="102">
        <v>5.8517112033336218</v>
      </c>
      <c r="V171" s="102">
        <v>6.6982007655679014</v>
      </c>
      <c r="W171" s="102">
        <v>10.318177947064619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7.4097250203049931</v>
      </c>
      <c r="D175" s="123">
        <v>6.8551080201055132</v>
      </c>
      <c r="E175" s="123">
        <v>6.6221786116102006</v>
      </c>
      <c r="F175" s="123">
        <v>6.91033034001026</v>
      </c>
      <c r="G175" s="123">
        <v>5.3387061201402437</v>
      </c>
      <c r="H175" s="123">
        <v>6.412533548351993</v>
      </c>
      <c r="I175" s="123">
        <v>7.7905999218458684</v>
      </c>
      <c r="J175" s="123">
        <v>7.8204729920852563</v>
      </c>
      <c r="K175" s="123">
        <v>6.9863413658831437</v>
      </c>
      <c r="L175" s="123">
        <v>7.3072202260697683</v>
      </c>
      <c r="M175" s="123">
        <v>7.8247798940760402</v>
      </c>
      <c r="N175" s="123">
        <v>6.1843637498512392</v>
      </c>
      <c r="O175" s="123">
        <v>4.70091126808751</v>
      </c>
      <c r="P175" s="123">
        <v>4.6843861285183852</v>
      </c>
      <c r="Q175" s="123">
        <v>3.6141405541702185</v>
      </c>
      <c r="R175" s="123">
        <v>3.7527412574115155</v>
      </c>
      <c r="S175" s="123">
        <v>3.598085331693035</v>
      </c>
      <c r="T175" s="123">
        <v>4.5672014880025111</v>
      </c>
      <c r="U175" s="123">
        <v>5.0661779660909882</v>
      </c>
      <c r="V175" s="123">
        <v>5.2395822215518191</v>
      </c>
      <c r="W175" s="123">
        <v>5.8018116232106394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7.3466221339611311</v>
      </c>
      <c r="D176" s="99">
        <v>7.4402979124316637</v>
      </c>
      <c r="E176" s="99">
        <v>7.0871720169769619</v>
      </c>
      <c r="F176" s="99">
        <v>6.3888436998019476</v>
      </c>
      <c r="G176" s="99">
        <v>5.9479039448171447</v>
      </c>
      <c r="H176" s="99">
        <v>6.7001868714138642</v>
      </c>
      <c r="I176" s="99">
        <v>6.3209626311251181</v>
      </c>
      <c r="J176" s="99">
        <v>6.6018366259750962</v>
      </c>
      <c r="K176" s="99">
        <v>6.7797504314509487</v>
      </c>
      <c r="L176" s="99">
        <v>7.4731876633916539</v>
      </c>
      <c r="M176" s="99">
        <v>7.9715592949809437</v>
      </c>
      <c r="N176" s="99">
        <v>6.3489013085660684</v>
      </c>
      <c r="O176" s="99">
        <v>4.6020533234551824</v>
      </c>
      <c r="P176" s="99">
        <v>4.4069337251237224</v>
      </c>
      <c r="Q176" s="99">
        <v>3.5941196260455213</v>
      </c>
      <c r="R176" s="99">
        <v>3.8757819222721959</v>
      </c>
      <c r="S176" s="99">
        <v>4.1418186407990154</v>
      </c>
      <c r="T176" s="99">
        <v>4.3544953635033483</v>
      </c>
      <c r="U176" s="99">
        <v>5.3403036977727947</v>
      </c>
      <c r="V176" s="99">
        <v>5.8084980125725494</v>
      </c>
      <c r="W176" s="99">
        <v>4.7600228832807714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8.3773026109108759</v>
      </c>
      <c r="D177" s="110">
        <v>4.2892754152908488</v>
      </c>
      <c r="E177" s="110">
        <v>5.68026889304676</v>
      </c>
      <c r="F177" s="110">
        <v>7.4161331714905039</v>
      </c>
      <c r="G177" s="110">
        <v>4.7674436911391931</v>
      </c>
      <c r="H177" s="110">
        <v>6.3131689461428859</v>
      </c>
      <c r="I177" s="110">
        <v>7.9394478012906609</v>
      </c>
      <c r="J177" s="110">
        <v>8.1568045634250659</v>
      </c>
      <c r="K177" s="110">
        <v>7.9094628830295397</v>
      </c>
      <c r="L177" s="110">
        <v>6.5206788926747459</v>
      </c>
      <c r="M177" s="110">
        <v>7.4569471785553212</v>
      </c>
      <c r="N177" s="110">
        <v>6.0422239739981141</v>
      </c>
      <c r="O177" s="110">
        <v>4.7676669554306299</v>
      </c>
      <c r="P177" s="110">
        <v>4.8931594853133831</v>
      </c>
      <c r="Q177" s="110">
        <v>3.6784864226704919</v>
      </c>
      <c r="R177" s="110">
        <v>3.4929887427056361</v>
      </c>
      <c r="S177" s="110">
        <v>2.2188593768876204</v>
      </c>
      <c r="T177" s="110">
        <v>5.1177349867062238</v>
      </c>
      <c r="U177" s="110">
        <v>4.9008182505280926</v>
      </c>
      <c r="V177" s="110">
        <v>5.1688885433776459</v>
      </c>
      <c r="W177" s="110">
        <v>6.7069723316742955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52.698789005063588</v>
      </c>
      <c r="D3" s="118">
        <f t="shared" si="0"/>
        <v>59.093291681106138</v>
      </c>
      <c r="E3" s="118">
        <f t="shared" si="0"/>
        <v>60.488352079410213</v>
      </c>
      <c r="F3" s="118">
        <f t="shared" si="0"/>
        <v>49.940482215341227</v>
      </c>
      <c r="G3" s="118">
        <f t="shared" si="0"/>
        <v>50.100150721431142</v>
      </c>
      <c r="H3" s="118">
        <f t="shared" si="0"/>
        <v>56.633980225526713</v>
      </c>
      <c r="I3" s="118">
        <f t="shared" si="0"/>
        <v>56.348599851853756</v>
      </c>
      <c r="J3" s="118">
        <f t="shared" si="0"/>
        <v>54.377454242475295</v>
      </c>
      <c r="K3" s="118">
        <f t="shared" si="0"/>
        <v>50.185740543866238</v>
      </c>
      <c r="L3" s="118">
        <f t="shared" si="0"/>
        <v>59.834077202774722</v>
      </c>
      <c r="M3" s="118">
        <f t="shared" si="0"/>
        <v>55.363252570869413</v>
      </c>
      <c r="N3" s="118">
        <f t="shared" si="0"/>
        <v>49.623089773936272</v>
      </c>
      <c r="O3" s="118">
        <f t="shared" si="0"/>
        <v>48.386406105072268</v>
      </c>
      <c r="P3" s="118">
        <f t="shared" si="0"/>
        <v>44.083701398180047</v>
      </c>
      <c r="Q3" s="118">
        <f t="shared" si="0"/>
        <v>0</v>
      </c>
      <c r="R3" s="118">
        <f t="shared" ref="R3:V3" si="1">R4+R7+R9+R19</f>
        <v>38.650126445550775</v>
      </c>
      <c r="S3" s="118">
        <f t="shared" si="1"/>
        <v>41.347784501956504</v>
      </c>
      <c r="T3" s="118">
        <f t="shared" si="1"/>
        <v>41.611552213684504</v>
      </c>
      <c r="U3" s="118">
        <f t="shared" si="1"/>
        <v>0</v>
      </c>
      <c r="V3" s="118">
        <f t="shared" si="1"/>
        <v>0</v>
      </c>
      <c r="W3" s="118">
        <f t="shared" ref="W3:Y3" si="2">W4+W7+W9+W19</f>
        <v>37.589179264278641</v>
      </c>
      <c r="X3" s="118">
        <f t="shared" si="2"/>
        <v>38.603638164232095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47.572488995776389</v>
      </c>
      <c r="D4" s="123">
        <f t="shared" si="3"/>
        <v>54.029828559955313</v>
      </c>
      <c r="E4" s="123">
        <f t="shared" si="3"/>
        <v>56.366235999251799</v>
      </c>
      <c r="F4" s="123">
        <f t="shared" si="3"/>
        <v>47.792015225128857</v>
      </c>
      <c r="G4" s="123">
        <f t="shared" si="3"/>
        <v>47.591704191902785</v>
      </c>
      <c r="H4" s="123">
        <f t="shared" si="3"/>
        <v>54.155646356031752</v>
      </c>
      <c r="I4" s="123">
        <f t="shared" si="3"/>
        <v>53.25726309760644</v>
      </c>
      <c r="J4" s="123">
        <f t="shared" si="3"/>
        <v>51.193998165251976</v>
      </c>
      <c r="K4" s="123">
        <f t="shared" si="3"/>
        <v>45.282058927352288</v>
      </c>
      <c r="L4" s="123">
        <f t="shared" si="3"/>
        <v>54.832549996341797</v>
      </c>
      <c r="M4" s="123">
        <f t="shared" si="3"/>
        <v>51.478719608152616</v>
      </c>
      <c r="N4" s="123">
        <f t="shared" si="3"/>
        <v>46.294563704599312</v>
      </c>
      <c r="O4" s="123">
        <f t="shared" si="3"/>
        <v>45.705674066159048</v>
      </c>
      <c r="P4" s="123">
        <f t="shared" si="3"/>
        <v>40.059065578402688</v>
      </c>
      <c r="Q4" s="123">
        <f t="shared" si="3"/>
        <v>0</v>
      </c>
      <c r="R4" s="123">
        <f t="shared" ref="R4:V4" si="4">SUM(R5:R6)</f>
        <v>35.535404617496013</v>
      </c>
      <c r="S4" s="123">
        <f t="shared" si="4"/>
        <v>37.768078472133872</v>
      </c>
      <c r="T4" s="123">
        <f t="shared" si="4"/>
        <v>39.048566909334411</v>
      </c>
      <c r="U4" s="123">
        <f t="shared" si="4"/>
        <v>0</v>
      </c>
      <c r="V4" s="123">
        <f t="shared" si="4"/>
        <v>0</v>
      </c>
      <c r="W4" s="123">
        <f t="shared" ref="W4:Y4" si="5">SUM(W5:W6)</f>
        <v>33.420121739642433</v>
      </c>
      <c r="X4" s="123">
        <f t="shared" si="5"/>
        <v>32.664648767443758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47.572488995776389</v>
      </c>
      <c r="D5" s="99">
        <v>54.029828559955313</v>
      </c>
      <c r="E5" s="99">
        <v>56.366235999251799</v>
      </c>
      <c r="F5" s="99">
        <v>47.792015225128857</v>
      </c>
      <c r="G5" s="99">
        <v>47.591704191902785</v>
      </c>
      <c r="H5" s="99">
        <v>54.155646356031752</v>
      </c>
      <c r="I5" s="99">
        <v>53.25726309760644</v>
      </c>
      <c r="J5" s="99">
        <v>51.193998165251976</v>
      </c>
      <c r="K5" s="99">
        <v>45.282058927352288</v>
      </c>
      <c r="L5" s="99">
        <v>54.832549996341797</v>
      </c>
      <c r="M5" s="99">
        <v>51.478719608152616</v>
      </c>
      <c r="N5" s="99">
        <v>46.294563704599312</v>
      </c>
      <c r="O5" s="99">
        <v>45.705674066159048</v>
      </c>
      <c r="P5" s="99">
        <v>40.059065578402688</v>
      </c>
      <c r="Q5" s="99">
        <v>0</v>
      </c>
      <c r="R5" s="99">
        <v>35.535404617496013</v>
      </c>
      <c r="S5" s="99">
        <v>37.768078472133872</v>
      </c>
      <c r="T5" s="99">
        <v>39.048566909334411</v>
      </c>
      <c r="U5" s="99">
        <v>0</v>
      </c>
      <c r="V5" s="99">
        <v>0</v>
      </c>
      <c r="W5" s="99">
        <v>33.420121739642433</v>
      </c>
      <c r="X5" s="99">
        <v>32.664648767443758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2.3344434728482373</v>
      </c>
      <c r="D9" s="123">
        <v>2.5724668593795541</v>
      </c>
      <c r="E9" s="123">
        <v>2.1019699691694975</v>
      </c>
      <c r="F9" s="123">
        <v>0.79971222611469095</v>
      </c>
      <c r="G9" s="123">
        <v>1.2832431591415192</v>
      </c>
      <c r="H9" s="123">
        <v>1.6600936757339526</v>
      </c>
      <c r="I9" s="123">
        <v>2.7155125419299209</v>
      </c>
      <c r="J9" s="123">
        <v>2.3429740594087058</v>
      </c>
      <c r="K9" s="123">
        <v>2.5966934028659692</v>
      </c>
      <c r="L9" s="123">
        <v>2.3869303273661759</v>
      </c>
      <c r="M9" s="123">
        <v>1.4460653048699765</v>
      </c>
      <c r="N9" s="123">
        <v>1.9712481068307681</v>
      </c>
      <c r="O9" s="123">
        <v>1.7328346881247061</v>
      </c>
      <c r="P9" s="123">
        <v>2.9042160636720089</v>
      </c>
      <c r="Q9" s="123">
        <v>0</v>
      </c>
      <c r="R9" s="123">
        <v>1.9789644334489409</v>
      </c>
      <c r="S9" s="123">
        <v>2.28448216316627</v>
      </c>
      <c r="T9" s="123">
        <v>1.1691828903086452</v>
      </c>
      <c r="U9" s="123">
        <v>0</v>
      </c>
      <c r="V9" s="123">
        <v>0</v>
      </c>
      <c r="W9" s="123">
        <v>2.8657793478721185</v>
      </c>
      <c r="X9" s="123">
        <v>3.8846832070190334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2.6094201840331657</v>
      </c>
      <c r="D10" s="99">
        <v>2.9016579506910949</v>
      </c>
      <c r="E10" s="99">
        <v>3.1083483609251608</v>
      </c>
      <c r="F10" s="99">
        <v>2.7446435940541307</v>
      </c>
      <c r="G10" s="99">
        <v>2.5271534597022143</v>
      </c>
      <c r="H10" s="99">
        <v>3.0455046677191091</v>
      </c>
      <c r="I10" s="99">
        <v>3.4712055170119456</v>
      </c>
      <c r="J10" s="99">
        <v>3.3614461650109027</v>
      </c>
      <c r="K10" s="99">
        <v>3.097092216427741</v>
      </c>
      <c r="L10" s="99">
        <v>4.2273641250815528</v>
      </c>
      <c r="M10" s="99">
        <v>4.5181350794877808</v>
      </c>
      <c r="N10" s="99">
        <v>3.4389075507093496</v>
      </c>
      <c r="O10" s="99">
        <v>3.1219352714988702</v>
      </c>
      <c r="P10" s="99">
        <v>2.9042160636720089</v>
      </c>
      <c r="Q10" s="99">
        <v>0</v>
      </c>
      <c r="R10" s="99">
        <v>2.681694550407915</v>
      </c>
      <c r="S10" s="99">
        <v>2.8919538729663232</v>
      </c>
      <c r="T10" s="99">
        <v>3.0390559107589636</v>
      </c>
      <c r="U10" s="99">
        <v>0</v>
      </c>
      <c r="V10" s="99">
        <v>0</v>
      </c>
      <c r="W10" s="99">
        <v>4.7213378997998721</v>
      </c>
      <c r="X10" s="99">
        <v>4.7883910727931722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1.9837145977363677</v>
      </c>
      <c r="D11" s="99">
        <v>2.050163871959251</v>
      </c>
      <c r="E11" s="99">
        <v>2.0629254921691573</v>
      </c>
      <c r="F11" s="99">
        <v>1.9876104020034309</v>
      </c>
      <c r="G11" s="99">
        <v>1.9461267973995151</v>
      </c>
      <c r="H11" s="99">
        <v>2.1446104042549883</v>
      </c>
      <c r="I11" s="99">
        <v>2.1508796151218612</v>
      </c>
      <c r="J11" s="99">
        <v>2.1551876313699525</v>
      </c>
      <c r="K11" s="99">
        <v>2.3328949129297949</v>
      </c>
      <c r="L11" s="99">
        <v>2.7290457603750418</v>
      </c>
      <c r="M11" s="99">
        <v>2.8257745188362469</v>
      </c>
      <c r="N11" s="99">
        <v>2.193191530073217</v>
      </c>
      <c r="O11" s="99">
        <v>1.6625201037240511</v>
      </c>
      <c r="P11" s="99">
        <v>0</v>
      </c>
      <c r="Q11" s="99">
        <v>0</v>
      </c>
      <c r="R11" s="99">
        <v>1.5031499633208398</v>
      </c>
      <c r="S11" s="99">
        <v>1.5025642678911066</v>
      </c>
      <c r="T11" s="99">
        <v>1.5722696724933121</v>
      </c>
      <c r="U11" s="99">
        <v>0</v>
      </c>
      <c r="V11" s="99">
        <v>0</v>
      </c>
      <c r="W11" s="99">
        <v>1.8257674913844506</v>
      </c>
      <c r="X11" s="99">
        <v>1.8569453598861974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2.7918565364389631</v>
      </c>
      <c r="D19" s="123">
        <v>2.4909962617712718</v>
      </c>
      <c r="E19" s="123">
        <v>2.0201461109889163</v>
      </c>
      <c r="F19" s="123">
        <v>1.3487547640976778</v>
      </c>
      <c r="G19" s="123">
        <v>1.2252033703868375</v>
      </c>
      <c r="H19" s="123">
        <v>0.81824019376100343</v>
      </c>
      <c r="I19" s="123">
        <v>0.37582421231739632</v>
      </c>
      <c r="J19" s="123">
        <v>0.84048201781461596</v>
      </c>
      <c r="K19" s="123">
        <v>2.3069882136479851</v>
      </c>
      <c r="L19" s="123">
        <v>2.6145968790667493</v>
      </c>
      <c r="M19" s="123">
        <v>2.4384676578468234</v>
      </c>
      <c r="N19" s="123">
        <v>1.3572779625061868</v>
      </c>
      <c r="O19" s="123">
        <v>0.94789735078851511</v>
      </c>
      <c r="P19" s="123">
        <v>1.1204197561053486</v>
      </c>
      <c r="Q19" s="123">
        <v>0</v>
      </c>
      <c r="R19" s="123">
        <v>1.1357573946058215</v>
      </c>
      <c r="S19" s="123">
        <v>1.2952238666563634</v>
      </c>
      <c r="T19" s="123">
        <v>1.3938024140414473</v>
      </c>
      <c r="U19" s="123">
        <v>0</v>
      </c>
      <c r="V19" s="123">
        <v>0</v>
      </c>
      <c r="W19" s="123">
        <v>1.303278176764086</v>
      </c>
      <c r="X19" s="123">
        <v>2.0543061897693056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4.1586657390744541</v>
      </c>
      <c r="D20" s="99">
        <v>4.5418973566290921</v>
      </c>
      <c r="E20" s="99">
        <v>4.5642006649559246</v>
      </c>
      <c r="F20" s="99">
        <v>3.7800305828405754</v>
      </c>
      <c r="G20" s="99">
        <v>3.3601967658613439</v>
      </c>
      <c r="H20" s="99">
        <v>4.0707942631993559</v>
      </c>
      <c r="I20" s="99">
        <v>4.4398396998728691</v>
      </c>
      <c r="J20" s="99">
        <v>4.4045856546722719</v>
      </c>
      <c r="K20" s="99">
        <v>3.8312912071023728</v>
      </c>
      <c r="L20" s="99">
        <v>4.6964108807257974</v>
      </c>
      <c r="M20" s="99">
        <v>4.7559088274656736</v>
      </c>
      <c r="N20" s="99">
        <v>3.5490169631570785</v>
      </c>
      <c r="O20" s="99">
        <v>2.9709722324981165</v>
      </c>
      <c r="P20" s="99">
        <v>2.7059977045047874</v>
      </c>
      <c r="Q20" s="99">
        <v>0</v>
      </c>
      <c r="R20" s="99">
        <v>2.4256050342011344</v>
      </c>
      <c r="S20" s="99">
        <v>2.6682196501880227</v>
      </c>
      <c r="T20" s="99">
        <v>3.0539367844774001</v>
      </c>
      <c r="U20" s="99">
        <v>0</v>
      </c>
      <c r="V20" s="99">
        <v>0</v>
      </c>
      <c r="W20" s="99">
        <v>3.5420632142409678</v>
      </c>
      <c r="X20" s="99">
        <v>4.1547565239986657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2.9195376909183808</v>
      </c>
      <c r="D21" s="99">
        <v>2.9540327990969599</v>
      </c>
      <c r="E21" s="99">
        <v>2.8112333787564263</v>
      </c>
      <c r="F21" s="99">
        <v>2.531893852663734</v>
      </c>
      <c r="G21" s="99">
        <v>2.3549777998782484</v>
      </c>
      <c r="H21" s="99">
        <v>2.6503898882827044</v>
      </c>
      <c r="I21" s="99">
        <v>2.4980802395386572</v>
      </c>
      <c r="J21" s="99">
        <v>2.6066849658050444</v>
      </c>
      <c r="K21" s="99">
        <v>2.674473953918628</v>
      </c>
      <c r="L21" s="99">
        <v>2.9453147709115308</v>
      </c>
      <c r="M21" s="99">
        <v>3.1395431599953127</v>
      </c>
      <c r="N21" s="99">
        <v>2.4994973327884584</v>
      </c>
      <c r="O21" s="99">
        <v>1.8113598097532457</v>
      </c>
      <c r="P21" s="99">
        <v>1.7334361262461249</v>
      </c>
      <c r="Q21" s="99">
        <v>0</v>
      </c>
      <c r="R21" s="99">
        <v>1.5100543047973787</v>
      </c>
      <c r="S21" s="99">
        <v>1.5982212097209421</v>
      </c>
      <c r="T21" s="99">
        <v>1.6627815674415249</v>
      </c>
      <c r="U21" s="99">
        <v>0</v>
      </c>
      <c r="V21" s="99">
        <v>0</v>
      </c>
      <c r="W21" s="99">
        <v>1.7829009774192777</v>
      </c>
      <c r="X21" s="99">
        <v>2.0124522332790642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38.713229039786434</v>
      </c>
      <c r="D24" s="118">
        <f t="shared" si="7"/>
        <v>40.016476549463917</v>
      </c>
      <c r="E24" s="118">
        <f t="shared" si="7"/>
        <v>39.17340975298454</v>
      </c>
      <c r="F24" s="118">
        <f t="shared" si="7"/>
        <v>35.765328312407277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28.700164523191056</v>
      </c>
      <c r="K24" s="118">
        <f t="shared" si="7"/>
        <v>31.351379105783018</v>
      </c>
      <c r="L24" s="118">
        <f t="shared" si="7"/>
        <v>36.471126217008369</v>
      </c>
      <c r="M24" s="118">
        <f t="shared" si="7"/>
        <v>38.016002119043961</v>
      </c>
      <c r="N24" s="118">
        <f t="shared" si="7"/>
        <v>34.497149620299744</v>
      </c>
      <c r="O24" s="118">
        <f t="shared" si="7"/>
        <v>28.890237933658327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:Y24" si="9">W25+W28+W30+W39</f>
        <v>20.495460113632486</v>
      </c>
      <c r="X24" s="118">
        <f t="shared" si="9"/>
        <v>16.654281899479461</v>
      </c>
      <c r="Y24" s="118">
        <f t="shared" si="9"/>
        <v>25.806850973565975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35.896165983667096</v>
      </c>
      <c r="D25" s="123">
        <f t="shared" si="10"/>
        <v>37.565904986089102</v>
      </c>
      <c r="E25" s="123">
        <f t="shared" si="10"/>
        <v>37.29925416714692</v>
      </c>
      <c r="F25" s="123">
        <f t="shared" si="10"/>
        <v>34.75257077134178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28.12748373524904</v>
      </c>
      <c r="K25" s="123">
        <f t="shared" si="10"/>
        <v>29.095651680431779</v>
      </c>
      <c r="L25" s="123">
        <f t="shared" si="10"/>
        <v>34.010155610026224</v>
      </c>
      <c r="M25" s="123">
        <f t="shared" si="10"/>
        <v>35.733137624801778</v>
      </c>
      <c r="N25" s="123">
        <f t="shared" si="10"/>
        <v>33.328198462998266</v>
      </c>
      <c r="O25" s="123">
        <f t="shared" si="10"/>
        <v>28.150907399065165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:Y25" si="12">SUM(W26:W27)</f>
        <v>19.618145018971607</v>
      </c>
      <c r="X25" s="123">
        <f t="shared" si="12"/>
        <v>15.113718012024068</v>
      </c>
      <c r="Y25" s="123">
        <f t="shared" si="12"/>
        <v>22.837469679295005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35.896165983667096</v>
      </c>
      <c r="D26" s="99">
        <v>37.565904986089102</v>
      </c>
      <c r="E26" s="99">
        <v>37.29925416714692</v>
      </c>
      <c r="F26" s="99">
        <v>34.75257077134178</v>
      </c>
      <c r="G26" s="99">
        <v>0</v>
      </c>
      <c r="H26" s="99">
        <v>0</v>
      </c>
      <c r="I26" s="99">
        <v>0</v>
      </c>
      <c r="J26" s="99">
        <v>28.12748373524904</v>
      </c>
      <c r="K26" s="99">
        <v>29.095651680431779</v>
      </c>
      <c r="L26" s="99">
        <v>34.010155610026224</v>
      </c>
      <c r="M26" s="99">
        <v>35.733137624801778</v>
      </c>
      <c r="N26" s="99">
        <v>33.328198462998266</v>
      </c>
      <c r="O26" s="99">
        <v>28.150907399065165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19.618145018971607</v>
      </c>
      <c r="X26" s="99">
        <v>15.113718012024068</v>
      </c>
      <c r="Y26" s="99">
        <v>22.837469679295005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6.5039822876602219E-2</v>
      </c>
      <c r="D30" s="123">
        <v>5.5409834377277041E-2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7.1233432455871604E-2</v>
      </c>
      <c r="L30" s="123">
        <v>3.4327619627359009E-2</v>
      </c>
      <c r="M30" s="123">
        <v>4.3810457656375916E-2</v>
      </c>
      <c r="N30" s="123">
        <v>1.5337003706805715E-2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6.4062017241559674E-2</v>
      </c>
      <c r="X30" s="123">
        <v>8.9276219225297937E-2</v>
      </c>
      <c r="Y30" s="123">
        <v>0.23802979105377448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1.9837145977363677</v>
      </c>
      <c r="D31" s="99">
        <v>2.0501638719592505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2.3328949129297953</v>
      </c>
      <c r="L31" s="99">
        <v>2.7290457603750413</v>
      </c>
      <c r="M31" s="99">
        <v>2.8257745188362469</v>
      </c>
      <c r="N31" s="99">
        <v>2.193191530073217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1.8257674913844506</v>
      </c>
      <c r="X31" s="99">
        <v>1.8569453598861969</v>
      </c>
      <c r="Y31" s="99">
        <v>2.2646834405973397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2.7520232332427366</v>
      </c>
      <c r="D39" s="123">
        <v>2.3951617289975351</v>
      </c>
      <c r="E39" s="123">
        <v>1.8741555858376175</v>
      </c>
      <c r="F39" s="123">
        <v>1.0127575410654936</v>
      </c>
      <c r="G39" s="123">
        <v>0</v>
      </c>
      <c r="H39" s="123">
        <v>0</v>
      </c>
      <c r="I39" s="123">
        <v>0</v>
      </c>
      <c r="J39" s="123">
        <v>0.57268078794201727</v>
      </c>
      <c r="K39" s="123">
        <v>2.1844939928953675</v>
      </c>
      <c r="L39" s="123">
        <v>2.4266429873547835</v>
      </c>
      <c r="M39" s="123">
        <v>2.2390540365858045</v>
      </c>
      <c r="N39" s="123">
        <v>1.1536141535946729</v>
      </c>
      <c r="O39" s="123">
        <v>0.73933053459316134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0.81325307741931951</v>
      </c>
      <c r="X39" s="123">
        <v>1.4512876682300944</v>
      </c>
      <c r="Y39" s="123">
        <v>2.7313515032171991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2.9195376909183812</v>
      </c>
      <c r="D40" s="99">
        <v>2.9540327990969599</v>
      </c>
      <c r="E40" s="99">
        <v>2.8112333787564259</v>
      </c>
      <c r="F40" s="99">
        <v>2.5318938526637345</v>
      </c>
      <c r="G40" s="99">
        <v>0</v>
      </c>
      <c r="H40" s="99">
        <v>0</v>
      </c>
      <c r="I40" s="99">
        <v>0</v>
      </c>
      <c r="J40" s="99">
        <v>2.6066849658050444</v>
      </c>
      <c r="K40" s="99">
        <v>2.6744739539186275</v>
      </c>
      <c r="L40" s="99">
        <v>2.9453147709115308</v>
      </c>
      <c r="M40" s="99">
        <v>3.1395431599953127</v>
      </c>
      <c r="N40" s="99">
        <v>2.499497332788458</v>
      </c>
      <c r="O40" s="99">
        <v>1.8113598097532451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1.7829009774192777</v>
      </c>
      <c r="X40" s="99">
        <v>2.0124522332790646</v>
      </c>
      <c r="Y40" s="99">
        <v>2.7395784655762867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64.560058702162195</v>
      </c>
      <c r="H43" s="118">
        <f t="shared" si="14"/>
        <v>45.543783916445634</v>
      </c>
      <c r="I43" s="118">
        <f t="shared" si="14"/>
        <v>33.259115553698024</v>
      </c>
      <c r="J43" s="118">
        <f t="shared" si="14"/>
        <v>39.279097238883423</v>
      </c>
      <c r="K43" s="118">
        <f t="shared" si="14"/>
        <v>38.178290310470857</v>
      </c>
      <c r="L43" s="118">
        <f t="shared" si="14"/>
        <v>55.211400742575499</v>
      </c>
      <c r="M43" s="118">
        <f t="shared" si="14"/>
        <v>46.820030132867458</v>
      </c>
      <c r="N43" s="118">
        <f t="shared" si="14"/>
        <v>52.090232174530399</v>
      </c>
      <c r="O43" s="118">
        <f t="shared" si="14"/>
        <v>35.666176504006501</v>
      </c>
      <c r="P43" s="118">
        <f t="shared" si="14"/>
        <v>33.938217462543797</v>
      </c>
      <c r="Q43" s="118">
        <f t="shared" si="14"/>
        <v>24.620643301436424</v>
      </c>
      <c r="R43" s="118">
        <f t="shared" ref="R43:V43" si="15">R44+R47+R49+R58</f>
        <v>30.010496042549757</v>
      </c>
      <c r="S43" s="118">
        <f t="shared" si="15"/>
        <v>32.214021840968499</v>
      </c>
      <c r="T43" s="118">
        <f t="shared" si="15"/>
        <v>32.848685990558181</v>
      </c>
      <c r="U43" s="118">
        <f t="shared" si="15"/>
        <v>28.743188762626172</v>
      </c>
      <c r="V43" s="118">
        <f t="shared" si="15"/>
        <v>27.42482622828474</v>
      </c>
      <c r="W43" s="118">
        <f t="shared" ref="W43:Y43" si="16">W44+W47+W49+W58</f>
        <v>29.395480140954525</v>
      </c>
      <c r="X43" s="118">
        <f t="shared" si="16"/>
        <v>30.809787146960723</v>
      </c>
      <c r="Y43" s="118">
        <f t="shared" si="16"/>
        <v>28.228304511448286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60.401867707510299</v>
      </c>
      <c r="H44" s="123">
        <f t="shared" si="17"/>
        <v>42.501402903435519</v>
      </c>
      <c r="I44" s="123">
        <f t="shared" si="17"/>
        <v>31.209693006745695</v>
      </c>
      <c r="J44" s="123">
        <f t="shared" si="17"/>
        <v>36.438228274195573</v>
      </c>
      <c r="K44" s="123">
        <f t="shared" si="17"/>
        <v>33.820364876212658</v>
      </c>
      <c r="L44" s="123">
        <f t="shared" si="17"/>
        <v>49.589833530122476</v>
      </c>
      <c r="M44" s="123">
        <f t="shared" si="17"/>
        <v>41.613753333565484</v>
      </c>
      <c r="N44" s="123">
        <f t="shared" si="17"/>
        <v>48.003042800133798</v>
      </c>
      <c r="O44" s="123">
        <f t="shared" si="17"/>
        <v>33.100582663648744</v>
      </c>
      <c r="P44" s="123">
        <f t="shared" si="17"/>
        <v>31.195556312642129</v>
      </c>
      <c r="Q44" s="123">
        <f t="shared" si="17"/>
        <v>22.0803832890136</v>
      </c>
      <c r="R44" s="123">
        <f t="shared" ref="R44:V44" si="18">SUM(R45:R46)</f>
        <v>27.122010703592469</v>
      </c>
      <c r="S44" s="123">
        <f t="shared" si="18"/>
        <v>29.124082715596131</v>
      </c>
      <c r="T44" s="123">
        <f t="shared" si="18"/>
        <v>29.59724185000421</v>
      </c>
      <c r="U44" s="123">
        <f t="shared" si="18"/>
        <v>26.091137712164088</v>
      </c>
      <c r="V44" s="123">
        <f t="shared" si="18"/>
        <v>25.14378118883451</v>
      </c>
      <c r="W44" s="123">
        <f t="shared" ref="W44:Y44" si="19">SUM(W45:W46)</f>
        <v>25.562465020857882</v>
      </c>
      <c r="X44" s="123">
        <f t="shared" si="19"/>
        <v>26.24255722438215</v>
      </c>
      <c r="Y44" s="123">
        <f t="shared" si="19"/>
        <v>23.355253783203477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60.401867707510299</v>
      </c>
      <c r="H45" s="99">
        <v>42.501402903435519</v>
      </c>
      <c r="I45" s="99">
        <v>31.209693006745695</v>
      </c>
      <c r="J45" s="99">
        <v>36.438228274195573</v>
      </c>
      <c r="K45" s="99">
        <v>33.820364876212658</v>
      </c>
      <c r="L45" s="99">
        <v>49.589833530122476</v>
      </c>
      <c r="M45" s="99">
        <v>41.613753333565484</v>
      </c>
      <c r="N45" s="99">
        <v>48.003042800133798</v>
      </c>
      <c r="O45" s="99">
        <v>33.100582663648744</v>
      </c>
      <c r="P45" s="99">
        <v>31.195556312642129</v>
      </c>
      <c r="Q45" s="99">
        <v>22.0803832890136</v>
      </c>
      <c r="R45" s="99">
        <v>27.122010703592469</v>
      </c>
      <c r="S45" s="99">
        <v>29.124082715596131</v>
      </c>
      <c r="T45" s="99">
        <v>29.59724185000421</v>
      </c>
      <c r="U45" s="99">
        <v>26.091137712164088</v>
      </c>
      <c r="V45" s="99">
        <v>25.14378118883451</v>
      </c>
      <c r="W45" s="99">
        <v>25.562465020857882</v>
      </c>
      <c r="X45" s="99">
        <v>26.24255722438215</v>
      </c>
      <c r="Y45" s="99">
        <v>23.355253783203477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3.0220174947106284</v>
      </c>
      <c r="H49" s="123">
        <v>2.3576969585370806</v>
      </c>
      <c r="I49" s="123">
        <v>1.8260169970748852</v>
      </c>
      <c r="J49" s="123">
        <v>2.2761966547149655</v>
      </c>
      <c r="K49" s="123">
        <v>2.1715429769297212</v>
      </c>
      <c r="L49" s="123">
        <v>3.186523535610239</v>
      </c>
      <c r="M49" s="123">
        <v>2.9591600181192379</v>
      </c>
      <c r="N49" s="123">
        <v>2.9253435194001294</v>
      </c>
      <c r="O49" s="123">
        <v>1.8361872055577941</v>
      </c>
      <c r="P49" s="123">
        <v>1.9993351952506673</v>
      </c>
      <c r="Q49" s="123">
        <v>1.4642078626248456</v>
      </c>
      <c r="R49" s="123">
        <v>1.8621376781855785</v>
      </c>
      <c r="S49" s="123">
        <v>1.9462026664383638</v>
      </c>
      <c r="T49" s="123">
        <v>2.0543664331665612</v>
      </c>
      <c r="U49" s="123">
        <v>1.8949964349649104</v>
      </c>
      <c r="V49" s="123">
        <v>2.0414178023086524</v>
      </c>
      <c r="W49" s="123">
        <v>3.0100344731403053</v>
      </c>
      <c r="X49" s="123">
        <v>3.1196172236820336</v>
      </c>
      <c r="Y49" s="123">
        <v>2.1448966933006175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3.1177375058553087</v>
      </c>
      <c r="H50" s="99">
        <v>2.418150726704698</v>
      </c>
      <c r="I50" s="99">
        <v>1.8716674220017573</v>
      </c>
      <c r="J50" s="99">
        <v>2.3350131057411914</v>
      </c>
      <c r="K50" s="99">
        <v>2.2272235660817654</v>
      </c>
      <c r="L50" s="99">
        <v>3.2698313404627948</v>
      </c>
      <c r="M50" s="99">
        <v>3.0463773660216997</v>
      </c>
      <c r="N50" s="99">
        <v>3.0464564676555486</v>
      </c>
      <c r="O50" s="99">
        <v>1.8868406457111122</v>
      </c>
      <c r="P50" s="99">
        <v>2.0777404970252031</v>
      </c>
      <c r="Q50" s="99">
        <v>1.5303704968888365</v>
      </c>
      <c r="R50" s="99">
        <v>1.9230288722251068</v>
      </c>
      <c r="S50" s="99">
        <v>2.018425031013225</v>
      </c>
      <c r="T50" s="99">
        <v>2.1408872525849376</v>
      </c>
      <c r="U50" s="99">
        <v>2.0032819455343338</v>
      </c>
      <c r="V50" s="99">
        <v>2.156607521561178</v>
      </c>
      <c r="W50" s="99">
        <v>3.1649451942441211</v>
      </c>
      <c r="X50" s="99">
        <v>3.2775260413610536</v>
      </c>
      <c r="Y50" s="99">
        <v>2.2343450349847438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1.13617349994126</v>
      </c>
      <c r="H58" s="123">
        <v>0.68468405447303204</v>
      </c>
      <c r="I58" s="123">
        <v>0.22340554987744091</v>
      </c>
      <c r="J58" s="123">
        <v>0.5646723099728812</v>
      </c>
      <c r="K58" s="123">
        <v>2.1863824573284778</v>
      </c>
      <c r="L58" s="123">
        <v>2.4350436768427812</v>
      </c>
      <c r="M58" s="123">
        <v>2.2471167811827386</v>
      </c>
      <c r="N58" s="123">
        <v>1.1618458549964699</v>
      </c>
      <c r="O58" s="123">
        <v>0.72940663479996459</v>
      </c>
      <c r="P58" s="123">
        <v>0.74332595465099693</v>
      </c>
      <c r="Q58" s="123">
        <v>1.076052149797978</v>
      </c>
      <c r="R58" s="123">
        <v>1.0263476607717088</v>
      </c>
      <c r="S58" s="123">
        <v>1.1437364589340073</v>
      </c>
      <c r="T58" s="123">
        <v>1.1970777073874135</v>
      </c>
      <c r="U58" s="123">
        <v>0.75705461549717479</v>
      </c>
      <c r="V58" s="123">
        <v>0.23962723714158038</v>
      </c>
      <c r="W58" s="123">
        <v>0.8229806469563381</v>
      </c>
      <c r="X58" s="123">
        <v>1.4476126988965372</v>
      </c>
      <c r="Y58" s="123">
        <v>2.7281540349441915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2.354977799878248</v>
      </c>
      <c r="H59" s="99">
        <v>2.6503898882827044</v>
      </c>
      <c r="I59" s="99">
        <v>2.4980802395386572</v>
      </c>
      <c r="J59" s="99">
        <v>2.6066849658050444</v>
      </c>
      <c r="K59" s="99">
        <v>2.6744739539186275</v>
      </c>
      <c r="L59" s="99">
        <v>2.9453147709115308</v>
      </c>
      <c r="M59" s="99">
        <v>3.1395431599953123</v>
      </c>
      <c r="N59" s="99">
        <v>2.499497332788458</v>
      </c>
      <c r="O59" s="99">
        <v>1.8113598097532457</v>
      </c>
      <c r="P59" s="99">
        <v>1.7334361262461244</v>
      </c>
      <c r="Q59" s="99">
        <v>1.4099993687007988</v>
      </c>
      <c r="R59" s="99">
        <v>1.5100543047973787</v>
      </c>
      <c r="S59" s="99">
        <v>1.5982212097209418</v>
      </c>
      <c r="T59" s="99">
        <v>1.6627815674415247</v>
      </c>
      <c r="U59" s="99">
        <v>2.0200255365429425</v>
      </c>
      <c r="V59" s="99">
        <v>2.1825507815327727</v>
      </c>
      <c r="W59" s="99">
        <v>1.7829009774192774</v>
      </c>
      <c r="X59" s="99">
        <v>2.0124522332790646</v>
      </c>
      <c r="Y59" s="99">
        <v>2.7395784655762858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38.132806686018426</v>
      </c>
      <c r="D62" s="118">
        <f t="shared" si="21"/>
        <v>38.19080640200233</v>
      </c>
      <c r="E62" s="118">
        <f t="shared" si="21"/>
        <v>38.141903669888151</v>
      </c>
      <c r="F62" s="118">
        <f t="shared" si="21"/>
        <v>38.375416638622333</v>
      </c>
      <c r="G62" s="118">
        <f t="shared" si="21"/>
        <v>36.941329816254132</v>
      </c>
      <c r="H62" s="118">
        <f t="shared" si="21"/>
        <v>37.500996360448518</v>
      </c>
      <c r="I62" s="118">
        <f t="shared" si="21"/>
        <v>39.170307345213999</v>
      </c>
      <c r="J62" s="118">
        <f t="shared" si="21"/>
        <v>37.473318905777397</v>
      </c>
      <c r="K62" s="118">
        <f t="shared" si="21"/>
        <v>36.701878456117747</v>
      </c>
      <c r="L62" s="118">
        <f t="shared" si="21"/>
        <v>40.367528249174839</v>
      </c>
      <c r="M62" s="118">
        <f t="shared" si="21"/>
        <v>36.617956216437904</v>
      </c>
      <c r="N62" s="118">
        <f t="shared" si="21"/>
        <v>31.749733331815378</v>
      </c>
      <c r="O62" s="118">
        <f t="shared" si="21"/>
        <v>26.687357467615676</v>
      </c>
      <c r="P62" s="118">
        <f t="shared" si="21"/>
        <v>23.560004360958118</v>
      </c>
      <c r="Q62" s="118">
        <f t="shared" si="21"/>
        <v>21.300091720136859</v>
      </c>
      <c r="R62" s="118">
        <f t="shared" ref="R62:V62" si="22">R63+R66+R68+R77</f>
        <v>22.58931465844325</v>
      </c>
      <c r="S62" s="118">
        <f t="shared" si="22"/>
        <v>21.712728009062694</v>
      </c>
      <c r="T62" s="118">
        <f t="shared" si="22"/>
        <v>22.021321559312184</v>
      </c>
      <c r="U62" s="118">
        <f t="shared" si="22"/>
        <v>20.101748360512481</v>
      </c>
      <c r="V62" s="118">
        <f t="shared" si="22"/>
        <v>20.615743592807817</v>
      </c>
      <c r="W62" s="118">
        <f t="shared" ref="W62:Y62" si="23">W63+W66+W68+W77</f>
        <v>24.007159865695392</v>
      </c>
      <c r="X62" s="118">
        <f t="shared" si="23"/>
        <v>20.512951760669406</v>
      </c>
      <c r="Y62" s="118">
        <f t="shared" si="23"/>
        <v>18.206069085758227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34.012497482432259</v>
      </c>
      <c r="D63" s="123">
        <f t="shared" si="24"/>
        <v>34.283404052135154</v>
      </c>
      <c r="E63" s="123">
        <f t="shared" si="24"/>
        <v>34.254527152732301</v>
      </c>
      <c r="F63" s="123">
        <f t="shared" si="24"/>
        <v>34.334136936467921</v>
      </c>
      <c r="G63" s="123">
        <f t="shared" si="24"/>
        <v>33.46926491454326</v>
      </c>
      <c r="H63" s="123">
        <f t="shared" si="24"/>
        <v>33.729854281138138</v>
      </c>
      <c r="I63" s="123">
        <f t="shared" si="24"/>
        <v>34.780639150621191</v>
      </c>
      <c r="J63" s="123">
        <f t="shared" si="24"/>
        <v>32.971029661873089</v>
      </c>
      <c r="K63" s="123">
        <f t="shared" si="24"/>
        <v>32.340351622754831</v>
      </c>
      <c r="L63" s="123">
        <f t="shared" si="24"/>
        <v>35.685876740660518</v>
      </c>
      <c r="M63" s="123">
        <f t="shared" si="24"/>
        <v>31.87880699893147</v>
      </c>
      <c r="N63" s="123">
        <f t="shared" si="24"/>
        <v>28.127727845760091</v>
      </c>
      <c r="O63" s="123">
        <f t="shared" si="24"/>
        <v>23.93011236772767</v>
      </c>
      <c r="P63" s="123">
        <f t="shared" si="24"/>
        <v>20.809949594528973</v>
      </c>
      <c r="Q63" s="123">
        <f t="shared" si="24"/>
        <v>18.839316218031733</v>
      </c>
      <c r="R63" s="123">
        <f t="shared" ref="R63:V63" si="25">SUM(R64:R65)</f>
        <v>19.916904785366711</v>
      </c>
      <c r="S63" s="123">
        <f t="shared" si="25"/>
        <v>19.236688056625344</v>
      </c>
      <c r="T63" s="123">
        <f t="shared" si="25"/>
        <v>19.136079004229099</v>
      </c>
      <c r="U63" s="123">
        <f t="shared" si="25"/>
        <v>17.175475672819218</v>
      </c>
      <c r="V63" s="123">
        <f t="shared" si="25"/>
        <v>17.349785703057375</v>
      </c>
      <c r="W63" s="123">
        <f t="shared" ref="W63:Y63" si="26">SUM(W64:W65)</f>
        <v>19.592701573284518</v>
      </c>
      <c r="X63" s="123">
        <f t="shared" si="26"/>
        <v>16.565129444420819</v>
      </c>
      <c r="Y63" s="123">
        <f t="shared" si="26"/>
        <v>14.888724902556733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34.012497482432259</v>
      </c>
      <c r="D64" s="99">
        <v>34.283404052135154</v>
      </c>
      <c r="E64" s="99">
        <v>34.254527152732301</v>
      </c>
      <c r="F64" s="99">
        <v>34.334136936467921</v>
      </c>
      <c r="G64" s="99">
        <v>33.46926491454326</v>
      </c>
      <c r="H64" s="99">
        <v>33.729854281138138</v>
      </c>
      <c r="I64" s="99">
        <v>34.780639150621191</v>
      </c>
      <c r="J64" s="99">
        <v>32.971029661873089</v>
      </c>
      <c r="K64" s="99">
        <v>32.340351622754831</v>
      </c>
      <c r="L64" s="99">
        <v>35.685876740660518</v>
      </c>
      <c r="M64" s="99">
        <v>31.87880699893147</v>
      </c>
      <c r="N64" s="99">
        <v>28.127727845760091</v>
      </c>
      <c r="O64" s="99">
        <v>23.93011236772767</v>
      </c>
      <c r="P64" s="99">
        <v>20.809949594528973</v>
      </c>
      <c r="Q64" s="99">
        <v>18.839316218031733</v>
      </c>
      <c r="R64" s="99">
        <v>19.916904785366711</v>
      </c>
      <c r="S64" s="99">
        <v>19.236688056625344</v>
      </c>
      <c r="T64" s="99">
        <v>19.136079004229099</v>
      </c>
      <c r="U64" s="99">
        <v>17.175475672819218</v>
      </c>
      <c r="V64" s="99">
        <v>17.349785703057375</v>
      </c>
      <c r="W64" s="99">
        <v>19.592701573284518</v>
      </c>
      <c r="X64" s="99">
        <v>16.565129444420819</v>
      </c>
      <c r="Y64" s="99">
        <v>14.888724902556733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1.6991923053159588</v>
      </c>
      <c r="D68" s="123">
        <v>1.5896735919851739</v>
      </c>
      <c r="E68" s="123">
        <v>1.6169078309492289</v>
      </c>
      <c r="F68" s="123">
        <v>1.8081298631387648</v>
      </c>
      <c r="G68" s="123">
        <v>1.570687885819158</v>
      </c>
      <c r="H68" s="123">
        <v>1.7186456480226489</v>
      </c>
      <c r="I68" s="123">
        <v>1.9367351323468061</v>
      </c>
      <c r="J68" s="123">
        <v>1.9844069170880225</v>
      </c>
      <c r="K68" s="123">
        <v>1.9799962603647658</v>
      </c>
      <c r="L68" s="123">
        <v>2.2173261400376503</v>
      </c>
      <c r="M68" s="123">
        <v>2.1525325074285546</v>
      </c>
      <c r="N68" s="123">
        <v>1.6393483312195598</v>
      </c>
      <c r="O68" s="123">
        <v>1.2737853459259125</v>
      </c>
      <c r="P68" s="123">
        <v>1.2963433826936401</v>
      </c>
      <c r="Q68" s="123">
        <v>1.2680429771195836</v>
      </c>
      <c r="R68" s="123">
        <v>1.3931540767793884</v>
      </c>
      <c r="S68" s="123">
        <v>1.3299839199929866</v>
      </c>
      <c r="T68" s="123">
        <v>1.401299898777751</v>
      </c>
      <c r="U68" s="123">
        <v>1.3494094828839227</v>
      </c>
      <c r="V68" s="123">
        <v>1.5297967912116628</v>
      </c>
      <c r="W68" s="123">
        <v>2.4905269128701746</v>
      </c>
      <c r="X68" s="123">
        <v>2.1076942235211993</v>
      </c>
      <c r="Y68" s="123">
        <v>1.4246633694813944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1.8240375414889825</v>
      </c>
      <c r="D69" s="99">
        <v>1.6827146885060453</v>
      </c>
      <c r="E69" s="99">
        <v>1.7052842213566799</v>
      </c>
      <c r="F69" s="99">
        <v>1.9085273703642596</v>
      </c>
      <c r="G69" s="99">
        <v>1.6628522163093733</v>
      </c>
      <c r="H69" s="99">
        <v>1.8436226009087877</v>
      </c>
      <c r="I69" s="99">
        <v>2.0195633570080211</v>
      </c>
      <c r="J69" s="99">
        <v>2.0586316989756348</v>
      </c>
      <c r="K69" s="99">
        <v>2.0924874106657199</v>
      </c>
      <c r="L69" s="99">
        <v>2.3411056620373381</v>
      </c>
      <c r="M69" s="99">
        <v>2.3258296160774639</v>
      </c>
      <c r="N69" s="99">
        <v>1.7734344322794808</v>
      </c>
      <c r="O69" s="99">
        <v>1.3616326111621824</v>
      </c>
      <c r="P69" s="99">
        <v>1.3914901913801272</v>
      </c>
      <c r="Q69" s="99">
        <v>1.3237241224397125</v>
      </c>
      <c r="R69" s="99">
        <v>1.4432651452866987</v>
      </c>
      <c r="S69" s="99">
        <v>1.3806327465959158</v>
      </c>
      <c r="T69" s="99">
        <v>1.4565526665020008</v>
      </c>
      <c r="U69" s="99">
        <v>1.4048194860918009</v>
      </c>
      <c r="V69" s="99">
        <v>1.5970854921179656</v>
      </c>
      <c r="W69" s="99">
        <v>2.6165116420518757</v>
      </c>
      <c r="X69" s="99">
        <v>2.2630534443518715</v>
      </c>
      <c r="Y69" s="99">
        <v>1.5776724019600774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2.4211168982702089</v>
      </c>
      <c r="D77" s="123">
        <v>2.3177287578820041</v>
      </c>
      <c r="E77" s="123">
        <v>2.2704686862066179</v>
      </c>
      <c r="F77" s="123">
        <v>2.2331498390156468</v>
      </c>
      <c r="G77" s="123">
        <v>1.90137701589172</v>
      </c>
      <c r="H77" s="123">
        <v>2.0524964312877292</v>
      </c>
      <c r="I77" s="123">
        <v>2.4529330622460055</v>
      </c>
      <c r="J77" s="123">
        <v>2.5178823268162849</v>
      </c>
      <c r="K77" s="123">
        <v>2.3815305729981531</v>
      </c>
      <c r="L77" s="123">
        <v>2.4643253684766684</v>
      </c>
      <c r="M77" s="123">
        <v>2.5866167100778803</v>
      </c>
      <c r="N77" s="123">
        <v>1.9826571548357272</v>
      </c>
      <c r="O77" s="123">
        <v>1.4834597539620962</v>
      </c>
      <c r="P77" s="123">
        <v>1.4537113837355056</v>
      </c>
      <c r="Q77" s="123">
        <v>1.1927325249855401</v>
      </c>
      <c r="R77" s="123">
        <v>1.2792557962971502</v>
      </c>
      <c r="S77" s="123">
        <v>1.1460560324443647</v>
      </c>
      <c r="T77" s="123">
        <v>1.4839426563053333</v>
      </c>
      <c r="U77" s="123">
        <v>1.5768632048093412</v>
      </c>
      <c r="V77" s="123">
        <v>1.7361610985387781</v>
      </c>
      <c r="W77" s="123">
        <v>1.923931379540702</v>
      </c>
      <c r="X77" s="123">
        <v>1.8401280927273871</v>
      </c>
      <c r="Y77" s="123">
        <v>1.8926808137200994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2.6114635767535814</v>
      </c>
      <c r="D78" s="99">
        <v>2.4715672232805059</v>
      </c>
      <c r="E78" s="99">
        <v>2.4108615724247193</v>
      </c>
      <c r="F78" s="99">
        <v>2.3724945115532483</v>
      </c>
      <c r="G78" s="99">
        <v>2.0269048188826293</v>
      </c>
      <c r="H78" s="99">
        <v>2.2182100728868379</v>
      </c>
      <c r="I78" s="99">
        <v>2.5778148149088045</v>
      </c>
      <c r="J78" s="99">
        <v>2.6250662645523031</v>
      </c>
      <c r="K78" s="99">
        <v>2.5062514019357476</v>
      </c>
      <c r="L78" s="99">
        <v>2.5917266198677074</v>
      </c>
      <c r="M78" s="99">
        <v>2.7450123825737318</v>
      </c>
      <c r="N78" s="99">
        <v>2.1000149947807385</v>
      </c>
      <c r="O78" s="99">
        <v>1.5651123706717747</v>
      </c>
      <c r="P78" s="99">
        <v>1.5407024671220484</v>
      </c>
      <c r="Q78" s="99">
        <v>1.2435804247840248</v>
      </c>
      <c r="R78" s="99">
        <v>1.3271668554619052</v>
      </c>
      <c r="S78" s="99">
        <v>1.1886900176839292</v>
      </c>
      <c r="T78" s="99">
        <v>1.541332703786755</v>
      </c>
      <c r="U78" s="99">
        <v>1.638409337376302</v>
      </c>
      <c r="V78" s="99">
        <v>1.8034033558507527</v>
      </c>
      <c r="W78" s="99">
        <v>2.0082103722105207</v>
      </c>
      <c r="X78" s="99">
        <v>1.9339990576254298</v>
      </c>
      <c r="Y78" s="99">
        <v>2.1042230479951924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2.6751864256952347</v>
      </c>
      <c r="D81" s="118">
        <f t="shared" si="28"/>
        <v>2.2670381671542787</v>
      </c>
      <c r="E81" s="118">
        <f t="shared" si="28"/>
        <v>1.7505841150751595</v>
      </c>
      <c r="F81" s="118">
        <f t="shared" si="28"/>
        <v>1.1473284822037149</v>
      </c>
      <c r="G81" s="118">
        <f t="shared" si="28"/>
        <v>1.0506285014707066</v>
      </c>
      <c r="H81" s="118">
        <f t="shared" si="28"/>
        <v>0.63328223267853123</v>
      </c>
      <c r="I81" s="118">
        <f t="shared" si="28"/>
        <v>0.21846873220771951</v>
      </c>
      <c r="J81" s="118">
        <f t="shared" si="28"/>
        <v>0.47306039062662458</v>
      </c>
      <c r="K81" s="118">
        <f t="shared" si="28"/>
        <v>1.6983626382949171</v>
      </c>
      <c r="L81" s="118">
        <f t="shared" si="28"/>
        <v>1.9675942504118524</v>
      </c>
      <c r="M81" s="118">
        <f t="shared" si="28"/>
        <v>1.8447847843909526</v>
      </c>
      <c r="N81" s="118">
        <f t="shared" si="28"/>
        <v>0.96766803037624805</v>
      </c>
      <c r="O81" s="118">
        <f t="shared" si="28"/>
        <v>0.57117898787990462</v>
      </c>
      <c r="P81" s="118">
        <f t="shared" si="28"/>
        <v>0.5356143651758728</v>
      </c>
      <c r="Q81" s="118">
        <f t="shared" si="28"/>
        <v>0.67126641530812503</v>
      </c>
      <c r="R81" s="118">
        <f t="shared" ref="R81:V81" si="29">R82+R85+R87+R100</f>
        <v>0.77372842866420677</v>
      </c>
      <c r="S81" s="118">
        <f t="shared" si="29"/>
        <v>0.90709163349861854</v>
      </c>
      <c r="T81" s="118">
        <f t="shared" si="29"/>
        <v>1.1175094067897309</v>
      </c>
      <c r="U81" s="118">
        <f t="shared" si="29"/>
        <v>0.65975272221346926</v>
      </c>
      <c r="V81" s="118">
        <f t="shared" si="29"/>
        <v>0.17287808716902217</v>
      </c>
      <c r="W81" s="118">
        <f t="shared" ref="W81:Y81" si="30">W82+W85+W87+W100</f>
        <v>0.54905554930089495</v>
      </c>
      <c r="X81" s="118">
        <f t="shared" si="30"/>
        <v>0.56180750778159061</v>
      </c>
      <c r="Y81" s="118">
        <f t="shared" si="30"/>
        <v>2.3125476862613614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4.0703308172573317E-2</v>
      </c>
      <c r="D87" s="123">
        <v>3.5335861242486812E-2</v>
      </c>
      <c r="E87" s="123">
        <v>1.8259209525306755E-2</v>
      </c>
      <c r="F87" s="123">
        <v>6.545532346991313E-3</v>
      </c>
      <c r="G87" s="123">
        <v>1.1146999627118294E-2</v>
      </c>
      <c r="H87" s="123">
        <v>1.2780893059802826E-2</v>
      </c>
      <c r="I87" s="123">
        <v>3.8334405735128965E-3</v>
      </c>
      <c r="J87" s="123">
        <v>2.4035549792229957E-3</v>
      </c>
      <c r="K87" s="123">
        <v>1.5607648217847754E-2</v>
      </c>
      <c r="L87" s="123">
        <v>1.5870592087066E-2</v>
      </c>
      <c r="M87" s="123">
        <v>1.2069891160858342E-2</v>
      </c>
      <c r="N87" s="123">
        <v>5.6265382949135575E-3</v>
      </c>
      <c r="O87" s="123">
        <v>2.9406546370355923E-3</v>
      </c>
      <c r="P87" s="123">
        <v>4.0058463104098588E-3</v>
      </c>
      <c r="Q87" s="123">
        <v>5.8270898836100477E-3</v>
      </c>
      <c r="R87" s="123">
        <v>1.2677581181415791E-2</v>
      </c>
      <c r="S87" s="123">
        <v>1.2698503825645953E-2</v>
      </c>
      <c r="T87" s="123">
        <v>1.1749723538959589E-2</v>
      </c>
      <c r="U87" s="123">
        <v>8.0945504512735574E-3</v>
      </c>
      <c r="V87" s="123">
        <v>2.6359881062574101E-3</v>
      </c>
      <c r="W87" s="123">
        <v>1.1792221157392757E-2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1.9837145977363679</v>
      </c>
      <c r="D92" s="102">
        <v>2.0501638719592505</v>
      </c>
      <c r="E92" s="102">
        <v>2.0629254921691573</v>
      </c>
      <c r="F92" s="102">
        <v>1.9876104020034304</v>
      </c>
      <c r="G92" s="102">
        <v>1.9461267973995149</v>
      </c>
      <c r="H92" s="102">
        <v>2.1446104042549883</v>
      </c>
      <c r="I92" s="102">
        <v>2.1508796151218612</v>
      </c>
      <c r="J92" s="102">
        <v>2.1551876313699525</v>
      </c>
      <c r="K92" s="102">
        <v>2.3328949129297953</v>
      </c>
      <c r="L92" s="102">
        <v>2.7290457603750418</v>
      </c>
      <c r="M92" s="102">
        <v>2.8257745188362473</v>
      </c>
      <c r="N92" s="102">
        <v>2.193191530073217</v>
      </c>
      <c r="O92" s="102">
        <v>1.6625201037240511</v>
      </c>
      <c r="P92" s="102">
        <v>1.5993712306006769</v>
      </c>
      <c r="Q92" s="102">
        <v>1.4310968561028552</v>
      </c>
      <c r="R92" s="102">
        <v>1.5031499633208398</v>
      </c>
      <c r="S92" s="102">
        <v>1.5025642678911069</v>
      </c>
      <c r="T92" s="102">
        <v>1.5722696724933125</v>
      </c>
      <c r="U92" s="102">
        <v>1.5261118511526108</v>
      </c>
      <c r="V92" s="102">
        <v>1.4666637823216229</v>
      </c>
      <c r="W92" s="102">
        <v>1.8257674913844506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2.6344831175226613</v>
      </c>
      <c r="D100" s="123">
        <v>2.2317023059117918</v>
      </c>
      <c r="E100" s="123">
        <v>1.7323249055498529</v>
      </c>
      <c r="F100" s="123">
        <v>1.1407829498567235</v>
      </c>
      <c r="G100" s="123">
        <v>1.0394815018435883</v>
      </c>
      <c r="H100" s="123">
        <v>0.62050133961872844</v>
      </c>
      <c r="I100" s="123">
        <v>0.21463529163420661</v>
      </c>
      <c r="J100" s="123">
        <v>0.47065683564740157</v>
      </c>
      <c r="K100" s="123">
        <v>1.6827549900770693</v>
      </c>
      <c r="L100" s="123">
        <v>1.9517236583247863</v>
      </c>
      <c r="M100" s="123">
        <v>1.8327148932300943</v>
      </c>
      <c r="N100" s="123">
        <v>0.96204149208133449</v>
      </c>
      <c r="O100" s="123">
        <v>0.56823833324286899</v>
      </c>
      <c r="P100" s="123">
        <v>0.5316085188654629</v>
      </c>
      <c r="Q100" s="123">
        <v>0.665439325424515</v>
      </c>
      <c r="R100" s="123">
        <v>0.76105084748279095</v>
      </c>
      <c r="S100" s="123">
        <v>0.89439312967297258</v>
      </c>
      <c r="T100" s="123">
        <v>1.1057596832507712</v>
      </c>
      <c r="U100" s="123">
        <v>0.65165817176219565</v>
      </c>
      <c r="V100" s="123">
        <v>0.17024209906276477</v>
      </c>
      <c r="W100" s="123">
        <v>0.53726332814350219</v>
      </c>
      <c r="X100" s="123">
        <v>0.56180750778159061</v>
      </c>
      <c r="Y100" s="123">
        <v>2.3125476862613614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2.9195376909183812</v>
      </c>
      <c r="D102" s="99">
        <v>2.9540327990969599</v>
      </c>
      <c r="E102" s="99">
        <v>2.8112333787564259</v>
      </c>
      <c r="F102" s="99">
        <v>2.5318938526637349</v>
      </c>
      <c r="G102" s="99">
        <v>2.3549777998782484</v>
      </c>
      <c r="H102" s="99">
        <v>2.6503898882827048</v>
      </c>
      <c r="I102" s="99">
        <v>2.4980802395386572</v>
      </c>
      <c r="J102" s="99">
        <v>2.6066849658050444</v>
      </c>
      <c r="K102" s="99">
        <v>2.6744739539186275</v>
      </c>
      <c r="L102" s="99">
        <v>2.9453147709115313</v>
      </c>
      <c r="M102" s="99">
        <v>3.1395431599953123</v>
      </c>
      <c r="N102" s="99">
        <v>2.499497332788458</v>
      </c>
      <c r="O102" s="99">
        <v>1.8113598097532453</v>
      </c>
      <c r="P102" s="99">
        <v>1.7334361262461251</v>
      </c>
      <c r="Q102" s="99">
        <v>1.4099993687007988</v>
      </c>
      <c r="R102" s="99">
        <v>1.5100543047973785</v>
      </c>
      <c r="S102" s="99">
        <v>1.5982212097209421</v>
      </c>
      <c r="T102" s="99">
        <v>1.6627815674415254</v>
      </c>
      <c r="U102" s="99">
        <v>2.0200255365429425</v>
      </c>
      <c r="V102" s="99">
        <v>2.1825507815327723</v>
      </c>
      <c r="W102" s="99">
        <v>1.7829009774192777</v>
      </c>
      <c r="X102" s="99">
        <v>2.0124522332790646</v>
      </c>
      <c r="Y102" s="99">
        <v>2.7395784655762863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2.7570959634429886</v>
      </c>
      <c r="D124" s="118">
        <f t="shared" si="42"/>
        <v>2.3914295112306689</v>
      </c>
      <c r="E124" s="118">
        <f t="shared" si="42"/>
        <v>1.8797919636552765</v>
      </c>
      <c r="F124" s="118">
        <f t="shared" si="42"/>
        <v>1.2440282427232905</v>
      </c>
      <c r="G124" s="118">
        <f t="shared" si="42"/>
        <v>1.1377385587019184</v>
      </c>
      <c r="H124" s="118">
        <f t="shared" si="42"/>
        <v>0.67967328356045698</v>
      </c>
      <c r="I124" s="118">
        <f t="shared" si="42"/>
        <v>0.22895966427962361</v>
      </c>
      <c r="J124" s="118">
        <f t="shared" si="42"/>
        <v>0.56433904158593895</v>
      </c>
      <c r="K124" s="118">
        <f t="shared" si="42"/>
        <v>2.1858016248974388</v>
      </c>
      <c r="L124" s="118">
        <f t="shared" si="42"/>
        <v>2.4351302639370713</v>
      </c>
      <c r="M124" s="118">
        <f t="shared" si="42"/>
        <v>2.2474848507278229</v>
      </c>
      <c r="N124" s="118">
        <f t="shared" si="42"/>
        <v>1.1583466375451696</v>
      </c>
      <c r="O124" s="118">
        <f t="shared" si="42"/>
        <v>0.73071127766433153</v>
      </c>
      <c r="P124" s="118">
        <f t="shared" si="42"/>
        <v>0.74472309083061961</v>
      </c>
      <c r="Q124" s="118">
        <f t="shared" si="42"/>
        <v>1.0748239921891749</v>
      </c>
      <c r="R124" s="118">
        <f t="shared" ref="R124:V124" si="43">R125+R128+R130+R139</f>
        <v>1.0268311763175169</v>
      </c>
      <c r="S124" s="118">
        <f t="shared" si="43"/>
        <v>1.1437334917825532</v>
      </c>
      <c r="T124" s="118">
        <f t="shared" si="43"/>
        <v>1.1971496398820718</v>
      </c>
      <c r="U124" s="118">
        <f t="shared" si="43"/>
        <v>0.75892430668416633</v>
      </c>
      <c r="V124" s="118">
        <f t="shared" si="43"/>
        <v>0.23829772281017189</v>
      </c>
      <c r="W124" s="118">
        <f t="shared" ref="W124:Y124" si="44">W125+W128+W130+W139</f>
        <v>0.8234197513082101</v>
      </c>
      <c r="X124" s="118">
        <f t="shared" si="44"/>
        <v>1.4475533607796778</v>
      </c>
      <c r="Y124" s="118">
        <f t="shared" si="44"/>
        <v>2.728965820717939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2.7570959634429886</v>
      </c>
      <c r="D139" s="123">
        <v>2.3914295112306689</v>
      </c>
      <c r="E139" s="123">
        <v>1.8797919636552765</v>
      </c>
      <c r="F139" s="123">
        <v>1.2440282427232905</v>
      </c>
      <c r="G139" s="123">
        <v>1.1377385587019184</v>
      </c>
      <c r="H139" s="123">
        <v>0.67967328356045698</v>
      </c>
      <c r="I139" s="123">
        <v>0.22895966427962361</v>
      </c>
      <c r="J139" s="123">
        <v>0.56433904158593895</v>
      </c>
      <c r="K139" s="123">
        <v>2.1858016248974388</v>
      </c>
      <c r="L139" s="123">
        <v>2.4351302639370713</v>
      </c>
      <c r="M139" s="123">
        <v>2.2474848507278229</v>
      </c>
      <c r="N139" s="123">
        <v>1.1583466375451696</v>
      </c>
      <c r="O139" s="123">
        <v>0.73071127766433153</v>
      </c>
      <c r="P139" s="123">
        <v>0.74472309083061961</v>
      </c>
      <c r="Q139" s="123">
        <v>1.0748239921891749</v>
      </c>
      <c r="R139" s="123">
        <v>1.0268311763175169</v>
      </c>
      <c r="S139" s="123">
        <v>1.1437334917825532</v>
      </c>
      <c r="T139" s="123">
        <v>1.1971496398820718</v>
      </c>
      <c r="U139" s="123">
        <v>0.75892430668416633</v>
      </c>
      <c r="V139" s="123">
        <v>0.23829772281017189</v>
      </c>
      <c r="W139" s="123">
        <v>0.8234197513082101</v>
      </c>
      <c r="X139" s="123">
        <v>1.4475533607796778</v>
      </c>
      <c r="Y139" s="123">
        <v>2.728965820717939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2.9195376909183812</v>
      </c>
      <c r="D140" s="99">
        <v>2.9540327990969599</v>
      </c>
      <c r="E140" s="99">
        <v>2.8112333787564268</v>
      </c>
      <c r="F140" s="99">
        <v>2.531893852663734</v>
      </c>
      <c r="G140" s="99">
        <v>2.354977799878248</v>
      </c>
      <c r="H140" s="99">
        <v>2.6503898882827044</v>
      </c>
      <c r="I140" s="99">
        <v>2.4980802395386572</v>
      </c>
      <c r="J140" s="99">
        <v>2.6066849658050439</v>
      </c>
      <c r="K140" s="99">
        <v>2.6744739539186275</v>
      </c>
      <c r="L140" s="99">
        <v>2.9453147709115313</v>
      </c>
      <c r="M140" s="99">
        <v>3.1395431599953132</v>
      </c>
      <c r="N140" s="99">
        <v>2.499497332788458</v>
      </c>
      <c r="O140" s="99">
        <v>1.8113598097532453</v>
      </c>
      <c r="P140" s="99">
        <v>1.7334361262461244</v>
      </c>
      <c r="Q140" s="99">
        <v>1.4099993687007992</v>
      </c>
      <c r="R140" s="99">
        <v>1.5100543047973787</v>
      </c>
      <c r="S140" s="99">
        <v>1.5982212097209421</v>
      </c>
      <c r="T140" s="99">
        <v>1.6627815674415249</v>
      </c>
      <c r="U140" s="99">
        <v>2.0200255365429425</v>
      </c>
      <c r="V140" s="99">
        <v>2.1825507815327723</v>
      </c>
      <c r="W140" s="99">
        <v>1.7829009774192777</v>
      </c>
      <c r="X140" s="99">
        <v>2.0124522332790646</v>
      </c>
      <c r="Y140" s="99">
        <v>2.7395784655762863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0.73795614944433441</v>
      </c>
      <c r="P143" s="118">
        <f t="shared" si="49"/>
        <v>0.75010257356058752</v>
      </c>
      <c r="Q143" s="118">
        <f t="shared" si="49"/>
        <v>1.0836756494204485</v>
      </c>
      <c r="R143" s="118">
        <f t="shared" ref="R143:V143" si="50">R144+R146+R148+R157</f>
        <v>1.0453086611981601</v>
      </c>
      <c r="S143" s="118">
        <f t="shared" si="50"/>
        <v>1.1704463618170957</v>
      </c>
      <c r="T143" s="118">
        <f t="shared" si="50"/>
        <v>1.2179077476238496</v>
      </c>
      <c r="U143" s="118">
        <f t="shared" si="50"/>
        <v>0.778327319952686</v>
      </c>
      <c r="V143" s="118">
        <f t="shared" si="50"/>
        <v>0.26844972036355963</v>
      </c>
      <c r="W143" s="118">
        <f t="shared" ref="W143:Y143" si="51">W144+W146+W148+W157</f>
        <v>0.88259773570158728</v>
      </c>
      <c r="X143" s="118">
        <f t="shared" si="51"/>
        <v>1.5409187416803931</v>
      </c>
      <c r="Y143" s="118">
        <f t="shared" si="51"/>
        <v>2.9649350204297282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7.0030332928561556E-3</v>
      </c>
      <c r="P148" s="123">
        <v>5.0704703868680876E-3</v>
      </c>
      <c r="Q148" s="123">
        <v>8.6237996403280247E-3</v>
      </c>
      <c r="R148" s="123">
        <v>1.8588905947954124E-2</v>
      </c>
      <c r="S148" s="123">
        <v>2.6600981571620736E-2</v>
      </c>
      <c r="T148" s="123">
        <v>2.0519016933028548E-2</v>
      </c>
      <c r="U148" s="123">
        <v>1.9398146238067893E-2</v>
      </c>
      <c r="V148" s="123">
        <v>3.0110598909049057E-2</v>
      </c>
      <c r="W148" s="123">
        <v>5.9185733204502079E-2</v>
      </c>
      <c r="X148" s="123">
        <v>9.3435876941311183E-2</v>
      </c>
      <c r="Y148" s="123">
        <v>0.23597352316841244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1.6625201037240516</v>
      </c>
      <c r="P149" s="99">
        <v>1.5993712306006771</v>
      </c>
      <c r="Q149" s="99">
        <v>1.4310968561028559</v>
      </c>
      <c r="R149" s="99">
        <v>1.5031499633208394</v>
      </c>
      <c r="S149" s="99">
        <v>1.5025642678911066</v>
      </c>
      <c r="T149" s="99">
        <v>1.5722696724933125</v>
      </c>
      <c r="U149" s="99">
        <v>1.5261118511526106</v>
      </c>
      <c r="V149" s="99">
        <v>1.4666637823216233</v>
      </c>
      <c r="W149" s="99">
        <v>1.8257674913844506</v>
      </c>
      <c r="X149" s="99">
        <v>1.8569453598861974</v>
      </c>
      <c r="Y149" s="99">
        <v>2.2646834405973393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0.73095311615147829</v>
      </c>
      <c r="P157" s="123">
        <v>0.74503210317371937</v>
      </c>
      <c r="Q157" s="123">
        <v>1.0750518497801205</v>
      </c>
      <c r="R157" s="123">
        <v>1.0267197552502061</v>
      </c>
      <c r="S157" s="123">
        <v>1.1438453802454749</v>
      </c>
      <c r="T157" s="123">
        <v>1.1973887306908211</v>
      </c>
      <c r="U157" s="123">
        <v>0.7589291737146181</v>
      </c>
      <c r="V157" s="123">
        <v>0.23833912145451058</v>
      </c>
      <c r="W157" s="123">
        <v>0.82341200249708524</v>
      </c>
      <c r="X157" s="123">
        <v>1.4474828647390818</v>
      </c>
      <c r="Y157" s="123">
        <v>2.7289614972613156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1.8113598097532457</v>
      </c>
      <c r="P158" s="99">
        <v>1.7334361262461249</v>
      </c>
      <c r="Q158" s="99">
        <v>1.4099993687007986</v>
      </c>
      <c r="R158" s="99">
        <v>1.5100543047973787</v>
      </c>
      <c r="S158" s="99">
        <v>1.5982212097209418</v>
      </c>
      <c r="T158" s="99">
        <v>1.6627815674415254</v>
      </c>
      <c r="U158" s="99">
        <v>2.0200255365429429</v>
      </c>
      <c r="V158" s="99">
        <v>2.1825507815327718</v>
      </c>
      <c r="W158" s="99">
        <v>1.7829009774192774</v>
      </c>
      <c r="X158" s="99">
        <v>2.0124522332790638</v>
      </c>
      <c r="Y158" s="99">
        <v>2.7395784655762867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2.8217584281166985</v>
      </c>
      <c r="D161" s="118">
        <f t="shared" si="54"/>
        <v>2.464002818463503</v>
      </c>
      <c r="E161" s="118">
        <f t="shared" si="54"/>
        <v>1.8995793424909055</v>
      </c>
      <c r="F161" s="118">
        <f t="shared" si="54"/>
        <v>1.2542057915863554</v>
      </c>
      <c r="G161" s="118">
        <f t="shared" si="54"/>
        <v>1.1506856279036486</v>
      </c>
      <c r="H161" s="118">
        <f t="shared" si="54"/>
        <v>0.69443709953098731</v>
      </c>
      <c r="I161" s="118">
        <f t="shared" si="54"/>
        <v>0.24226162630868828</v>
      </c>
      <c r="J161" s="118">
        <f t="shared" si="54"/>
        <v>0.5700837151005187</v>
      </c>
      <c r="K161" s="118">
        <f t="shared" si="54"/>
        <v>2.2555947675957477</v>
      </c>
      <c r="L161" s="118">
        <f t="shared" si="54"/>
        <v>2.4734651632583859</v>
      </c>
      <c r="M161" s="118">
        <f t="shared" si="54"/>
        <v>2.2829143482968042</v>
      </c>
      <c r="N161" s="118">
        <f t="shared" si="54"/>
        <v>1.1707961881186575</v>
      </c>
      <c r="O161" s="118">
        <f t="shared" si="54"/>
        <v>0.73652700972232499</v>
      </c>
      <c r="P161" s="118">
        <f t="shared" si="54"/>
        <v>0.74969498689330183</v>
      </c>
      <c r="Q161" s="118">
        <f t="shared" si="54"/>
        <v>1.0838430654796107</v>
      </c>
      <c r="R161" s="118">
        <f t="shared" ref="R161:V161" si="55">R162+R164+R166+R175</f>
        <v>1.0425743492472788</v>
      </c>
      <c r="S161" s="118">
        <f t="shared" si="55"/>
        <v>1.1722166653841772</v>
      </c>
      <c r="T161" s="118">
        <f t="shared" si="55"/>
        <v>1.2165667008047425</v>
      </c>
      <c r="U161" s="118">
        <f t="shared" si="55"/>
        <v>0.77847373529264763</v>
      </c>
      <c r="V161" s="118">
        <f t="shared" si="55"/>
        <v>0.27210642916565642</v>
      </c>
      <c r="W161" s="118">
        <f t="shared" ref="W161:Y161" si="56">W162+W164+W166+W175</f>
        <v>0.8929545769189432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8.0967942764749695E-2</v>
      </c>
      <c r="D166" s="123">
        <v>5.8576110627407155E-2</v>
      </c>
      <c r="E166" s="123">
        <v>1.7482419425162349E-2</v>
      </c>
      <c r="F166" s="123">
        <v>7.5862992442879027E-3</v>
      </c>
      <c r="G166" s="123">
        <v>1.1036635902076646E-2</v>
      </c>
      <c r="H166" s="123">
        <v>1.3964904957939461E-2</v>
      </c>
      <c r="I166" s="123">
        <v>1.2519671799312345E-2</v>
      </c>
      <c r="J166" s="123">
        <v>6.271157026294721E-3</v>
      </c>
      <c r="K166" s="123">
        <v>7.0202856176128106E-2</v>
      </c>
      <c r="L166" s="123">
        <v>4.1349178187500633E-2</v>
      </c>
      <c r="M166" s="123">
        <v>3.8842261427302363E-2</v>
      </c>
      <c r="N166" s="123">
        <v>1.232130073074841E-2</v>
      </c>
      <c r="O166" s="123">
        <v>6.4025164456638682E-3</v>
      </c>
      <c r="P166" s="123">
        <v>5.4002405084997533E-3</v>
      </c>
      <c r="Q166" s="123">
        <v>8.4480333890369248E-3</v>
      </c>
      <c r="R166" s="123">
        <v>1.789464242048619E-2</v>
      </c>
      <c r="S166" s="123">
        <v>2.5906280480881158E-2</v>
      </c>
      <c r="T166" s="123">
        <v>1.7183275109216526E-2</v>
      </c>
      <c r="U166" s="123">
        <v>1.842388552699329E-2</v>
      </c>
      <c r="V166" s="123">
        <v>3.0877132259402595E-2</v>
      </c>
      <c r="W166" s="123">
        <v>6.4062017241559674E-2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1.9837145977363677</v>
      </c>
      <c r="D167" s="99">
        <v>2.0501638719592505</v>
      </c>
      <c r="E167" s="99">
        <v>2.0629254921691573</v>
      </c>
      <c r="F167" s="99">
        <v>1.9876104020034304</v>
      </c>
      <c r="G167" s="99">
        <v>1.9461267973995151</v>
      </c>
      <c r="H167" s="99">
        <v>2.1446104042549883</v>
      </c>
      <c r="I167" s="99">
        <v>2.1508796151218608</v>
      </c>
      <c r="J167" s="99">
        <v>2.1551876313699525</v>
      </c>
      <c r="K167" s="99">
        <v>2.3328949129297958</v>
      </c>
      <c r="L167" s="99">
        <v>2.7290457603750418</v>
      </c>
      <c r="M167" s="99">
        <v>2.8257745188362469</v>
      </c>
      <c r="N167" s="99">
        <v>2.193191530073217</v>
      </c>
      <c r="O167" s="99">
        <v>1.6625201037240511</v>
      </c>
      <c r="P167" s="99">
        <v>1.5993712306006771</v>
      </c>
      <c r="Q167" s="99">
        <v>1.4310968561028552</v>
      </c>
      <c r="R167" s="99">
        <v>1.5031499633208398</v>
      </c>
      <c r="S167" s="99">
        <v>1.5025642678911069</v>
      </c>
      <c r="T167" s="99">
        <v>1.5722696724933121</v>
      </c>
      <c r="U167" s="99">
        <v>1.5261118511526108</v>
      </c>
      <c r="V167" s="99">
        <v>1.4666637823216231</v>
      </c>
      <c r="W167" s="99">
        <v>1.8257674913844506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2.7407904853519489</v>
      </c>
      <c r="D175" s="123">
        <v>2.4054267078360958</v>
      </c>
      <c r="E175" s="123">
        <v>1.8820969230657432</v>
      </c>
      <c r="F175" s="123">
        <v>1.2466194923420675</v>
      </c>
      <c r="G175" s="123">
        <v>1.139648992001572</v>
      </c>
      <c r="H175" s="123">
        <v>0.68047219457304786</v>
      </c>
      <c r="I175" s="123">
        <v>0.22974195450937593</v>
      </c>
      <c r="J175" s="123">
        <v>0.56381255807422392</v>
      </c>
      <c r="K175" s="123">
        <v>2.1853919114196194</v>
      </c>
      <c r="L175" s="123">
        <v>2.4321159850708853</v>
      </c>
      <c r="M175" s="123">
        <v>2.2440720868695019</v>
      </c>
      <c r="N175" s="123">
        <v>1.1584748873879092</v>
      </c>
      <c r="O175" s="123">
        <v>0.73012449327666107</v>
      </c>
      <c r="P175" s="123">
        <v>0.74429474638480209</v>
      </c>
      <c r="Q175" s="123">
        <v>1.0753950320905739</v>
      </c>
      <c r="R175" s="123">
        <v>1.0246797068267925</v>
      </c>
      <c r="S175" s="123">
        <v>1.1463103849032961</v>
      </c>
      <c r="T175" s="123">
        <v>1.199383425695526</v>
      </c>
      <c r="U175" s="123">
        <v>0.76004984976565437</v>
      </c>
      <c r="V175" s="123">
        <v>0.2412292969062538</v>
      </c>
      <c r="W175" s="123">
        <v>0.82889255967738351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2.9195376909183808</v>
      </c>
      <c r="D176" s="99">
        <v>2.9540327990969595</v>
      </c>
      <c r="E176" s="99">
        <v>2.8112333787564263</v>
      </c>
      <c r="F176" s="99">
        <v>2.531893852663734</v>
      </c>
      <c r="G176" s="99">
        <v>2.3549777998782484</v>
      </c>
      <c r="H176" s="99">
        <v>2.6503898882827048</v>
      </c>
      <c r="I176" s="99">
        <v>2.4980802395386577</v>
      </c>
      <c r="J176" s="99">
        <v>2.6066849658050439</v>
      </c>
      <c r="K176" s="99">
        <v>2.6744739539186275</v>
      </c>
      <c r="L176" s="99">
        <v>2.9453147709115308</v>
      </c>
      <c r="M176" s="99">
        <v>3.1395431599953123</v>
      </c>
      <c r="N176" s="99">
        <v>2.499497332788458</v>
      </c>
      <c r="O176" s="99">
        <v>1.8113598097532453</v>
      </c>
      <c r="P176" s="99">
        <v>1.7334361262461249</v>
      </c>
      <c r="Q176" s="99">
        <v>1.4099993687007988</v>
      </c>
      <c r="R176" s="99">
        <v>1.5100543047973785</v>
      </c>
      <c r="S176" s="99">
        <v>1.5982212097209418</v>
      </c>
      <c r="T176" s="99">
        <v>1.6627815674415247</v>
      </c>
      <c r="U176" s="99">
        <v>2.0200255365429425</v>
      </c>
      <c r="V176" s="99">
        <v>2.1825507815327727</v>
      </c>
      <c r="W176" s="99">
        <v>1.7829009774192777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26676</v>
      </c>
      <c r="C5" s="120">
        <v>27774</v>
      </c>
      <c r="D5" s="120">
        <v>31862</v>
      </c>
      <c r="E5" s="120">
        <v>34992</v>
      </c>
      <c r="F5" s="120">
        <v>37199</v>
      </c>
      <c r="G5" s="120">
        <v>40887</v>
      </c>
      <c r="H5" s="120">
        <v>45773</v>
      </c>
      <c r="I5" s="120">
        <v>49458</v>
      </c>
      <c r="J5" s="120">
        <v>52206</v>
      </c>
      <c r="K5" s="120">
        <v>54067</v>
      </c>
      <c r="L5" s="120">
        <v>59379</v>
      </c>
      <c r="M5" s="120">
        <v>63374</v>
      </c>
      <c r="N5" s="120">
        <v>64904</v>
      </c>
      <c r="O5" s="120">
        <v>64202</v>
      </c>
      <c r="P5" s="120">
        <v>59789</v>
      </c>
      <c r="Q5" s="120">
        <v>55187</v>
      </c>
      <c r="R5" s="120">
        <v>53725</v>
      </c>
      <c r="S5" s="120">
        <v>53802</v>
      </c>
      <c r="T5" s="120">
        <v>51634</v>
      </c>
      <c r="U5" s="120">
        <v>45879</v>
      </c>
      <c r="V5" s="120">
        <v>39820</v>
      </c>
      <c r="W5" s="120">
        <v>35935</v>
      </c>
      <c r="X5" s="120">
        <v>33160</v>
      </c>
      <c r="Y5" s="120">
        <v>26150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26676</v>
      </c>
      <c r="C7" s="52">
        <v>27774</v>
      </c>
      <c r="D7" s="52">
        <v>31862</v>
      </c>
      <c r="E7" s="52">
        <v>34992</v>
      </c>
      <c r="F7" s="52">
        <v>37199</v>
      </c>
      <c r="G7" s="52">
        <v>40887</v>
      </c>
      <c r="H7" s="52">
        <v>45773</v>
      </c>
      <c r="I7" s="52">
        <v>49458</v>
      </c>
      <c r="J7" s="52">
        <v>52206</v>
      </c>
      <c r="K7" s="52">
        <v>54067</v>
      </c>
      <c r="L7" s="52">
        <v>59379</v>
      </c>
      <c r="M7" s="52">
        <v>63374</v>
      </c>
      <c r="N7" s="52">
        <v>64904</v>
      </c>
      <c r="O7" s="52">
        <v>64202</v>
      </c>
      <c r="P7" s="52">
        <v>59789</v>
      </c>
      <c r="Q7" s="52">
        <v>55187</v>
      </c>
      <c r="R7" s="52">
        <v>53725</v>
      </c>
      <c r="S7" s="52">
        <v>53802</v>
      </c>
      <c r="T7" s="52">
        <v>51634</v>
      </c>
      <c r="U7" s="52">
        <v>45879</v>
      </c>
      <c r="V7" s="52">
        <v>39820</v>
      </c>
      <c r="W7" s="52">
        <v>35935</v>
      </c>
      <c r="X7" s="52">
        <v>33160</v>
      </c>
      <c r="Y7" s="52">
        <v>26150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</v>
      </c>
      <c r="C9" s="52">
        <v>3</v>
      </c>
      <c r="D9" s="52">
        <v>4</v>
      </c>
      <c r="E9" s="52">
        <v>21</v>
      </c>
      <c r="F9" s="52">
        <v>49</v>
      </c>
      <c r="G9" s="52">
        <v>100</v>
      </c>
      <c r="H9" s="52">
        <v>186</v>
      </c>
      <c r="I9" s="52">
        <v>326</v>
      </c>
      <c r="J9" s="52">
        <v>431</v>
      </c>
      <c r="K9" s="52">
        <v>516</v>
      </c>
      <c r="L9" s="52">
        <v>614</v>
      </c>
      <c r="M9" s="52">
        <v>677</v>
      </c>
      <c r="N9" s="52">
        <v>748</v>
      </c>
      <c r="O9" s="52">
        <v>773</v>
      </c>
      <c r="P9" s="52">
        <v>739</v>
      </c>
      <c r="Q9" s="52">
        <v>662</v>
      </c>
      <c r="R9" s="52">
        <v>584</v>
      </c>
      <c r="S9" s="52">
        <v>523</v>
      </c>
      <c r="T9" s="52">
        <v>485</v>
      </c>
      <c r="U9" s="52">
        <v>461</v>
      </c>
      <c r="V9" s="52">
        <v>413</v>
      </c>
      <c r="W9" s="52">
        <v>344</v>
      </c>
      <c r="X9" s="52">
        <v>290</v>
      </c>
      <c r="Y9" s="52">
        <v>247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24398</v>
      </c>
      <c r="C11" s="52">
        <v>25506</v>
      </c>
      <c r="D11" s="52">
        <v>29235</v>
      </c>
      <c r="E11" s="52">
        <v>31028</v>
      </c>
      <c r="F11" s="52">
        <v>30552</v>
      </c>
      <c r="G11" s="52">
        <v>31788</v>
      </c>
      <c r="H11" s="52">
        <v>33984</v>
      </c>
      <c r="I11" s="52">
        <v>36927</v>
      </c>
      <c r="J11" s="52">
        <v>38879</v>
      </c>
      <c r="K11" s="52">
        <v>41298</v>
      </c>
      <c r="L11" s="52">
        <v>44806</v>
      </c>
      <c r="M11" s="52">
        <v>45635</v>
      </c>
      <c r="N11" s="52">
        <v>47196</v>
      </c>
      <c r="O11" s="52">
        <v>47149</v>
      </c>
      <c r="P11" s="52">
        <v>46636</v>
      </c>
      <c r="Q11" s="52">
        <v>45440</v>
      </c>
      <c r="R11" s="52">
        <v>44343</v>
      </c>
      <c r="S11" s="52">
        <v>44778</v>
      </c>
      <c r="T11" s="52">
        <v>42720</v>
      </c>
      <c r="U11" s="52">
        <v>38377</v>
      </c>
      <c r="V11" s="52">
        <v>33188</v>
      </c>
      <c r="W11" s="52">
        <v>29436</v>
      </c>
      <c r="X11" s="52">
        <v>26612</v>
      </c>
      <c r="Y11" s="52">
        <v>21410</v>
      </c>
      <c r="DA11" s="63" t="s">
        <v>1061</v>
      </c>
    </row>
    <row r="12" spans="1:105" ht="12" customHeight="1" x14ac:dyDescent="0.25">
      <c r="A12" s="97" t="s">
        <v>124</v>
      </c>
      <c r="B12" s="52">
        <v>73</v>
      </c>
      <c r="C12" s="52">
        <v>75</v>
      </c>
      <c r="D12" s="52">
        <v>83</v>
      </c>
      <c r="E12" s="52">
        <v>88</v>
      </c>
      <c r="F12" s="52">
        <v>86</v>
      </c>
      <c r="G12" s="52">
        <v>91</v>
      </c>
      <c r="H12" s="52">
        <v>97</v>
      </c>
      <c r="I12" s="52">
        <v>94</v>
      </c>
      <c r="J12" s="52">
        <v>88</v>
      </c>
      <c r="K12" s="52">
        <v>92</v>
      </c>
      <c r="L12" s="52">
        <v>134</v>
      </c>
      <c r="M12" s="52">
        <v>187</v>
      </c>
      <c r="N12" s="52">
        <v>185</v>
      </c>
      <c r="O12" s="52">
        <v>173</v>
      </c>
      <c r="P12" s="52">
        <v>146</v>
      </c>
      <c r="Q12" s="52">
        <v>93</v>
      </c>
      <c r="R12" s="52">
        <v>88</v>
      </c>
      <c r="S12" s="52">
        <v>94</v>
      </c>
      <c r="T12" s="52">
        <v>92</v>
      </c>
      <c r="U12" s="52">
        <v>82</v>
      </c>
      <c r="V12" s="52">
        <v>84</v>
      </c>
      <c r="W12" s="52">
        <v>97</v>
      </c>
      <c r="X12" s="52">
        <v>116</v>
      </c>
      <c r="Y12" s="52">
        <v>91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2205</v>
      </c>
      <c r="C14" s="52">
        <v>2193</v>
      </c>
      <c r="D14" s="52">
        <v>2544</v>
      </c>
      <c r="E14" s="52">
        <v>3876</v>
      </c>
      <c r="F14" s="52">
        <v>6561</v>
      </c>
      <c r="G14" s="52">
        <v>9008</v>
      </c>
      <c r="H14" s="52">
        <v>11692</v>
      </c>
      <c r="I14" s="52">
        <v>12437</v>
      </c>
      <c r="J14" s="52">
        <v>13239</v>
      </c>
      <c r="K14" s="52">
        <v>12677</v>
      </c>
      <c r="L14" s="52">
        <v>14439</v>
      </c>
      <c r="M14" s="52">
        <v>17552</v>
      </c>
      <c r="N14" s="52">
        <v>17523</v>
      </c>
      <c r="O14" s="52">
        <v>16880</v>
      </c>
      <c r="P14" s="52">
        <v>13007</v>
      </c>
      <c r="Q14" s="52">
        <v>9654</v>
      </c>
      <c r="R14" s="52">
        <v>9294</v>
      </c>
      <c r="S14" s="52">
        <v>8930</v>
      </c>
      <c r="T14" s="52">
        <v>8822</v>
      </c>
      <c r="U14" s="52">
        <v>7420</v>
      </c>
      <c r="V14" s="52">
        <v>6548</v>
      </c>
      <c r="W14" s="52">
        <v>6402</v>
      </c>
      <c r="X14" s="52">
        <v>6432</v>
      </c>
      <c r="Y14" s="52">
        <v>4649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3196</v>
      </c>
      <c r="C17" s="52">
        <v>3391</v>
      </c>
      <c r="D17" s="52">
        <v>3943</v>
      </c>
      <c r="E17" s="52">
        <v>4315</v>
      </c>
      <c r="F17" s="52">
        <v>4499</v>
      </c>
      <c r="G17" s="52">
        <v>4805</v>
      </c>
      <c r="H17" s="52">
        <v>5170</v>
      </c>
      <c r="I17" s="52">
        <v>5445</v>
      </c>
      <c r="J17" s="52">
        <v>5811</v>
      </c>
      <c r="K17" s="52">
        <v>6316</v>
      </c>
      <c r="L17" s="52">
        <v>7403</v>
      </c>
      <c r="M17" s="52">
        <v>8153</v>
      </c>
      <c r="N17" s="52">
        <v>8724</v>
      </c>
      <c r="O17" s="52">
        <v>9308</v>
      </c>
      <c r="P17" s="52">
        <v>9603</v>
      </c>
      <c r="Q17" s="52">
        <v>9732</v>
      </c>
      <c r="R17" s="52">
        <v>9882</v>
      </c>
      <c r="S17" s="52">
        <v>10102</v>
      </c>
      <c r="T17" s="52">
        <v>9996</v>
      </c>
      <c r="U17" s="52">
        <v>9082</v>
      </c>
      <c r="V17" s="52">
        <v>8455</v>
      </c>
      <c r="W17" s="52">
        <v>7648</v>
      </c>
      <c r="X17" s="52">
        <v>7144</v>
      </c>
      <c r="Y17" s="52">
        <v>6511</v>
      </c>
      <c r="DA17" s="63" t="s">
        <v>1066</v>
      </c>
    </row>
    <row r="18" spans="1:105" ht="12" customHeight="1" x14ac:dyDescent="0.25">
      <c r="A18" s="97" t="s">
        <v>50</v>
      </c>
      <c r="B18" s="52">
        <v>22101</v>
      </c>
      <c r="C18" s="52">
        <v>22964</v>
      </c>
      <c r="D18" s="52">
        <v>25342</v>
      </c>
      <c r="E18" s="52">
        <v>26166</v>
      </c>
      <c r="F18" s="52">
        <v>25400</v>
      </c>
      <c r="G18" s="52">
        <v>25095</v>
      </c>
      <c r="H18" s="52">
        <v>22954</v>
      </c>
      <c r="I18" s="52">
        <v>20308</v>
      </c>
      <c r="J18" s="52">
        <v>18546</v>
      </c>
      <c r="K18" s="52">
        <v>20386</v>
      </c>
      <c r="L18" s="52">
        <v>25541</v>
      </c>
      <c r="M18" s="52">
        <v>29650</v>
      </c>
      <c r="N18" s="52">
        <v>30669</v>
      </c>
      <c r="O18" s="52">
        <v>30480</v>
      </c>
      <c r="P18" s="52">
        <v>28905</v>
      </c>
      <c r="Q18" s="52">
        <v>27924</v>
      </c>
      <c r="R18" s="52">
        <v>27401</v>
      </c>
      <c r="S18" s="52">
        <v>27137</v>
      </c>
      <c r="T18" s="52">
        <v>25996</v>
      </c>
      <c r="U18" s="52">
        <v>22379</v>
      </c>
      <c r="V18" s="52">
        <v>19035</v>
      </c>
      <c r="W18" s="52">
        <v>17311</v>
      </c>
      <c r="X18" s="52">
        <v>16217</v>
      </c>
      <c r="Y18" s="52">
        <v>12557</v>
      </c>
      <c r="DA18" s="63" t="s">
        <v>1067</v>
      </c>
    </row>
    <row r="19" spans="1:105" ht="12" customHeight="1" x14ac:dyDescent="0.25">
      <c r="A19" s="109" t="s">
        <v>120</v>
      </c>
      <c r="B19" s="36">
        <v>1379</v>
      </c>
      <c r="C19" s="36">
        <v>1419</v>
      </c>
      <c r="D19" s="36">
        <v>2577</v>
      </c>
      <c r="E19" s="36">
        <v>4511</v>
      </c>
      <c r="F19" s="36">
        <v>7300</v>
      </c>
      <c r="G19" s="36">
        <v>10987</v>
      </c>
      <c r="H19" s="36">
        <v>17649</v>
      </c>
      <c r="I19" s="36">
        <v>23705</v>
      </c>
      <c r="J19" s="36">
        <v>27849</v>
      </c>
      <c r="K19" s="36">
        <v>27365</v>
      </c>
      <c r="L19" s="36">
        <v>26435</v>
      </c>
      <c r="M19" s="36">
        <v>25571</v>
      </c>
      <c r="N19" s="36">
        <v>25511</v>
      </c>
      <c r="O19" s="36">
        <v>24414</v>
      </c>
      <c r="P19" s="36">
        <v>21281</v>
      </c>
      <c r="Q19" s="36">
        <v>17531</v>
      </c>
      <c r="R19" s="36">
        <v>16442</v>
      </c>
      <c r="S19" s="36">
        <v>16563</v>
      </c>
      <c r="T19" s="36">
        <v>15642</v>
      </c>
      <c r="U19" s="36">
        <v>14418</v>
      </c>
      <c r="V19" s="36">
        <v>12330</v>
      </c>
      <c r="W19" s="36">
        <v>10976</v>
      </c>
      <c r="X19" s="36">
        <v>9799</v>
      </c>
      <c r="Y19" s="36">
        <v>7082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2084</v>
      </c>
      <c r="D23" s="52">
        <v>2085</v>
      </c>
      <c r="E23" s="52">
        <v>2090</v>
      </c>
      <c r="F23" s="52">
        <v>2111</v>
      </c>
      <c r="G23" s="52">
        <v>2151</v>
      </c>
      <c r="H23" s="52">
        <v>2222</v>
      </c>
      <c r="I23" s="52">
        <v>2326</v>
      </c>
      <c r="J23" s="52">
        <v>2473</v>
      </c>
      <c r="K23" s="52">
        <v>2687</v>
      </c>
      <c r="L23" s="52">
        <v>2954</v>
      </c>
      <c r="M23" s="52">
        <v>3292</v>
      </c>
      <c r="N23" s="52">
        <v>3719</v>
      </c>
      <c r="O23" s="52">
        <v>3812</v>
      </c>
      <c r="P23" s="52">
        <v>4455</v>
      </c>
      <c r="Q23" s="52">
        <v>4602</v>
      </c>
      <c r="R23" s="52">
        <v>2574</v>
      </c>
      <c r="S23" s="52">
        <v>4663</v>
      </c>
      <c r="T23" s="52">
        <v>5309</v>
      </c>
      <c r="U23" s="52">
        <v>5755</v>
      </c>
      <c r="V23" s="52">
        <v>6059</v>
      </c>
      <c r="W23" s="52">
        <v>4710</v>
      </c>
      <c r="X23" s="52">
        <v>5310</v>
      </c>
      <c r="Y23" s="52">
        <v>7010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0</v>
      </c>
      <c r="E25" s="52">
        <v>1</v>
      </c>
      <c r="F25" s="52">
        <v>0</v>
      </c>
      <c r="G25" s="52">
        <v>1</v>
      </c>
      <c r="H25" s="52">
        <v>1</v>
      </c>
      <c r="I25" s="52">
        <v>2</v>
      </c>
      <c r="J25" s="52">
        <v>9</v>
      </c>
      <c r="K25" s="52">
        <v>16</v>
      </c>
      <c r="L25" s="52">
        <v>30</v>
      </c>
      <c r="M25" s="52">
        <v>46</v>
      </c>
      <c r="N25" s="52">
        <v>72</v>
      </c>
      <c r="O25" s="52">
        <v>91</v>
      </c>
      <c r="P25" s="52">
        <v>114</v>
      </c>
      <c r="Q25" s="52">
        <v>120</v>
      </c>
      <c r="R25" s="52">
        <v>115</v>
      </c>
      <c r="S25" s="52">
        <v>114</v>
      </c>
      <c r="T25" s="52">
        <v>115</v>
      </c>
      <c r="U25" s="52">
        <v>107</v>
      </c>
      <c r="V25" s="52">
        <v>98</v>
      </c>
      <c r="W25" s="52">
        <v>88</v>
      </c>
      <c r="X25" s="52">
        <v>64</v>
      </c>
      <c r="Y25" s="52">
        <v>54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1906</v>
      </c>
      <c r="D27" s="52">
        <v>1907</v>
      </c>
      <c r="E27" s="52">
        <v>1912</v>
      </c>
      <c r="F27" s="52">
        <v>1930</v>
      </c>
      <c r="G27" s="52">
        <v>1966</v>
      </c>
      <c r="H27" s="52">
        <v>2023</v>
      </c>
      <c r="I27" s="52">
        <v>2130</v>
      </c>
      <c r="J27" s="52">
        <v>2377</v>
      </c>
      <c r="K27" s="52">
        <v>2519</v>
      </c>
      <c r="L27" s="52">
        <v>2724</v>
      </c>
      <c r="M27" s="52">
        <v>3004</v>
      </c>
      <c r="N27" s="52">
        <v>3391</v>
      </c>
      <c r="O27" s="52">
        <v>3489</v>
      </c>
      <c r="P27" s="52">
        <v>3014</v>
      </c>
      <c r="Q27" s="52">
        <v>3731</v>
      </c>
      <c r="R27" s="52">
        <v>2778</v>
      </c>
      <c r="S27" s="52">
        <v>4683</v>
      </c>
      <c r="T27" s="52">
        <v>4923</v>
      </c>
      <c r="U27" s="52">
        <v>7632</v>
      </c>
      <c r="V27" s="52">
        <v>9679</v>
      </c>
      <c r="W27" s="52">
        <v>7395</v>
      </c>
      <c r="X27" s="52">
        <v>6127</v>
      </c>
      <c r="Y27" s="52">
        <v>9348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11</v>
      </c>
      <c r="D28" s="52">
        <v>12</v>
      </c>
      <c r="E28" s="52">
        <v>11</v>
      </c>
      <c r="F28" s="52">
        <v>12</v>
      </c>
      <c r="G28" s="52">
        <v>13</v>
      </c>
      <c r="H28" s="52">
        <v>16</v>
      </c>
      <c r="I28" s="52">
        <v>11</v>
      </c>
      <c r="J28" s="52">
        <v>10</v>
      </c>
      <c r="K28" s="52">
        <v>18</v>
      </c>
      <c r="L28" s="52">
        <v>12</v>
      </c>
      <c r="M28" s="52">
        <v>17</v>
      </c>
      <c r="N28" s="52">
        <v>14</v>
      </c>
      <c r="O28" s="52">
        <v>18</v>
      </c>
      <c r="P28" s="52">
        <v>27</v>
      </c>
      <c r="Q28" s="52">
        <v>53</v>
      </c>
      <c r="R28" s="52">
        <v>9</v>
      </c>
      <c r="S28" s="52">
        <v>13</v>
      </c>
      <c r="T28" s="52">
        <v>37</v>
      </c>
      <c r="U28" s="52">
        <v>26</v>
      </c>
      <c r="V28" s="52">
        <v>6</v>
      </c>
      <c r="W28" s="52">
        <v>4</v>
      </c>
      <c r="X28" s="52">
        <v>4</v>
      </c>
      <c r="Y28" s="52">
        <v>25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345</v>
      </c>
      <c r="D30" s="52">
        <v>344</v>
      </c>
      <c r="E30" s="52">
        <v>352</v>
      </c>
      <c r="F30" s="52">
        <v>369</v>
      </c>
      <c r="G30" s="52">
        <v>423</v>
      </c>
      <c r="H30" s="52">
        <v>543</v>
      </c>
      <c r="I30" s="52">
        <v>561</v>
      </c>
      <c r="J30" s="52">
        <v>779</v>
      </c>
      <c r="K30" s="52">
        <v>1293</v>
      </c>
      <c r="L30" s="52">
        <v>1839</v>
      </c>
      <c r="M30" s="52">
        <v>2376</v>
      </c>
      <c r="N30" s="52">
        <v>2650</v>
      </c>
      <c r="O30" s="52">
        <v>2465</v>
      </c>
      <c r="P30" s="52">
        <v>3873</v>
      </c>
      <c r="Q30" s="52">
        <v>3354</v>
      </c>
      <c r="R30" s="52">
        <v>763</v>
      </c>
      <c r="S30" s="52">
        <v>1419</v>
      </c>
      <c r="T30" s="52">
        <v>2908</v>
      </c>
      <c r="U30" s="52">
        <v>2743</v>
      </c>
      <c r="V30" s="52">
        <v>1386</v>
      </c>
      <c r="W30" s="52">
        <v>824</v>
      </c>
      <c r="X30" s="52">
        <v>460</v>
      </c>
      <c r="Y30" s="52">
        <v>1783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499</v>
      </c>
      <c r="D33" s="52">
        <v>501</v>
      </c>
      <c r="E33" s="52">
        <v>510</v>
      </c>
      <c r="F33" s="52">
        <v>540</v>
      </c>
      <c r="G33" s="52">
        <v>603</v>
      </c>
      <c r="H33" s="52">
        <v>701</v>
      </c>
      <c r="I33" s="52">
        <v>552</v>
      </c>
      <c r="J33" s="52">
        <v>714</v>
      </c>
      <c r="K33" s="52">
        <v>837</v>
      </c>
      <c r="L33" s="52">
        <v>928</v>
      </c>
      <c r="M33" s="52">
        <v>920</v>
      </c>
      <c r="N33" s="52">
        <v>973</v>
      </c>
      <c r="O33" s="52">
        <v>1095</v>
      </c>
      <c r="P33" s="52">
        <v>1044</v>
      </c>
      <c r="Q33" s="52">
        <v>1185</v>
      </c>
      <c r="R33" s="52">
        <v>1299</v>
      </c>
      <c r="S33" s="52">
        <v>1753</v>
      </c>
      <c r="T33" s="52">
        <v>1868</v>
      </c>
      <c r="U33" s="52">
        <v>1757</v>
      </c>
      <c r="V33" s="52">
        <v>1732</v>
      </c>
      <c r="W33" s="52">
        <v>1533</v>
      </c>
      <c r="X33" s="52">
        <v>1674</v>
      </c>
      <c r="Y33" s="52">
        <v>1588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3453</v>
      </c>
      <c r="D34" s="52">
        <v>3463</v>
      </c>
      <c r="E34" s="52">
        <v>3523</v>
      </c>
      <c r="F34" s="52">
        <v>3700</v>
      </c>
      <c r="G34" s="52">
        <v>4047</v>
      </c>
      <c r="H34" s="52">
        <v>4600</v>
      </c>
      <c r="I34" s="52">
        <v>3322</v>
      </c>
      <c r="J34" s="52">
        <v>3269</v>
      </c>
      <c r="K34" s="52">
        <v>4316</v>
      </c>
      <c r="L34" s="52">
        <v>4217</v>
      </c>
      <c r="M34" s="52">
        <v>3403</v>
      </c>
      <c r="N34" s="52">
        <v>3003</v>
      </c>
      <c r="O34" s="52">
        <v>3021</v>
      </c>
      <c r="P34" s="52">
        <v>3018</v>
      </c>
      <c r="Q34" s="52">
        <v>3577</v>
      </c>
      <c r="R34" s="52">
        <v>4643</v>
      </c>
      <c r="S34" s="52">
        <v>6563</v>
      </c>
      <c r="T34" s="52">
        <v>6557</v>
      </c>
      <c r="U34" s="52">
        <v>4950</v>
      </c>
      <c r="V34" s="52">
        <v>3506</v>
      </c>
      <c r="W34" s="52">
        <v>2667</v>
      </c>
      <c r="X34" s="52">
        <v>2974</v>
      </c>
      <c r="Y34" s="52">
        <v>3766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215</v>
      </c>
      <c r="D35" s="36">
        <v>216</v>
      </c>
      <c r="E35" s="36">
        <v>221</v>
      </c>
      <c r="F35" s="36">
        <v>249</v>
      </c>
      <c r="G35" s="36">
        <v>320</v>
      </c>
      <c r="H35" s="36">
        <v>474</v>
      </c>
      <c r="I35" s="36">
        <v>630</v>
      </c>
      <c r="J35" s="36">
        <v>1303</v>
      </c>
      <c r="K35" s="36">
        <v>1857</v>
      </c>
      <c r="L35" s="36">
        <v>2889</v>
      </c>
      <c r="M35" s="36">
        <v>3846</v>
      </c>
      <c r="N35" s="36">
        <v>4723</v>
      </c>
      <c r="O35" s="36">
        <v>5290</v>
      </c>
      <c r="P35" s="36">
        <v>5069</v>
      </c>
      <c r="Q35" s="36">
        <v>4558</v>
      </c>
      <c r="R35" s="36">
        <v>3028</v>
      </c>
      <c r="S35" s="36">
        <v>2384</v>
      </c>
      <c r="T35" s="36">
        <v>3024</v>
      </c>
      <c r="U35" s="36">
        <v>3437</v>
      </c>
      <c r="V35" s="36">
        <v>3431</v>
      </c>
      <c r="W35" s="36">
        <v>2480</v>
      </c>
      <c r="X35" s="36">
        <v>1914</v>
      </c>
      <c r="Y35" s="36">
        <v>2717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3182</v>
      </c>
      <c r="D39" s="52">
        <v>6173</v>
      </c>
      <c r="E39" s="52">
        <v>5220</v>
      </c>
      <c r="F39" s="52">
        <v>4318</v>
      </c>
      <c r="G39" s="52">
        <v>5839</v>
      </c>
      <c r="H39" s="52">
        <v>7108</v>
      </c>
      <c r="I39" s="52">
        <v>6011</v>
      </c>
      <c r="J39" s="52">
        <v>5221</v>
      </c>
      <c r="K39" s="52">
        <v>4548</v>
      </c>
      <c r="L39" s="52">
        <v>8266</v>
      </c>
      <c r="M39" s="52">
        <v>7287</v>
      </c>
      <c r="N39" s="52">
        <v>5249</v>
      </c>
      <c r="O39" s="52">
        <v>3110</v>
      </c>
      <c r="P39" s="52">
        <v>42</v>
      </c>
      <c r="Q39" s="52">
        <v>0</v>
      </c>
      <c r="R39" s="52">
        <v>1112</v>
      </c>
      <c r="S39" s="52">
        <v>4740</v>
      </c>
      <c r="T39" s="52">
        <v>3141</v>
      </c>
      <c r="U39" s="52">
        <v>0</v>
      </c>
      <c r="V39" s="52">
        <v>0</v>
      </c>
      <c r="W39" s="52">
        <v>825</v>
      </c>
      <c r="X39" s="52">
        <v>2535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1</v>
      </c>
      <c r="E41" s="52">
        <v>18</v>
      </c>
      <c r="F41" s="52">
        <v>28</v>
      </c>
      <c r="G41" s="52">
        <v>52</v>
      </c>
      <c r="H41" s="52">
        <v>87</v>
      </c>
      <c r="I41" s="52">
        <v>142</v>
      </c>
      <c r="J41" s="52">
        <v>114</v>
      </c>
      <c r="K41" s="52">
        <v>101</v>
      </c>
      <c r="L41" s="52">
        <v>128</v>
      </c>
      <c r="M41" s="52">
        <v>109</v>
      </c>
      <c r="N41" s="52">
        <v>143</v>
      </c>
      <c r="O41" s="52">
        <v>116</v>
      </c>
      <c r="P41" s="52">
        <v>80</v>
      </c>
      <c r="Q41" s="52">
        <v>43</v>
      </c>
      <c r="R41" s="52">
        <v>37</v>
      </c>
      <c r="S41" s="52">
        <v>53</v>
      </c>
      <c r="T41" s="52">
        <v>77</v>
      </c>
      <c r="U41" s="52">
        <v>83</v>
      </c>
      <c r="V41" s="52">
        <v>50</v>
      </c>
      <c r="W41" s="52">
        <v>19</v>
      </c>
      <c r="X41" s="52">
        <v>10</v>
      </c>
      <c r="Y41" s="52">
        <v>11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3014</v>
      </c>
      <c r="D43" s="52">
        <v>5636</v>
      </c>
      <c r="E43" s="52">
        <v>3705</v>
      </c>
      <c r="F43" s="52">
        <v>1454</v>
      </c>
      <c r="G43" s="52">
        <v>3202</v>
      </c>
      <c r="H43" s="52">
        <v>4219</v>
      </c>
      <c r="I43" s="52">
        <v>5073</v>
      </c>
      <c r="J43" s="52">
        <v>4329</v>
      </c>
      <c r="K43" s="52">
        <v>4938</v>
      </c>
      <c r="L43" s="52">
        <v>6232</v>
      </c>
      <c r="M43" s="52">
        <v>3833</v>
      </c>
      <c r="N43" s="52">
        <v>4952</v>
      </c>
      <c r="O43" s="52">
        <v>3442</v>
      </c>
      <c r="P43" s="52">
        <v>2501</v>
      </c>
      <c r="Q43" s="52">
        <v>2535</v>
      </c>
      <c r="R43" s="52">
        <v>1681</v>
      </c>
      <c r="S43" s="52">
        <v>5118</v>
      </c>
      <c r="T43" s="52">
        <v>2865</v>
      </c>
      <c r="U43" s="52">
        <v>3289</v>
      </c>
      <c r="V43" s="52">
        <v>4490</v>
      </c>
      <c r="W43" s="52">
        <v>3643</v>
      </c>
      <c r="X43" s="52">
        <v>3303</v>
      </c>
      <c r="Y43" s="52">
        <v>4146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13</v>
      </c>
      <c r="D44" s="52">
        <v>20</v>
      </c>
      <c r="E44" s="52">
        <v>16</v>
      </c>
      <c r="F44" s="52">
        <v>10</v>
      </c>
      <c r="G44" s="52">
        <v>18</v>
      </c>
      <c r="H44" s="52">
        <v>22</v>
      </c>
      <c r="I44" s="52">
        <v>8</v>
      </c>
      <c r="J44" s="52">
        <v>4</v>
      </c>
      <c r="K44" s="52">
        <v>22</v>
      </c>
      <c r="L44" s="52">
        <v>54</v>
      </c>
      <c r="M44" s="52">
        <v>70</v>
      </c>
      <c r="N44" s="52">
        <v>12</v>
      </c>
      <c r="O44" s="52">
        <v>6</v>
      </c>
      <c r="P44" s="52">
        <v>0</v>
      </c>
      <c r="Q44" s="52">
        <v>0</v>
      </c>
      <c r="R44" s="52">
        <v>4</v>
      </c>
      <c r="S44" s="52">
        <v>19</v>
      </c>
      <c r="T44" s="52">
        <v>35</v>
      </c>
      <c r="U44" s="52">
        <v>16</v>
      </c>
      <c r="V44" s="52">
        <v>8</v>
      </c>
      <c r="W44" s="52">
        <v>17</v>
      </c>
      <c r="X44" s="52">
        <v>23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333</v>
      </c>
      <c r="D46" s="52">
        <v>695</v>
      </c>
      <c r="E46" s="52">
        <v>1684</v>
      </c>
      <c r="F46" s="52">
        <v>3054</v>
      </c>
      <c r="G46" s="52">
        <v>2870</v>
      </c>
      <c r="H46" s="52">
        <v>3227</v>
      </c>
      <c r="I46" s="52">
        <v>1306</v>
      </c>
      <c r="J46" s="52">
        <v>1581</v>
      </c>
      <c r="K46" s="52">
        <v>731</v>
      </c>
      <c r="L46" s="52">
        <v>3601</v>
      </c>
      <c r="M46" s="52">
        <v>5489</v>
      </c>
      <c r="N46" s="52">
        <v>2621</v>
      </c>
      <c r="O46" s="52">
        <v>1822</v>
      </c>
      <c r="P46" s="52">
        <v>0</v>
      </c>
      <c r="Q46" s="52">
        <v>1</v>
      </c>
      <c r="R46" s="52">
        <v>403</v>
      </c>
      <c r="S46" s="52">
        <v>1055</v>
      </c>
      <c r="T46" s="52">
        <v>2800</v>
      </c>
      <c r="U46" s="52">
        <v>1341</v>
      </c>
      <c r="V46" s="52">
        <v>514</v>
      </c>
      <c r="W46" s="52">
        <v>678</v>
      </c>
      <c r="X46" s="52">
        <v>490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694</v>
      </c>
      <c r="D49" s="52">
        <v>1053</v>
      </c>
      <c r="E49" s="52">
        <v>882</v>
      </c>
      <c r="F49" s="52">
        <v>724</v>
      </c>
      <c r="G49" s="52">
        <v>909</v>
      </c>
      <c r="H49" s="52">
        <v>1066</v>
      </c>
      <c r="I49" s="52">
        <v>827</v>
      </c>
      <c r="J49" s="52">
        <v>1080</v>
      </c>
      <c r="K49" s="52">
        <v>1342</v>
      </c>
      <c r="L49" s="52">
        <v>2015</v>
      </c>
      <c r="M49" s="52">
        <v>1670</v>
      </c>
      <c r="N49" s="52">
        <v>1544</v>
      </c>
      <c r="O49" s="52">
        <v>1679</v>
      </c>
      <c r="P49" s="52">
        <v>1339</v>
      </c>
      <c r="Q49" s="52">
        <v>1314</v>
      </c>
      <c r="R49" s="52">
        <v>1449</v>
      </c>
      <c r="S49" s="52">
        <v>1973</v>
      </c>
      <c r="T49" s="52">
        <v>1762</v>
      </c>
      <c r="U49" s="52">
        <v>843</v>
      </c>
      <c r="V49" s="52">
        <v>1105</v>
      </c>
      <c r="W49" s="52">
        <v>726</v>
      </c>
      <c r="X49" s="52">
        <v>1170</v>
      </c>
      <c r="Y49" s="52">
        <v>955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4316</v>
      </c>
      <c r="D50" s="52">
        <v>5841</v>
      </c>
      <c r="E50" s="52">
        <v>4347</v>
      </c>
      <c r="F50" s="52">
        <v>2934</v>
      </c>
      <c r="G50" s="52">
        <v>3742</v>
      </c>
      <c r="H50" s="52">
        <v>2459</v>
      </c>
      <c r="I50" s="52">
        <v>676</v>
      </c>
      <c r="J50" s="52">
        <v>1507</v>
      </c>
      <c r="K50" s="52">
        <v>6156</v>
      </c>
      <c r="L50" s="52">
        <v>9372</v>
      </c>
      <c r="M50" s="52">
        <v>7512</v>
      </c>
      <c r="N50" s="52">
        <v>4022</v>
      </c>
      <c r="O50" s="52">
        <v>2832</v>
      </c>
      <c r="P50" s="52">
        <v>1443</v>
      </c>
      <c r="Q50" s="52">
        <v>2596</v>
      </c>
      <c r="R50" s="52">
        <v>4120</v>
      </c>
      <c r="S50" s="52">
        <v>6299</v>
      </c>
      <c r="T50" s="52">
        <v>5416</v>
      </c>
      <c r="U50" s="52">
        <v>1333</v>
      </c>
      <c r="V50" s="52">
        <v>162</v>
      </c>
      <c r="W50" s="52">
        <v>943</v>
      </c>
      <c r="X50" s="52">
        <v>1880</v>
      </c>
      <c r="Y50" s="52">
        <v>106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255</v>
      </c>
      <c r="D51" s="36">
        <v>1374</v>
      </c>
      <c r="E51" s="36">
        <v>2155</v>
      </c>
      <c r="F51" s="36">
        <v>3038</v>
      </c>
      <c r="G51" s="36">
        <v>4007</v>
      </c>
      <c r="H51" s="36">
        <v>7136</v>
      </c>
      <c r="I51" s="36">
        <v>6686</v>
      </c>
      <c r="J51" s="36">
        <v>5447</v>
      </c>
      <c r="K51" s="36">
        <v>1373</v>
      </c>
      <c r="L51" s="36">
        <v>1959</v>
      </c>
      <c r="M51" s="36">
        <v>2982</v>
      </c>
      <c r="N51" s="36">
        <v>4663</v>
      </c>
      <c r="O51" s="36">
        <v>4193</v>
      </c>
      <c r="P51" s="36">
        <v>1936</v>
      </c>
      <c r="Q51" s="36">
        <v>808</v>
      </c>
      <c r="R51" s="36">
        <v>1939</v>
      </c>
      <c r="S51" s="36">
        <v>2505</v>
      </c>
      <c r="T51" s="36">
        <v>2103</v>
      </c>
      <c r="U51" s="36">
        <v>2213</v>
      </c>
      <c r="V51" s="36">
        <v>1343</v>
      </c>
      <c r="W51" s="36">
        <v>1126</v>
      </c>
      <c r="X51" s="36">
        <v>737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1015</v>
      </c>
      <c r="D55" s="52">
        <v>2019</v>
      </c>
      <c r="E55" s="52">
        <v>1636</v>
      </c>
      <c r="F55" s="52">
        <v>1394</v>
      </c>
      <c r="G55" s="52">
        <v>1943</v>
      </c>
      <c r="H55" s="52">
        <v>3183</v>
      </c>
      <c r="I55" s="52">
        <v>1985</v>
      </c>
      <c r="J55" s="52">
        <v>2283</v>
      </c>
      <c r="K55" s="52">
        <v>1329</v>
      </c>
      <c r="L55" s="52">
        <v>2843</v>
      </c>
      <c r="M55" s="52">
        <v>1936</v>
      </c>
      <c r="N55" s="52">
        <v>1228</v>
      </c>
      <c r="O55" s="52">
        <v>973</v>
      </c>
      <c r="P55" s="52">
        <v>26</v>
      </c>
      <c r="Q55" s="52">
        <v>0</v>
      </c>
      <c r="R55" s="52">
        <v>488</v>
      </c>
      <c r="S55" s="52">
        <v>1480</v>
      </c>
      <c r="T55" s="52">
        <v>1135</v>
      </c>
      <c r="U55" s="52">
        <v>0</v>
      </c>
      <c r="V55" s="52">
        <v>0</v>
      </c>
      <c r="W55" s="52">
        <v>420</v>
      </c>
      <c r="X55" s="52">
        <v>1106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4</v>
      </c>
      <c r="F57" s="52">
        <v>7</v>
      </c>
      <c r="G57" s="52">
        <v>18</v>
      </c>
      <c r="H57" s="52">
        <v>46</v>
      </c>
      <c r="I57" s="52">
        <v>45</v>
      </c>
      <c r="J57" s="52">
        <v>54</v>
      </c>
      <c r="K57" s="52">
        <v>52</v>
      </c>
      <c r="L57" s="52">
        <v>88</v>
      </c>
      <c r="M57" s="52">
        <v>48</v>
      </c>
      <c r="N57" s="52">
        <v>45</v>
      </c>
      <c r="O57" s="52">
        <v>14</v>
      </c>
      <c r="P57" s="52">
        <v>1</v>
      </c>
      <c r="Q57" s="52">
        <v>0</v>
      </c>
      <c r="R57" s="52">
        <v>7</v>
      </c>
      <c r="S57" s="52">
        <v>19</v>
      </c>
      <c r="T57" s="52">
        <v>12</v>
      </c>
      <c r="U57" s="52">
        <v>0</v>
      </c>
      <c r="V57" s="52">
        <v>0</v>
      </c>
      <c r="W57" s="52">
        <v>2</v>
      </c>
      <c r="X57" s="52">
        <v>5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905</v>
      </c>
      <c r="D59" s="52">
        <v>1785</v>
      </c>
      <c r="E59" s="52">
        <v>1103</v>
      </c>
      <c r="F59" s="52">
        <v>404</v>
      </c>
      <c r="G59" s="52">
        <v>982</v>
      </c>
      <c r="H59" s="52">
        <v>1728</v>
      </c>
      <c r="I59" s="52">
        <v>1551</v>
      </c>
      <c r="J59" s="52">
        <v>1590</v>
      </c>
      <c r="K59" s="52">
        <v>1109</v>
      </c>
      <c r="L59" s="52">
        <v>1593</v>
      </c>
      <c r="M59" s="52">
        <v>609</v>
      </c>
      <c r="N59" s="52">
        <v>702</v>
      </c>
      <c r="O59" s="52">
        <v>539</v>
      </c>
      <c r="P59" s="52">
        <v>26</v>
      </c>
      <c r="Q59" s="52">
        <v>0</v>
      </c>
      <c r="R59" s="52">
        <v>359</v>
      </c>
      <c r="S59" s="52">
        <v>1166</v>
      </c>
      <c r="T59" s="52">
        <v>432</v>
      </c>
      <c r="U59" s="52">
        <v>0</v>
      </c>
      <c r="V59" s="52">
        <v>0</v>
      </c>
      <c r="W59" s="52">
        <v>253</v>
      </c>
      <c r="X59" s="52">
        <v>893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4</v>
      </c>
      <c r="D60" s="52">
        <v>7</v>
      </c>
      <c r="E60" s="52">
        <v>5</v>
      </c>
      <c r="F60" s="52">
        <v>3</v>
      </c>
      <c r="G60" s="52">
        <v>6</v>
      </c>
      <c r="H60" s="52">
        <v>10</v>
      </c>
      <c r="I60" s="52">
        <v>3</v>
      </c>
      <c r="J60" s="52">
        <v>2</v>
      </c>
      <c r="K60" s="52">
        <v>7</v>
      </c>
      <c r="L60" s="52">
        <v>19</v>
      </c>
      <c r="M60" s="52">
        <v>17</v>
      </c>
      <c r="N60" s="52">
        <v>3</v>
      </c>
      <c r="O60" s="52">
        <v>2</v>
      </c>
      <c r="P60" s="52">
        <v>0</v>
      </c>
      <c r="Q60" s="52">
        <v>0</v>
      </c>
      <c r="R60" s="52">
        <v>2</v>
      </c>
      <c r="S60" s="52">
        <v>6</v>
      </c>
      <c r="T60" s="52">
        <v>9</v>
      </c>
      <c r="U60" s="52">
        <v>0</v>
      </c>
      <c r="V60" s="52">
        <v>0</v>
      </c>
      <c r="W60" s="52">
        <v>5</v>
      </c>
      <c r="X60" s="52">
        <v>11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106</v>
      </c>
      <c r="D62" s="52">
        <v>227</v>
      </c>
      <c r="E62" s="52">
        <v>528</v>
      </c>
      <c r="F62" s="52">
        <v>987</v>
      </c>
      <c r="G62" s="52">
        <v>955</v>
      </c>
      <c r="H62" s="52">
        <v>1445</v>
      </c>
      <c r="I62" s="52">
        <v>431</v>
      </c>
      <c r="J62" s="52">
        <v>691</v>
      </c>
      <c r="K62" s="52">
        <v>213</v>
      </c>
      <c r="L62" s="52">
        <v>1231</v>
      </c>
      <c r="M62" s="52">
        <v>1310</v>
      </c>
      <c r="N62" s="52">
        <v>523</v>
      </c>
      <c r="O62" s="52">
        <v>432</v>
      </c>
      <c r="P62" s="52">
        <v>0</v>
      </c>
      <c r="Q62" s="52">
        <v>0</v>
      </c>
      <c r="R62" s="52">
        <v>127</v>
      </c>
      <c r="S62" s="52">
        <v>308</v>
      </c>
      <c r="T62" s="52">
        <v>694</v>
      </c>
      <c r="U62" s="52">
        <v>0</v>
      </c>
      <c r="V62" s="52">
        <v>0</v>
      </c>
      <c r="W62" s="52">
        <v>162</v>
      </c>
      <c r="X62" s="52">
        <v>202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25</v>
      </c>
      <c r="D65" s="52">
        <v>94</v>
      </c>
      <c r="E65" s="52">
        <v>86</v>
      </c>
      <c r="F65" s="52">
        <v>58</v>
      </c>
      <c r="G65" s="52">
        <v>77</v>
      </c>
      <c r="H65" s="52">
        <v>130</v>
      </c>
      <c r="I65" s="52">
        <v>69</v>
      </c>
      <c r="J65" s="52">
        <v>164</v>
      </c>
      <c r="K65" s="52">
        <v>98</v>
      </c>
      <c r="L65" s="52">
        <v>225</v>
      </c>
      <c r="M65" s="52">
        <v>147</v>
      </c>
      <c r="N65" s="52">
        <v>102</v>
      </c>
      <c r="O65" s="52">
        <v>94</v>
      </c>
      <c r="P65" s="52">
        <v>5</v>
      </c>
      <c r="Q65" s="52">
        <v>0</v>
      </c>
      <c r="R65" s="52">
        <v>38</v>
      </c>
      <c r="S65" s="52">
        <v>147</v>
      </c>
      <c r="T65" s="52">
        <v>120</v>
      </c>
      <c r="U65" s="52">
        <v>0</v>
      </c>
      <c r="V65" s="52">
        <v>0</v>
      </c>
      <c r="W65" s="52">
        <v>74</v>
      </c>
      <c r="X65" s="52">
        <v>248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935</v>
      </c>
      <c r="D66" s="52">
        <v>1558</v>
      </c>
      <c r="E66" s="52">
        <v>1036</v>
      </c>
      <c r="F66" s="52">
        <v>656</v>
      </c>
      <c r="G66" s="52">
        <v>901</v>
      </c>
      <c r="H66" s="52">
        <v>783</v>
      </c>
      <c r="I66" s="52">
        <v>176</v>
      </c>
      <c r="J66" s="52">
        <v>459</v>
      </c>
      <c r="K66" s="52">
        <v>1006</v>
      </c>
      <c r="L66" s="52">
        <v>2165</v>
      </c>
      <c r="M66" s="52">
        <v>1281</v>
      </c>
      <c r="N66" s="52">
        <v>522</v>
      </c>
      <c r="O66" s="52">
        <v>355</v>
      </c>
      <c r="P66" s="52">
        <v>9</v>
      </c>
      <c r="Q66" s="52">
        <v>0</v>
      </c>
      <c r="R66" s="52">
        <v>306</v>
      </c>
      <c r="S66" s="52">
        <v>954</v>
      </c>
      <c r="T66" s="52">
        <v>731</v>
      </c>
      <c r="U66" s="52">
        <v>0</v>
      </c>
      <c r="V66" s="52">
        <v>0</v>
      </c>
      <c r="W66" s="52">
        <v>160</v>
      </c>
      <c r="X66" s="52">
        <v>617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55</v>
      </c>
      <c r="D67" s="36">
        <v>367</v>
      </c>
      <c r="E67" s="36">
        <v>514</v>
      </c>
      <c r="F67" s="36">
        <v>680</v>
      </c>
      <c r="G67" s="36">
        <v>965</v>
      </c>
      <c r="H67" s="36">
        <v>2270</v>
      </c>
      <c r="I67" s="36">
        <v>1740</v>
      </c>
      <c r="J67" s="36">
        <v>1660</v>
      </c>
      <c r="K67" s="36">
        <v>225</v>
      </c>
      <c r="L67" s="36">
        <v>453</v>
      </c>
      <c r="M67" s="36">
        <v>508</v>
      </c>
      <c r="N67" s="36">
        <v>604</v>
      </c>
      <c r="O67" s="36">
        <v>524</v>
      </c>
      <c r="P67" s="36">
        <v>12</v>
      </c>
      <c r="Q67" s="36">
        <v>0</v>
      </c>
      <c r="R67" s="36">
        <v>144</v>
      </c>
      <c r="S67" s="36">
        <v>379</v>
      </c>
      <c r="T67" s="36">
        <v>284</v>
      </c>
      <c r="U67" s="36">
        <v>0</v>
      </c>
      <c r="V67" s="36">
        <v>0</v>
      </c>
      <c r="W67" s="36">
        <v>186</v>
      </c>
      <c r="X67" s="36">
        <v>241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2167</v>
      </c>
      <c r="D71" s="52">
        <v>4154</v>
      </c>
      <c r="E71" s="52">
        <v>3584</v>
      </c>
      <c r="F71" s="52">
        <v>2924</v>
      </c>
      <c r="G71" s="52">
        <v>3896</v>
      </c>
      <c r="H71" s="52">
        <v>3925</v>
      </c>
      <c r="I71" s="52">
        <v>4026</v>
      </c>
      <c r="J71" s="52">
        <v>2938</v>
      </c>
      <c r="K71" s="52">
        <v>3219</v>
      </c>
      <c r="L71" s="52">
        <v>5423</v>
      </c>
      <c r="M71" s="52">
        <v>5351</v>
      </c>
      <c r="N71" s="52">
        <v>4021</v>
      </c>
      <c r="O71" s="52">
        <v>2137</v>
      </c>
      <c r="P71" s="52">
        <v>16</v>
      </c>
      <c r="Q71" s="52">
        <v>0</v>
      </c>
      <c r="R71" s="52">
        <v>624</v>
      </c>
      <c r="S71" s="52">
        <v>3260</v>
      </c>
      <c r="T71" s="52">
        <v>2006</v>
      </c>
      <c r="U71" s="52">
        <v>0</v>
      </c>
      <c r="V71" s="52">
        <v>0</v>
      </c>
      <c r="W71" s="52">
        <v>405</v>
      </c>
      <c r="X71" s="52">
        <v>1429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1</v>
      </c>
      <c r="E73" s="52">
        <v>14</v>
      </c>
      <c r="F73" s="52">
        <v>21</v>
      </c>
      <c r="G73" s="52">
        <v>34</v>
      </c>
      <c r="H73" s="52">
        <v>41</v>
      </c>
      <c r="I73" s="52">
        <v>97</v>
      </c>
      <c r="J73" s="52">
        <v>60</v>
      </c>
      <c r="K73" s="52">
        <v>49</v>
      </c>
      <c r="L73" s="52">
        <v>40</v>
      </c>
      <c r="M73" s="52">
        <v>61</v>
      </c>
      <c r="N73" s="52">
        <v>98</v>
      </c>
      <c r="O73" s="52">
        <v>102</v>
      </c>
      <c r="P73" s="52">
        <v>79</v>
      </c>
      <c r="Q73" s="52">
        <v>43</v>
      </c>
      <c r="R73" s="52">
        <v>30</v>
      </c>
      <c r="S73" s="52">
        <v>34</v>
      </c>
      <c r="T73" s="52">
        <v>65</v>
      </c>
      <c r="U73" s="52">
        <v>83</v>
      </c>
      <c r="V73" s="52">
        <v>50</v>
      </c>
      <c r="W73" s="52">
        <v>17</v>
      </c>
      <c r="X73" s="52">
        <v>5</v>
      </c>
      <c r="Y73" s="52">
        <v>11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2109</v>
      </c>
      <c r="D75" s="52">
        <f t="shared" si="0"/>
        <v>3851</v>
      </c>
      <c r="E75" s="52">
        <f t="shared" si="0"/>
        <v>2602</v>
      </c>
      <c r="F75" s="52">
        <f t="shared" si="0"/>
        <v>1050</v>
      </c>
      <c r="G75" s="52">
        <f t="shared" si="0"/>
        <v>2220</v>
      </c>
      <c r="H75" s="52">
        <f t="shared" si="0"/>
        <v>2491</v>
      </c>
      <c r="I75" s="52">
        <f t="shared" si="0"/>
        <v>3522</v>
      </c>
      <c r="J75" s="52">
        <f t="shared" si="0"/>
        <v>2739</v>
      </c>
      <c r="K75" s="52">
        <f t="shared" si="0"/>
        <v>3829</v>
      </c>
      <c r="L75" s="52">
        <f t="shared" si="0"/>
        <v>4639</v>
      </c>
      <c r="M75" s="52">
        <f t="shared" si="0"/>
        <v>3224</v>
      </c>
      <c r="N75" s="52">
        <f t="shared" si="0"/>
        <v>4250</v>
      </c>
      <c r="O75" s="52">
        <f t="shared" si="0"/>
        <v>2903</v>
      </c>
      <c r="P75" s="52">
        <f t="shared" si="0"/>
        <v>2475</v>
      </c>
      <c r="Q75" s="52">
        <f t="shared" si="0"/>
        <v>2535</v>
      </c>
      <c r="R75" s="52">
        <f t="shared" ref="R75:V75" si="1">R43-R59</f>
        <v>1322</v>
      </c>
      <c r="S75" s="52">
        <f t="shared" si="1"/>
        <v>3952</v>
      </c>
      <c r="T75" s="52">
        <f t="shared" si="1"/>
        <v>2433</v>
      </c>
      <c r="U75" s="52">
        <f t="shared" si="1"/>
        <v>3289</v>
      </c>
      <c r="V75" s="52">
        <f t="shared" si="1"/>
        <v>4490</v>
      </c>
      <c r="W75" s="52">
        <f t="shared" ref="W75:Y75" si="2">W43-W59</f>
        <v>3390</v>
      </c>
      <c r="X75" s="52">
        <f t="shared" si="2"/>
        <v>2410</v>
      </c>
      <c r="Y75" s="52">
        <f t="shared" si="2"/>
        <v>4146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</v>
      </c>
      <c r="D76" s="52">
        <f t="shared" si="3"/>
        <v>13</v>
      </c>
      <c r="E76" s="52">
        <f t="shared" si="3"/>
        <v>11</v>
      </c>
      <c r="F76" s="52">
        <f t="shared" si="3"/>
        <v>7</v>
      </c>
      <c r="G76" s="52">
        <f t="shared" si="3"/>
        <v>12</v>
      </c>
      <c r="H76" s="52">
        <f t="shared" si="3"/>
        <v>12</v>
      </c>
      <c r="I76" s="52">
        <f t="shared" si="3"/>
        <v>5</v>
      </c>
      <c r="J76" s="52">
        <f t="shared" si="3"/>
        <v>2</v>
      </c>
      <c r="K76" s="52">
        <f t="shared" si="3"/>
        <v>15</v>
      </c>
      <c r="L76" s="52">
        <f t="shared" si="3"/>
        <v>35</v>
      </c>
      <c r="M76" s="52">
        <f t="shared" si="3"/>
        <v>53</v>
      </c>
      <c r="N76" s="52">
        <f t="shared" si="3"/>
        <v>9</v>
      </c>
      <c r="O76" s="52">
        <f t="shared" si="3"/>
        <v>4</v>
      </c>
      <c r="P76" s="52">
        <f t="shared" si="3"/>
        <v>0</v>
      </c>
      <c r="Q76" s="52">
        <f t="shared" si="3"/>
        <v>0</v>
      </c>
      <c r="R76" s="52">
        <f t="shared" ref="R76:V76" si="4">R44-R60</f>
        <v>2</v>
      </c>
      <c r="S76" s="52">
        <f t="shared" si="4"/>
        <v>13</v>
      </c>
      <c r="T76" s="52">
        <f t="shared" si="4"/>
        <v>26</v>
      </c>
      <c r="U76" s="52">
        <f t="shared" si="4"/>
        <v>16</v>
      </c>
      <c r="V76" s="52">
        <f t="shared" si="4"/>
        <v>8</v>
      </c>
      <c r="W76" s="52">
        <f t="shared" ref="W76:Y76" si="5">W44-W60</f>
        <v>12</v>
      </c>
      <c r="X76" s="52">
        <f t="shared" si="5"/>
        <v>12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227</v>
      </c>
      <c r="D78" s="52">
        <f t="shared" si="9"/>
        <v>468</v>
      </c>
      <c r="E78" s="52">
        <f t="shared" si="9"/>
        <v>1156</v>
      </c>
      <c r="F78" s="52">
        <f t="shared" si="9"/>
        <v>2067</v>
      </c>
      <c r="G78" s="52">
        <f t="shared" si="9"/>
        <v>1915</v>
      </c>
      <c r="H78" s="52">
        <f t="shared" si="9"/>
        <v>1782</v>
      </c>
      <c r="I78" s="52">
        <f t="shared" si="9"/>
        <v>875</v>
      </c>
      <c r="J78" s="52">
        <f t="shared" si="9"/>
        <v>890</v>
      </c>
      <c r="K78" s="52">
        <f t="shared" si="9"/>
        <v>518</v>
      </c>
      <c r="L78" s="52">
        <f t="shared" si="9"/>
        <v>2370</v>
      </c>
      <c r="M78" s="52">
        <f t="shared" si="9"/>
        <v>4179</v>
      </c>
      <c r="N78" s="52">
        <f t="shared" si="9"/>
        <v>2098</v>
      </c>
      <c r="O78" s="52">
        <f t="shared" si="9"/>
        <v>1390</v>
      </c>
      <c r="P78" s="52">
        <f t="shared" si="9"/>
        <v>0</v>
      </c>
      <c r="Q78" s="52">
        <f t="shared" si="9"/>
        <v>1</v>
      </c>
      <c r="R78" s="52">
        <f t="shared" ref="R78:V78" si="10">R46-R62</f>
        <v>276</v>
      </c>
      <c r="S78" s="52">
        <f t="shared" si="10"/>
        <v>747</v>
      </c>
      <c r="T78" s="52">
        <f t="shared" si="10"/>
        <v>2106</v>
      </c>
      <c r="U78" s="52">
        <f t="shared" si="10"/>
        <v>1341</v>
      </c>
      <c r="V78" s="52">
        <f t="shared" si="10"/>
        <v>514</v>
      </c>
      <c r="W78" s="52">
        <f t="shared" ref="W78:Y78" si="11">W46-W62</f>
        <v>516</v>
      </c>
      <c r="X78" s="52">
        <f t="shared" si="11"/>
        <v>288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669</v>
      </c>
      <c r="D81" s="52">
        <v>959</v>
      </c>
      <c r="E81" s="52">
        <v>796</v>
      </c>
      <c r="F81" s="52">
        <v>666</v>
      </c>
      <c r="G81" s="52">
        <v>832</v>
      </c>
      <c r="H81" s="52">
        <v>936</v>
      </c>
      <c r="I81" s="52">
        <v>758</v>
      </c>
      <c r="J81" s="52">
        <v>916</v>
      </c>
      <c r="K81" s="52">
        <v>1244</v>
      </c>
      <c r="L81" s="52">
        <v>1790</v>
      </c>
      <c r="M81" s="52">
        <v>1523</v>
      </c>
      <c r="N81" s="52">
        <v>1442</v>
      </c>
      <c r="O81" s="52">
        <v>1585</v>
      </c>
      <c r="P81" s="52">
        <v>1334</v>
      </c>
      <c r="Q81" s="52">
        <v>1314</v>
      </c>
      <c r="R81" s="52">
        <v>1411</v>
      </c>
      <c r="S81" s="52">
        <v>1826</v>
      </c>
      <c r="T81" s="52">
        <v>1642</v>
      </c>
      <c r="U81" s="52">
        <v>843</v>
      </c>
      <c r="V81" s="52">
        <v>1105</v>
      </c>
      <c r="W81" s="52">
        <v>652</v>
      </c>
      <c r="X81" s="52">
        <v>922</v>
      </c>
      <c r="Y81" s="52">
        <v>955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3381</v>
      </c>
      <c r="D82" s="52">
        <v>4283</v>
      </c>
      <c r="E82" s="52">
        <v>3311</v>
      </c>
      <c r="F82" s="52">
        <v>2278</v>
      </c>
      <c r="G82" s="52">
        <v>2841</v>
      </c>
      <c r="H82" s="52">
        <v>1676</v>
      </c>
      <c r="I82" s="52">
        <v>500</v>
      </c>
      <c r="J82" s="52">
        <v>1048</v>
      </c>
      <c r="K82" s="52">
        <v>5150</v>
      </c>
      <c r="L82" s="52">
        <v>7207</v>
      </c>
      <c r="M82" s="52">
        <v>6231</v>
      </c>
      <c r="N82" s="52">
        <v>3500</v>
      </c>
      <c r="O82" s="52">
        <v>2477</v>
      </c>
      <c r="P82" s="52">
        <v>1434</v>
      </c>
      <c r="Q82" s="52">
        <v>2596</v>
      </c>
      <c r="R82" s="52">
        <v>3814</v>
      </c>
      <c r="S82" s="52">
        <v>5345</v>
      </c>
      <c r="T82" s="52">
        <v>4685</v>
      </c>
      <c r="U82" s="52">
        <v>1333</v>
      </c>
      <c r="V82" s="52">
        <v>162</v>
      </c>
      <c r="W82" s="52">
        <v>783</v>
      </c>
      <c r="X82" s="52">
        <v>1263</v>
      </c>
      <c r="Y82" s="52">
        <v>106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200</v>
      </c>
      <c r="D83" s="36">
        <v>1007</v>
      </c>
      <c r="E83" s="36">
        <v>1641</v>
      </c>
      <c r="F83" s="36">
        <v>2358</v>
      </c>
      <c r="G83" s="36">
        <v>3042</v>
      </c>
      <c r="H83" s="36">
        <v>4866</v>
      </c>
      <c r="I83" s="36">
        <v>4946</v>
      </c>
      <c r="J83" s="36">
        <v>3787</v>
      </c>
      <c r="K83" s="36">
        <v>1148</v>
      </c>
      <c r="L83" s="36">
        <v>1506</v>
      </c>
      <c r="M83" s="36">
        <v>2474</v>
      </c>
      <c r="N83" s="36">
        <v>4059</v>
      </c>
      <c r="O83" s="36">
        <v>3669</v>
      </c>
      <c r="P83" s="36">
        <v>1924</v>
      </c>
      <c r="Q83" s="36">
        <v>808</v>
      </c>
      <c r="R83" s="36">
        <v>1795</v>
      </c>
      <c r="S83" s="36">
        <v>2126</v>
      </c>
      <c r="T83" s="36">
        <v>1819</v>
      </c>
      <c r="U83" s="36">
        <v>2213</v>
      </c>
      <c r="V83" s="36">
        <v>1343</v>
      </c>
      <c r="W83" s="36">
        <v>940</v>
      </c>
      <c r="X83" s="36">
        <v>496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851</v>
      </c>
      <c r="K89" s="52">
        <f>RES_hhdet_numvin!K5</f>
        <v>1389</v>
      </c>
      <c r="L89" s="52">
        <f>RES_hhdet_numvin!L5</f>
        <v>3542</v>
      </c>
      <c r="M89" s="52">
        <f>RES_hhdet_numvin!M5</f>
        <v>3886</v>
      </c>
      <c r="N89" s="52">
        <f>RES_hhdet_numvin!N5</f>
        <v>3277</v>
      </c>
      <c r="O89" s="52">
        <f>RES_hhdet_numvin!O5</f>
        <v>2175</v>
      </c>
      <c r="P89" s="52">
        <f>RES_hhdet_numvin!P5</f>
        <v>32</v>
      </c>
      <c r="Q89" s="52">
        <f>RES_hhdet_numvin!Q5</f>
        <v>0</v>
      </c>
      <c r="R89" s="52">
        <f>RES_hhdet_numvin!R5</f>
        <v>941</v>
      </c>
      <c r="S89" s="52">
        <f>RES_hhdet_numvin!S5</f>
        <v>4153</v>
      </c>
      <c r="T89" s="52">
        <f>RES_hhdet_numvin!T5</f>
        <v>2799</v>
      </c>
      <c r="U89" s="52">
        <f>RES_hhdet_numvin!U5</f>
        <v>0</v>
      </c>
      <c r="V89" s="52">
        <f>RES_hhdet_numvin!V5</f>
        <v>0</v>
      </c>
      <c r="W89" s="52">
        <f>RES_hhdet_numvin!W5</f>
        <v>762</v>
      </c>
      <c r="X89" s="52">
        <f>RES_hhdet_numvin!X5</f>
        <v>2343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6</v>
      </c>
      <c r="S92" s="52">
        <f>RES_hhdet_numvin!S8</f>
        <v>29</v>
      </c>
      <c r="T92" s="52">
        <f>RES_hhdet_numvin!T8</f>
        <v>58</v>
      </c>
      <c r="U92" s="52">
        <f>RES_hhdet_numvin!U8</f>
        <v>71</v>
      </c>
      <c r="V92" s="52">
        <f>RES_hhdet_numvin!V8</f>
        <v>44</v>
      </c>
      <c r="W92" s="52">
        <f>RES_hhdet_numvin!W8</f>
        <v>18</v>
      </c>
      <c r="X92" s="52">
        <f>RES_hhdet_numvin!X8</f>
        <v>10</v>
      </c>
      <c r="Y92" s="52">
        <f>RES_hhdet_numvin!Y8</f>
        <v>11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370</v>
      </c>
      <c r="K94" s="52">
        <f>RES_hhdet_numvin!K10</f>
        <v>843</v>
      </c>
      <c r="L94" s="52">
        <f>RES_hhdet_numvin!L10</f>
        <v>1293</v>
      </c>
      <c r="M94" s="52">
        <f>RES_hhdet_numvin!M10</f>
        <v>705</v>
      </c>
      <c r="N94" s="52">
        <f>RES_hhdet_numvin!N10</f>
        <v>1003</v>
      </c>
      <c r="O94" s="52">
        <f>RES_hhdet_numvin!O10</f>
        <v>683</v>
      </c>
      <c r="P94" s="52">
        <f>RES_hhdet_numvin!P10</f>
        <v>301</v>
      </c>
      <c r="Q94" s="52">
        <f>RES_hhdet_numvin!Q10</f>
        <v>844</v>
      </c>
      <c r="R94" s="52">
        <f>RES_hhdet_numvin!R10</f>
        <v>570</v>
      </c>
      <c r="S94" s="52">
        <f>RES_hhdet_numvin!S10</f>
        <v>1805</v>
      </c>
      <c r="T94" s="52">
        <f>RES_hhdet_numvin!T10</f>
        <v>1016</v>
      </c>
      <c r="U94" s="52">
        <f>RES_hhdet_numvin!U10</f>
        <v>1248</v>
      </c>
      <c r="V94" s="52">
        <f>RES_hhdet_numvin!V10</f>
        <v>2092</v>
      </c>
      <c r="W94" s="52">
        <f>RES_hhdet_numvin!W10</f>
        <v>2202</v>
      </c>
      <c r="X94" s="52">
        <f>RES_hhdet_numvin!X10</f>
        <v>2289</v>
      </c>
      <c r="Y94" s="52">
        <f>RES_hhdet_numvin!Y10</f>
        <v>4146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28</v>
      </c>
      <c r="U95" s="52">
        <f>RES_hhdet_numvin!U11</f>
        <v>15</v>
      </c>
      <c r="V95" s="52">
        <f>RES_hhdet_numvin!V11</f>
        <v>8</v>
      </c>
      <c r="W95" s="52">
        <f>RES_hhdet_numvin!W11</f>
        <v>17</v>
      </c>
      <c r="X95" s="52">
        <f>RES_hhdet_numvin!X11</f>
        <v>23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1819</v>
      </c>
      <c r="U99" s="138">
        <f>RES_hhdet_numvin!U15</f>
        <v>1178</v>
      </c>
      <c r="V99" s="138">
        <f>RES_hhdet_numvin!V15</f>
        <v>492</v>
      </c>
      <c r="W99" s="138">
        <f>RES_hhdet_numvin!W15</f>
        <v>670</v>
      </c>
      <c r="X99" s="138">
        <f>RES_hhdet_numvin!X15</f>
        <v>490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348</v>
      </c>
      <c r="S104" s="52">
        <f>RES_hhdet_numvin!S20</f>
        <v>990</v>
      </c>
      <c r="T104" s="52">
        <f>RES_hhdet_numvin!T20</f>
        <v>1077</v>
      </c>
      <c r="U104" s="52">
        <f>RES_hhdet_numvin!U20</f>
        <v>555</v>
      </c>
      <c r="V104" s="52">
        <f>RES_hhdet_numvin!V20</f>
        <v>819</v>
      </c>
      <c r="W104" s="52">
        <f>RES_hhdet_numvin!W20</f>
        <v>625</v>
      </c>
      <c r="X104" s="52">
        <f>RES_hhdet_numvin!X20</f>
        <v>1142</v>
      </c>
      <c r="Y104" s="52">
        <f>RES_hhdet_numvin!Y20</f>
        <v>955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1241</v>
      </c>
      <c r="S105" s="52">
        <f>RES_hhdet_numvin!S21</f>
        <v>3550</v>
      </c>
      <c r="T105" s="52">
        <f>RES_hhdet_numvin!T21</f>
        <v>3893</v>
      </c>
      <c r="U105" s="52">
        <f>RES_hhdet_numvin!U21</f>
        <v>1022</v>
      </c>
      <c r="V105" s="52">
        <f>RES_hhdet_numvin!V21</f>
        <v>134</v>
      </c>
      <c r="W105" s="52">
        <f>RES_hhdet_numvin!W21</f>
        <v>818</v>
      </c>
      <c r="X105" s="52">
        <f>RES_hhdet_numvin!X21</f>
        <v>1793</v>
      </c>
      <c r="Y105" s="52">
        <f>RES_hhdet_numvin!Y21</f>
        <v>106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518</v>
      </c>
      <c r="S106" s="36">
        <f>RES_hhdet_numvin!S22</f>
        <v>1257</v>
      </c>
      <c r="T106" s="36">
        <f>RES_hhdet_numvin!T22</f>
        <v>1351</v>
      </c>
      <c r="U106" s="36">
        <f>RES_hhdet_numvin!U22</f>
        <v>1489</v>
      </c>
      <c r="V106" s="36">
        <f>RES_hhdet_numvin!V22</f>
        <v>969</v>
      </c>
      <c r="W106" s="36">
        <f>RES_hhdet_numvin!W22</f>
        <v>865</v>
      </c>
      <c r="X106" s="36">
        <f>RES_hhdet_numvin!X22</f>
        <v>633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23.764406118410133</v>
      </c>
      <c r="C110" s="117">
        <f t="shared" si="15"/>
        <v>23.7736267361019</v>
      </c>
      <c r="D110" s="117">
        <f t="shared" si="15"/>
        <v>30.572093280175153</v>
      </c>
      <c r="E110" s="117">
        <f t="shared" si="15"/>
        <v>35.969332578514148</v>
      </c>
      <c r="F110" s="117">
        <f t="shared" si="15"/>
        <v>33.874266202911258</v>
      </c>
      <c r="G110" s="117">
        <f t="shared" si="15"/>
        <v>38.919171595030974</v>
      </c>
      <c r="H110" s="117">
        <f t="shared" si="15"/>
        <v>50.445229126523742</v>
      </c>
      <c r="I110" s="117">
        <f t="shared" si="15"/>
        <v>53.584935069658698</v>
      </c>
      <c r="J110" s="117">
        <f t="shared" si="15"/>
        <v>56.122989193513632</v>
      </c>
      <c r="K110" s="117">
        <f t="shared" si="15"/>
        <v>52.517629523507992</v>
      </c>
      <c r="L110" s="117">
        <f t="shared" si="15"/>
        <v>68.01164418397066</v>
      </c>
      <c r="M110" s="117">
        <f t="shared" si="15"/>
        <v>71.113336575515419</v>
      </c>
      <c r="N110" s="117">
        <f t="shared" si="15"/>
        <v>70.565029192955663</v>
      </c>
      <c r="O110" s="117">
        <f t="shared" si="15"/>
        <v>72.373070845544788</v>
      </c>
      <c r="P110" s="117">
        <f t="shared" si="15"/>
        <v>61.436613403272894</v>
      </c>
      <c r="Q110" s="117">
        <f t="shared" si="15"/>
        <v>49.348247991553023</v>
      </c>
      <c r="R110" s="117">
        <f t="shared" ref="R110:V110" si="16">R111+R114+R116+R126</f>
        <v>53.615196857486708</v>
      </c>
      <c r="S110" s="117">
        <f t="shared" si="16"/>
        <v>60.191812773731236</v>
      </c>
      <c r="T110" s="117">
        <f t="shared" si="16"/>
        <v>62.168114811395704</v>
      </c>
      <c r="U110" s="117">
        <f t="shared" si="16"/>
        <v>48.758025287017546</v>
      </c>
      <c r="V110" s="117">
        <f t="shared" si="16"/>
        <v>37.08989829179766</v>
      </c>
      <c r="W110" s="117">
        <f t="shared" ref="W110:Y110" si="17">W111+W114+W116+W126</f>
        <v>44.689436657130621</v>
      </c>
      <c r="X110" s="117">
        <f t="shared" si="17"/>
        <v>41.871218296965914</v>
      </c>
      <c r="Y110" s="117">
        <f t="shared" si="17"/>
        <v>22.986254627803405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20.811098635787673</v>
      </c>
      <c r="C111" s="122">
        <f t="shared" si="18"/>
        <v>20.790244744835817</v>
      </c>
      <c r="D111" s="122">
        <f t="shared" si="18"/>
        <v>27.144025094035609</v>
      </c>
      <c r="E111" s="122">
        <f t="shared" si="18"/>
        <v>31.930659775541461</v>
      </c>
      <c r="F111" s="122">
        <f t="shared" si="18"/>
        <v>29.624068998743496</v>
      </c>
      <c r="G111" s="122">
        <f t="shared" si="18"/>
        <v>34.104832579749988</v>
      </c>
      <c r="H111" s="122">
        <f t="shared" si="18"/>
        <v>44.34677663461261</v>
      </c>
      <c r="I111" s="122">
        <f t="shared" si="18"/>
        <v>47.240847091296196</v>
      </c>
      <c r="J111" s="122">
        <f t="shared" si="18"/>
        <v>49.064881692399432</v>
      </c>
      <c r="K111" s="122">
        <f t="shared" si="18"/>
        <v>45.620257140896115</v>
      </c>
      <c r="L111" s="122">
        <f t="shared" si="18"/>
        <v>60.450426957897186</v>
      </c>
      <c r="M111" s="122">
        <f t="shared" si="18"/>
        <v>62.197921949172418</v>
      </c>
      <c r="N111" s="122">
        <f t="shared" si="18"/>
        <v>61.438900953311062</v>
      </c>
      <c r="O111" s="122">
        <f t="shared" si="18"/>
        <v>63.75903450142841</v>
      </c>
      <c r="P111" s="122">
        <f t="shared" si="18"/>
        <v>53.781435422838555</v>
      </c>
      <c r="Q111" s="122">
        <f t="shared" si="18"/>
        <v>43.360854947963233</v>
      </c>
      <c r="R111" s="122">
        <f t="shared" ref="R111:V111" si="19">SUM(R112:R113)</f>
        <v>47.334415687557403</v>
      </c>
      <c r="S111" s="122">
        <f t="shared" si="19"/>
        <v>53.565592778597143</v>
      </c>
      <c r="T111" s="122">
        <f t="shared" si="19"/>
        <v>55.518669900078237</v>
      </c>
      <c r="U111" s="122">
        <f t="shared" si="19"/>
        <v>43.161469846106257</v>
      </c>
      <c r="V111" s="122">
        <f t="shared" si="19"/>
        <v>32.802814818561501</v>
      </c>
      <c r="W111" s="122">
        <f t="shared" ref="W111:Y111" si="20">SUM(W112:W113)</f>
        <v>39.311406459035481</v>
      </c>
      <c r="X111" s="122">
        <f t="shared" si="20"/>
        <v>36.924384488920829</v>
      </c>
      <c r="Y111" s="122">
        <f t="shared" si="20"/>
        <v>20.088047866869562</v>
      </c>
      <c r="DA111" s="130" t="s">
        <v>1573</v>
      </c>
    </row>
    <row r="112" spans="1:105" ht="12" customHeight="1" x14ac:dyDescent="0.25">
      <c r="A112" s="97" t="s">
        <v>51</v>
      </c>
      <c r="B112" s="98">
        <v>20.703970571886277</v>
      </c>
      <c r="C112" s="98">
        <v>20.684542091107737</v>
      </c>
      <c r="D112" s="98">
        <v>27.007341904463654</v>
      </c>
      <c r="E112" s="98">
        <v>31.771645810284916</v>
      </c>
      <c r="F112" s="98">
        <v>29.477743639808207</v>
      </c>
      <c r="G112" s="98">
        <v>33.937292757982647</v>
      </c>
      <c r="H112" s="98">
        <v>44.128834386789343</v>
      </c>
      <c r="I112" s="98">
        <v>47.011316997722531</v>
      </c>
      <c r="J112" s="98">
        <v>48.827244449623919</v>
      </c>
      <c r="K112" s="98">
        <v>45.40079350337826</v>
      </c>
      <c r="L112" s="98">
        <v>60.162564900056687</v>
      </c>
      <c r="M112" s="98">
        <v>61.902074098035861</v>
      </c>
      <c r="N112" s="98">
        <v>61.146865985926631</v>
      </c>
      <c r="O112" s="98">
        <v>63.456583201081706</v>
      </c>
      <c r="P112" s="98">
        <v>53.529805084829803</v>
      </c>
      <c r="Q112" s="98">
        <v>43.160992140027155</v>
      </c>
      <c r="R112" s="98">
        <v>47.119177610939573</v>
      </c>
      <c r="S112" s="98">
        <v>53.322246106811875</v>
      </c>
      <c r="T112" s="98">
        <v>55.264096684818966</v>
      </c>
      <c r="U112" s="98">
        <v>42.962835578484793</v>
      </c>
      <c r="V112" s="98">
        <v>32.653200535014804</v>
      </c>
      <c r="W112" s="98">
        <v>39.132105665424653</v>
      </c>
      <c r="X112" s="98">
        <v>36.753716442151521</v>
      </c>
      <c r="Y112" s="98">
        <v>19.995827939534806</v>
      </c>
      <c r="DA112" s="63" t="s">
        <v>1574</v>
      </c>
    </row>
    <row r="113" spans="1:105" ht="12" customHeight="1" x14ac:dyDescent="0.25">
      <c r="A113" s="97" t="s">
        <v>53</v>
      </c>
      <c r="B113" s="98">
        <v>0.10712806390139422</v>
      </c>
      <c r="C113" s="98">
        <v>0.10570265372808053</v>
      </c>
      <c r="D113" s="98">
        <v>0.13668318957195566</v>
      </c>
      <c r="E113" s="98">
        <v>0.15901396525654485</v>
      </c>
      <c r="F113" s="98">
        <v>0.14632535893528867</v>
      </c>
      <c r="G113" s="98">
        <v>0.16753982176734158</v>
      </c>
      <c r="H113" s="98">
        <v>0.21794224782326377</v>
      </c>
      <c r="I113" s="98">
        <v>0.22953009357366747</v>
      </c>
      <c r="J113" s="98">
        <v>0.23763724277551565</v>
      </c>
      <c r="K113" s="98">
        <v>0.21946363751785453</v>
      </c>
      <c r="L113" s="98">
        <v>0.28786205784049573</v>
      </c>
      <c r="M113" s="98">
        <v>0.29584785113655582</v>
      </c>
      <c r="N113" s="98">
        <v>0.29203496738443385</v>
      </c>
      <c r="O113" s="98">
        <v>0.30245130034670065</v>
      </c>
      <c r="P113" s="98">
        <v>0.25163033800875034</v>
      </c>
      <c r="Q113" s="98">
        <v>0.19986280793607816</v>
      </c>
      <c r="R113" s="98">
        <v>0.21523807661783165</v>
      </c>
      <c r="S113" s="98">
        <v>0.24334667178527003</v>
      </c>
      <c r="T113" s="98">
        <v>0.25457321525927074</v>
      </c>
      <c r="U113" s="98">
        <v>0.19863426762146782</v>
      </c>
      <c r="V113" s="98">
        <v>0.14961428354669726</v>
      </c>
      <c r="W113" s="98">
        <v>0.17930079361082951</v>
      </c>
      <c r="X113" s="98">
        <v>0.17066804676930997</v>
      </c>
      <c r="Y113" s="98">
        <v>9.221992733475734E-2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2.2269443696299973E-5</v>
      </c>
      <c r="C114" s="122">
        <f t="shared" si="21"/>
        <v>2.2173724994706765E-5</v>
      </c>
      <c r="D114" s="122">
        <f t="shared" si="21"/>
        <v>3.8695410407770297E-5</v>
      </c>
      <c r="E114" s="122">
        <f t="shared" si="21"/>
        <v>1.0060901681314109E-4</v>
      </c>
      <c r="F114" s="122">
        <f t="shared" si="21"/>
        <v>2.2244374141687861E-4</v>
      </c>
      <c r="G114" s="122">
        <f t="shared" si="21"/>
        <v>4.500813333009782E-4</v>
      </c>
      <c r="H114" s="122">
        <f t="shared" si="21"/>
        <v>1.7600196951828883E-3</v>
      </c>
      <c r="I114" s="122">
        <f t="shared" si="21"/>
        <v>1.1019696081369897E-3</v>
      </c>
      <c r="J114" s="122">
        <f t="shared" si="21"/>
        <v>1.0366022650058944E-3</v>
      </c>
      <c r="K114" s="122">
        <f t="shared" si="21"/>
        <v>1.2407352058779316E-3</v>
      </c>
      <c r="L114" s="122">
        <f t="shared" si="21"/>
        <v>1.0364401221424183E-2</v>
      </c>
      <c r="M114" s="122">
        <f t="shared" si="21"/>
        <v>1.3470406847336113E-3</v>
      </c>
      <c r="N114" s="122">
        <f t="shared" si="21"/>
        <v>3.9564270976983323E-3</v>
      </c>
      <c r="O114" s="122">
        <f t="shared" si="21"/>
        <v>2.0697784582131792E-3</v>
      </c>
      <c r="P114" s="122">
        <f t="shared" si="21"/>
        <v>4.2021520323447083E-3</v>
      </c>
      <c r="Q114" s="122">
        <f t="shared" si="21"/>
        <v>2.4460243156919884E-3</v>
      </c>
      <c r="R114" s="122">
        <f t="shared" si="21"/>
        <v>1.4315119623239442E-3</v>
      </c>
      <c r="S114" s="122">
        <f t="shared" si="21"/>
        <v>1.116246314757683E-3</v>
      </c>
      <c r="T114" s="122">
        <f t="shared" si="21"/>
        <v>1.6679133035758262E-3</v>
      </c>
      <c r="U114" s="122">
        <f t="shared" si="21"/>
        <v>1.2626213665427285E-3</v>
      </c>
      <c r="V114" s="122">
        <f t="shared" si="21"/>
        <v>7.1577600943434859E-4</v>
      </c>
      <c r="W114" s="122">
        <f t="shared" si="21"/>
        <v>1.994481083150756E-3</v>
      </c>
      <c r="X114" s="122">
        <f t="shared" si="21"/>
        <v>1.2090693283199258E-3</v>
      </c>
      <c r="Y114" s="122">
        <f t="shared" si="21"/>
        <v>9.3198563950025297E-4</v>
      </c>
      <c r="DA114" s="130" t="s">
        <v>1576</v>
      </c>
    </row>
    <row r="115" spans="1:105" ht="12" customHeight="1" x14ac:dyDescent="0.25">
      <c r="A115" s="97" t="s">
        <v>53</v>
      </c>
      <c r="B115" s="98">
        <v>2.2269443696299973E-5</v>
      </c>
      <c r="C115" s="98">
        <v>2.2173724994706765E-5</v>
      </c>
      <c r="D115" s="98">
        <v>3.8695410407770297E-5</v>
      </c>
      <c r="E115" s="98">
        <v>1.0060901681314109E-4</v>
      </c>
      <c r="F115" s="98">
        <v>2.2244374141687861E-4</v>
      </c>
      <c r="G115" s="98">
        <v>4.500813333009782E-4</v>
      </c>
      <c r="H115" s="98">
        <v>1.7600196951828883E-3</v>
      </c>
      <c r="I115" s="98">
        <v>1.1019696081369897E-3</v>
      </c>
      <c r="J115" s="98">
        <v>1.0366022650058944E-3</v>
      </c>
      <c r="K115" s="98">
        <v>1.2407352058779316E-3</v>
      </c>
      <c r="L115" s="98">
        <v>1.0364401221424183E-2</v>
      </c>
      <c r="M115" s="98">
        <v>1.3470406847336113E-3</v>
      </c>
      <c r="N115" s="98">
        <v>3.9564270976983323E-3</v>
      </c>
      <c r="O115" s="98">
        <v>2.0697784582131792E-3</v>
      </c>
      <c r="P115" s="98">
        <v>4.2021520323447083E-3</v>
      </c>
      <c r="Q115" s="98">
        <v>2.4460243156919884E-3</v>
      </c>
      <c r="R115" s="98">
        <v>1.4315119623239442E-3</v>
      </c>
      <c r="S115" s="98">
        <v>1.116246314757683E-3</v>
      </c>
      <c r="T115" s="98">
        <v>1.6679133035758262E-3</v>
      </c>
      <c r="U115" s="98">
        <v>1.2626213665427285E-3</v>
      </c>
      <c r="V115" s="98">
        <v>7.1577600943434859E-4</v>
      </c>
      <c r="W115" s="98">
        <v>1.994481083150756E-3</v>
      </c>
      <c r="X115" s="98">
        <v>1.2090693283199258E-3</v>
      </c>
      <c r="Y115" s="98">
        <v>9.3198563950025297E-4</v>
      </c>
      <c r="DA115" s="63" t="s">
        <v>1577</v>
      </c>
    </row>
    <row r="116" spans="1:105" ht="12" customHeight="1" x14ac:dyDescent="0.25">
      <c r="A116" s="121" t="s">
        <v>55</v>
      </c>
      <c r="B116" s="122">
        <v>1.1511751462055171</v>
      </c>
      <c r="C116" s="122">
        <v>1.1383576365592452</v>
      </c>
      <c r="D116" s="122">
        <v>1.3866055490803224</v>
      </c>
      <c r="E116" s="122">
        <v>1.7399033433619175</v>
      </c>
      <c r="F116" s="122">
        <v>1.8479355384772991</v>
      </c>
      <c r="G116" s="122">
        <v>2.1758007699856701</v>
      </c>
      <c r="H116" s="122">
        <v>2.8704168296727763</v>
      </c>
      <c r="I116" s="122">
        <v>3.033882247419077</v>
      </c>
      <c r="J116" s="122">
        <v>3.3585538938669321</v>
      </c>
      <c r="K116" s="122">
        <v>3.2522005702641117</v>
      </c>
      <c r="L116" s="122">
        <v>3.9489479542992645</v>
      </c>
      <c r="M116" s="122">
        <v>4.6232721510980506</v>
      </c>
      <c r="N116" s="122">
        <v>4.6917260570409445</v>
      </c>
      <c r="O116" s="122">
        <v>4.7282252130107079</v>
      </c>
      <c r="P116" s="122">
        <v>4.2292557434066422</v>
      </c>
      <c r="Q116" s="122">
        <v>3.4392632115574511</v>
      </c>
      <c r="R116" s="122">
        <v>3.683129595154031</v>
      </c>
      <c r="S116" s="122">
        <v>4.0510410547731386</v>
      </c>
      <c r="T116" s="122">
        <v>3.806947503263435</v>
      </c>
      <c r="U116" s="122">
        <v>3.0381171288707067</v>
      </c>
      <c r="V116" s="122">
        <v>2.2877710727350875</v>
      </c>
      <c r="W116" s="122">
        <v>3.4987677285166212</v>
      </c>
      <c r="X116" s="122">
        <v>3.1168720029802088</v>
      </c>
      <c r="Y116" s="122">
        <v>1.3358150366941413</v>
      </c>
      <c r="DA116" s="130" t="s">
        <v>1578</v>
      </c>
    </row>
    <row r="117" spans="1:105" ht="12" customHeight="1" x14ac:dyDescent="0.25">
      <c r="A117" s="97" t="s">
        <v>143</v>
      </c>
      <c r="B117" s="98">
        <v>1.0604609799615208</v>
      </c>
      <c r="C117" s="98">
        <v>1.0331273367025444</v>
      </c>
      <c r="D117" s="98">
        <v>1.2940895098700496</v>
      </c>
      <c r="E117" s="98">
        <v>1.5866359212381056</v>
      </c>
      <c r="F117" s="98">
        <v>1.4871280368134334</v>
      </c>
      <c r="G117" s="98">
        <v>1.6826525916926562</v>
      </c>
      <c r="H117" s="98">
        <v>2.1056498508439252</v>
      </c>
      <c r="I117" s="98">
        <v>2.3592809179511423</v>
      </c>
      <c r="J117" s="98">
        <v>2.4794575594333694</v>
      </c>
      <c r="K117" s="98">
        <v>2.3584345333833832</v>
      </c>
      <c r="L117" s="98">
        <v>3.1399237078503113</v>
      </c>
      <c r="M117" s="98">
        <v>3.4969349380152059</v>
      </c>
      <c r="N117" s="98">
        <v>3.4915911658283911</v>
      </c>
      <c r="O117" s="98">
        <v>3.699698652390194</v>
      </c>
      <c r="P117" s="98">
        <v>3.3317330426082599</v>
      </c>
      <c r="Q117" s="98">
        <v>2.7866392665089483</v>
      </c>
      <c r="R117" s="98">
        <v>3.0221289985036592</v>
      </c>
      <c r="S117" s="98">
        <v>3.4158545906181348</v>
      </c>
      <c r="T117" s="98">
        <v>3.2013232062673129</v>
      </c>
      <c r="U117" s="98">
        <v>2.585793446068593</v>
      </c>
      <c r="V117" s="98">
        <v>1.8977739562434282</v>
      </c>
      <c r="W117" s="98">
        <v>2.9134900162415223</v>
      </c>
      <c r="X117" s="98">
        <v>2.5807776822394137</v>
      </c>
      <c r="Y117" s="98">
        <v>1.0583375329023741</v>
      </c>
      <c r="DA117" s="63" t="s">
        <v>1579</v>
      </c>
    </row>
    <row r="118" spans="1:105" ht="12" customHeight="1" x14ac:dyDescent="0.25">
      <c r="A118" s="97" t="s">
        <v>124</v>
      </c>
      <c r="B118" s="98">
        <v>3.4048789986121579E-3</v>
      </c>
      <c r="C118" s="98">
        <v>3.5350997322900865E-3</v>
      </c>
      <c r="D118" s="98">
        <v>3.9728859198063359E-3</v>
      </c>
      <c r="E118" s="98">
        <v>4.5619027721592771E-3</v>
      </c>
      <c r="F118" s="98">
        <v>4.6138556457566739E-3</v>
      </c>
      <c r="G118" s="98">
        <v>5.6413383149938982E-3</v>
      </c>
      <c r="H118" s="98">
        <v>6.3862988364807227E-3</v>
      </c>
      <c r="I118" s="98">
        <v>5.6137809565234269E-3</v>
      </c>
      <c r="J118" s="98">
        <v>5.4924149209020215E-3</v>
      </c>
      <c r="K118" s="98">
        <v>6.0495316237456275E-3</v>
      </c>
      <c r="L118" s="98">
        <v>9.1905309964840677E-3</v>
      </c>
      <c r="M118" s="98">
        <v>1.3613625706970623E-2</v>
      </c>
      <c r="N118" s="98">
        <v>1.3828307429839858E-2</v>
      </c>
      <c r="O118" s="98">
        <v>1.2073835688076899E-2</v>
      </c>
      <c r="P118" s="98">
        <v>1.0194226957293388E-2</v>
      </c>
      <c r="Q118" s="98">
        <v>6.141433952438804E-3</v>
      </c>
      <c r="R118" s="98">
        <v>6.2918233706606066E-3</v>
      </c>
      <c r="S118" s="98">
        <v>6.7310106134633651E-3</v>
      </c>
      <c r="T118" s="98">
        <v>5.7127981980108359E-3</v>
      </c>
      <c r="U118" s="98">
        <v>4.3310014507194324E-3</v>
      </c>
      <c r="V118" s="98">
        <v>3.707451130079743E-3</v>
      </c>
      <c r="W118" s="98">
        <v>5.3728272571816867E-3</v>
      </c>
      <c r="X118" s="98">
        <v>6.3485156135499694E-3</v>
      </c>
      <c r="Y118" s="98">
        <v>6.0506617352725344E-3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8.7309287245384309E-2</v>
      </c>
      <c r="C122" s="101">
        <v>0.10169520012441072</v>
      </c>
      <c r="D122" s="101">
        <v>8.8543153290466664E-2</v>
      </c>
      <c r="E122" s="101">
        <v>0.1487055193516526</v>
      </c>
      <c r="F122" s="101">
        <v>0.35619364601810899</v>
      </c>
      <c r="G122" s="101">
        <v>0.48750683997801997</v>
      </c>
      <c r="H122" s="101">
        <v>0.75838067999237013</v>
      </c>
      <c r="I122" s="101">
        <v>0.6689875485114114</v>
      </c>
      <c r="J122" s="101">
        <v>0.87360391951266092</v>
      </c>
      <c r="K122" s="101">
        <v>0.88771650525698298</v>
      </c>
      <c r="L122" s="101">
        <v>0.79983371545246917</v>
      </c>
      <c r="M122" s="101">
        <v>1.1127235873758741</v>
      </c>
      <c r="N122" s="101">
        <v>1.1863065837827136</v>
      </c>
      <c r="O122" s="101">
        <v>1.0164527249324371</v>
      </c>
      <c r="P122" s="101">
        <v>0.88732847384108904</v>
      </c>
      <c r="Q122" s="101">
        <v>0.64648251109606392</v>
      </c>
      <c r="R122" s="101">
        <v>0.65470877327971133</v>
      </c>
      <c r="S122" s="101">
        <v>0.62845545354154053</v>
      </c>
      <c r="T122" s="101">
        <v>0.59991149879811145</v>
      </c>
      <c r="U122" s="101">
        <v>0.44799268135139414</v>
      </c>
      <c r="V122" s="101">
        <v>0.38628966536157988</v>
      </c>
      <c r="W122" s="101">
        <v>0.57990488501791693</v>
      </c>
      <c r="X122" s="101">
        <v>0.52974580512724478</v>
      </c>
      <c r="Y122" s="101">
        <v>0.27142684205649481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1.8021100669732448</v>
      </c>
      <c r="C126" s="122">
        <v>1.8450021809818431</v>
      </c>
      <c r="D126" s="122">
        <v>2.0414239416488158</v>
      </c>
      <c r="E126" s="122">
        <v>2.2986688505939576</v>
      </c>
      <c r="F126" s="122">
        <v>2.4020392219490434</v>
      </c>
      <c r="G126" s="122">
        <v>2.6380881639620135</v>
      </c>
      <c r="H126" s="122">
        <v>3.2262756425431753</v>
      </c>
      <c r="I126" s="122">
        <v>3.3091037613352845</v>
      </c>
      <c r="J126" s="122">
        <v>3.698517004982266</v>
      </c>
      <c r="K126" s="122">
        <v>3.6439310771418851</v>
      </c>
      <c r="L126" s="122">
        <v>3.6019048705527821</v>
      </c>
      <c r="M126" s="122">
        <v>4.2907954345602146</v>
      </c>
      <c r="N126" s="122">
        <v>4.4304457555059527</v>
      </c>
      <c r="O126" s="122">
        <v>3.8837413526474585</v>
      </c>
      <c r="P126" s="122">
        <v>3.4217200849953571</v>
      </c>
      <c r="Q126" s="122">
        <v>2.5456838077166406</v>
      </c>
      <c r="R126" s="122">
        <v>2.5962200628129546</v>
      </c>
      <c r="S126" s="122">
        <v>2.574062694046197</v>
      </c>
      <c r="T126" s="122">
        <v>2.8408294947504547</v>
      </c>
      <c r="U126" s="122">
        <v>2.5571756906740335</v>
      </c>
      <c r="V126" s="122">
        <v>1.9985966244916336</v>
      </c>
      <c r="W126" s="122">
        <v>1.8772679884953698</v>
      </c>
      <c r="X126" s="122">
        <v>1.8287527357365587</v>
      </c>
      <c r="Y126" s="122">
        <v>1.5614597386001994</v>
      </c>
      <c r="DA126" s="130" t="s">
        <v>1588</v>
      </c>
    </row>
    <row r="127" spans="1:105" ht="12" customHeight="1" x14ac:dyDescent="0.25">
      <c r="A127" s="97" t="s">
        <v>51</v>
      </c>
      <c r="B127" s="98">
        <v>0.21802760550387928</v>
      </c>
      <c r="C127" s="98">
        <v>0.20958766591284483</v>
      </c>
      <c r="D127" s="98">
        <v>0.26159524086836083</v>
      </c>
      <c r="E127" s="98">
        <v>0.30913013434112163</v>
      </c>
      <c r="F127" s="98">
        <v>0.28577320729924649</v>
      </c>
      <c r="G127" s="98">
        <v>0.3191776081922848</v>
      </c>
      <c r="H127" s="98">
        <v>0.40317698334694962</v>
      </c>
      <c r="I127" s="98">
        <v>0.41856803445530638</v>
      </c>
      <c r="J127" s="98">
        <v>0.45589472353086963</v>
      </c>
      <c r="K127" s="98">
        <v>0.41807204922286262</v>
      </c>
      <c r="L127" s="98">
        <v>0.53947183921253405</v>
      </c>
      <c r="M127" s="98">
        <v>0.61311478166173916</v>
      </c>
      <c r="N127" s="98">
        <v>0.6195824011254798</v>
      </c>
      <c r="O127" s="98">
        <v>0.6438901155737119</v>
      </c>
      <c r="P127" s="98">
        <v>0.587645019595466</v>
      </c>
      <c r="Q127" s="98">
        <v>0.49166352037700695</v>
      </c>
      <c r="R127" s="98">
        <v>0.54381806811481348</v>
      </c>
      <c r="S127" s="98">
        <v>0.62544186490875997</v>
      </c>
      <c r="T127" s="98">
        <v>0.64954141587847569</v>
      </c>
      <c r="U127" s="98">
        <v>0.5171491353778529</v>
      </c>
      <c r="V127" s="98">
        <v>0.37955001433075353</v>
      </c>
      <c r="W127" s="98">
        <v>0.4776201394860014</v>
      </c>
      <c r="X127" s="98">
        <v>0.50695041559185916</v>
      </c>
      <c r="Y127" s="98">
        <v>0.36311741664278158</v>
      </c>
      <c r="DA127" s="63" t="s">
        <v>1589</v>
      </c>
    </row>
    <row r="128" spans="1:105" ht="12" customHeight="1" x14ac:dyDescent="0.25">
      <c r="A128" s="97" t="s">
        <v>50</v>
      </c>
      <c r="B128" s="98">
        <v>1.5153107375387993</v>
      </c>
      <c r="C128" s="98">
        <v>1.550752730741245</v>
      </c>
      <c r="D128" s="98">
        <v>1.7029536642801335</v>
      </c>
      <c r="E128" s="98">
        <v>1.7987140272623503</v>
      </c>
      <c r="F128" s="98">
        <v>1.685192493077633</v>
      </c>
      <c r="G128" s="98">
        <v>1.8273285554997096</v>
      </c>
      <c r="H128" s="98">
        <v>1.8151917918831681</v>
      </c>
      <c r="I128" s="98">
        <v>1.3614147359239173</v>
      </c>
      <c r="J128" s="98">
        <v>1.3397447125192292</v>
      </c>
      <c r="K128" s="98">
        <v>1.466180858796434</v>
      </c>
      <c r="L128" s="98">
        <v>1.809288256833649</v>
      </c>
      <c r="M128" s="98">
        <v>2.2726615129068488</v>
      </c>
      <c r="N128" s="98">
        <v>2.3745343858214927</v>
      </c>
      <c r="O128" s="98">
        <v>1.9858679131886694</v>
      </c>
      <c r="P128" s="98">
        <v>1.7497965067392149</v>
      </c>
      <c r="Q128" s="98">
        <v>1.3828571743727118</v>
      </c>
      <c r="R128" s="98">
        <v>1.4595292510357296</v>
      </c>
      <c r="S128" s="98">
        <v>1.5659950867183576</v>
      </c>
      <c r="T128" s="98">
        <v>1.4364760045269123</v>
      </c>
      <c r="U128" s="98">
        <v>1.4230912368167805</v>
      </c>
      <c r="V128" s="98">
        <v>1.1432813948479923</v>
      </c>
      <c r="W128" s="98">
        <v>0.85533600973812263</v>
      </c>
      <c r="X128" s="98">
        <v>0.87931099751067376</v>
      </c>
      <c r="Y128" s="98">
        <v>0.9247138809007438</v>
      </c>
      <c r="DA128" s="63" t="s">
        <v>1590</v>
      </c>
    </row>
    <row r="129" spans="1:105" ht="12" customHeight="1" x14ac:dyDescent="0.25">
      <c r="A129" s="109" t="s">
        <v>120</v>
      </c>
      <c r="B129" s="33">
        <v>6.8771723930566311E-2</v>
      </c>
      <c r="C129" s="33">
        <v>8.4661784327753301E-2</v>
      </c>
      <c r="D129" s="33">
        <v>7.68750365003215E-2</v>
      </c>
      <c r="E129" s="33">
        <v>0.19082468899048555</v>
      </c>
      <c r="F129" s="33">
        <v>0.43107352157216405</v>
      </c>
      <c r="G129" s="33">
        <v>0.49158200027001886</v>
      </c>
      <c r="H129" s="33">
        <v>1.0079068673130576</v>
      </c>
      <c r="I129" s="33">
        <v>1.5291209909560608</v>
      </c>
      <c r="J129" s="33">
        <v>1.9028775689321669</v>
      </c>
      <c r="K129" s="33">
        <v>1.7596781691225885</v>
      </c>
      <c r="L129" s="33">
        <v>1.2531447745065993</v>
      </c>
      <c r="M129" s="33">
        <v>1.405019139991627</v>
      </c>
      <c r="N129" s="33">
        <v>1.4363289685589802</v>
      </c>
      <c r="O129" s="33">
        <v>1.2539833238850775</v>
      </c>
      <c r="P129" s="33">
        <v>1.0842785586606762</v>
      </c>
      <c r="Q129" s="33">
        <v>0.67116311296692155</v>
      </c>
      <c r="R129" s="33">
        <v>0.59287274366241138</v>
      </c>
      <c r="S129" s="33">
        <v>0.38262574241907943</v>
      </c>
      <c r="T129" s="33">
        <v>0.75481207434506692</v>
      </c>
      <c r="U129" s="33">
        <v>0.61693531847939997</v>
      </c>
      <c r="V129" s="33">
        <v>0.47576521531288762</v>
      </c>
      <c r="W129" s="33">
        <v>0.54431183927124571</v>
      </c>
      <c r="X129" s="33">
        <v>0.44249132263402591</v>
      </c>
      <c r="Y129" s="33">
        <v>0.27362844105667394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13.401413906800906</v>
      </c>
      <c r="C131" s="117">
        <f t="shared" si="22"/>
        <v>13.489267705188684</v>
      </c>
      <c r="D131" s="117">
        <f t="shared" si="22"/>
        <v>17.525779204369954</v>
      </c>
      <c r="E131" s="117">
        <f t="shared" si="22"/>
        <v>20.814430712051433</v>
      </c>
      <c r="F131" s="117">
        <f t="shared" si="22"/>
        <v>19.788203943550613</v>
      </c>
      <c r="G131" s="117">
        <f t="shared" si="22"/>
        <v>22.94273236269893</v>
      </c>
      <c r="H131" s="117">
        <f t="shared" si="22"/>
        <v>30.098733819420104</v>
      </c>
      <c r="I131" s="117">
        <f t="shared" si="22"/>
        <v>32.298751860324003</v>
      </c>
      <c r="J131" s="117">
        <f t="shared" si="22"/>
        <v>34.115834631066448</v>
      </c>
      <c r="K131" s="117">
        <f t="shared" si="22"/>
        <v>32.126774586059241</v>
      </c>
      <c r="L131" s="117">
        <f t="shared" si="22"/>
        <v>41.878855273702285</v>
      </c>
      <c r="M131" s="117">
        <f t="shared" si="22"/>
        <v>44.135290133419566</v>
      </c>
      <c r="N131" s="117">
        <f t="shared" si="22"/>
        <v>44.138218024079976</v>
      </c>
      <c r="O131" s="117">
        <f t="shared" si="22"/>
        <v>45.531809569678245</v>
      </c>
      <c r="P131" s="117">
        <f t="shared" si="22"/>
        <v>38.717821342361532</v>
      </c>
      <c r="Q131" s="117">
        <f t="shared" si="22"/>
        <v>31.122919872333473</v>
      </c>
      <c r="R131" s="117">
        <f t="shared" ref="R131:V131" si="23">R132+R135+R137+R147</f>
        <v>33.916270316515273</v>
      </c>
      <c r="S131" s="117">
        <f t="shared" si="23"/>
        <v>38.503594641955537</v>
      </c>
      <c r="T131" s="117">
        <f t="shared" si="23"/>
        <v>40.288432366531175</v>
      </c>
      <c r="U131" s="117">
        <f t="shared" si="23"/>
        <v>31.771236884162548</v>
      </c>
      <c r="V131" s="117">
        <f t="shared" si="23"/>
        <v>24.319199351952786</v>
      </c>
      <c r="W131" s="117">
        <f t="shared" ref="W131:Y131" si="24">W132+W135+W137+W147</f>
        <v>29.637230491155584</v>
      </c>
      <c r="X131" s="117">
        <f t="shared" si="24"/>
        <v>28.202308932785535</v>
      </c>
      <c r="Y131" s="117">
        <f t="shared" si="24"/>
        <v>15.578108543018086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11.7168877663863</v>
      </c>
      <c r="C132" s="122">
        <f t="shared" si="25"/>
        <v>11.778495131963883</v>
      </c>
      <c r="D132" s="122">
        <f t="shared" si="25"/>
        <v>15.551602903611576</v>
      </c>
      <c r="E132" s="122">
        <f t="shared" si="25"/>
        <v>18.458933975782141</v>
      </c>
      <c r="F132" s="122">
        <f t="shared" si="25"/>
        <v>17.256357575556294</v>
      </c>
      <c r="G132" s="122">
        <f t="shared" si="25"/>
        <v>20.058701112196253</v>
      </c>
      <c r="H132" s="122">
        <f t="shared" si="25"/>
        <v>26.352847475635581</v>
      </c>
      <c r="I132" s="122">
        <f t="shared" si="25"/>
        <v>28.304589823496006</v>
      </c>
      <c r="J132" s="122">
        <f t="shared" si="25"/>
        <v>29.618972070522041</v>
      </c>
      <c r="K132" s="122">
        <f t="shared" si="25"/>
        <v>27.732874408932901</v>
      </c>
      <c r="L132" s="122">
        <f t="shared" si="25"/>
        <v>37.115684588287053</v>
      </c>
      <c r="M132" s="122">
        <f t="shared" si="25"/>
        <v>38.536197697167871</v>
      </c>
      <c r="N132" s="122">
        <f t="shared" si="25"/>
        <v>38.369454294903562</v>
      </c>
      <c r="O132" s="122">
        <f t="shared" si="25"/>
        <v>40.068275578925096</v>
      </c>
      <c r="P132" s="122">
        <f t="shared" si="25"/>
        <v>33.84284687279542</v>
      </c>
      <c r="Q132" s="122">
        <f t="shared" si="25"/>
        <v>27.325115926251524</v>
      </c>
      <c r="R132" s="122">
        <f t="shared" ref="R132:V132" si="26">SUM(R133:R134)</f>
        <v>29.936275266633668</v>
      </c>
      <c r="S132" s="122">
        <f t="shared" si="26"/>
        <v>34.298581796741949</v>
      </c>
      <c r="T132" s="122">
        <f t="shared" si="26"/>
        <v>35.954034834554534</v>
      </c>
      <c r="U132" s="122">
        <f t="shared" si="26"/>
        <v>28.091617012133714</v>
      </c>
      <c r="V132" s="122">
        <f t="shared" si="26"/>
        <v>21.46097103609258</v>
      </c>
      <c r="W132" s="122">
        <f t="shared" ref="W132:Y132" si="27">SUM(W133:W134)</f>
        <v>25.944786546284092</v>
      </c>
      <c r="X132" s="122">
        <f t="shared" si="27"/>
        <v>24.78717883953669</v>
      </c>
      <c r="Y132" s="122">
        <f t="shared" si="27"/>
        <v>13.60466178785391</v>
      </c>
      <c r="DA132" s="130" t="s">
        <v>1741</v>
      </c>
    </row>
    <row r="133" spans="1:105" ht="12" customHeight="1" x14ac:dyDescent="0.25">
      <c r="A133" s="97" t="s">
        <v>51</v>
      </c>
      <c r="B133" s="98">
        <v>11.609759702484906</v>
      </c>
      <c r="C133" s="98">
        <v>11.672792478235802</v>
      </c>
      <c r="D133" s="98">
        <v>15.41491971403962</v>
      </c>
      <c r="E133" s="98">
        <v>18.299920010525597</v>
      </c>
      <c r="F133" s="98">
        <v>17.110032216621004</v>
      </c>
      <c r="G133" s="98">
        <v>19.891161290428911</v>
      </c>
      <c r="H133" s="98">
        <v>26.134905227812318</v>
      </c>
      <c r="I133" s="98">
        <v>28.075059729922337</v>
      </c>
      <c r="J133" s="98">
        <v>29.381334827746524</v>
      </c>
      <c r="K133" s="98">
        <v>27.513410771415046</v>
      </c>
      <c r="L133" s="98">
        <v>36.827822530446554</v>
      </c>
      <c r="M133" s="98">
        <v>38.240349846031314</v>
      </c>
      <c r="N133" s="98">
        <v>38.077419327519131</v>
      </c>
      <c r="O133" s="98">
        <v>39.765824278578393</v>
      </c>
      <c r="P133" s="98">
        <v>33.591216534786668</v>
      </c>
      <c r="Q133" s="98">
        <v>27.125253118315445</v>
      </c>
      <c r="R133" s="98">
        <v>29.721037190015835</v>
      </c>
      <c r="S133" s="98">
        <v>34.055235124956681</v>
      </c>
      <c r="T133" s="98">
        <v>35.699461619295263</v>
      </c>
      <c r="U133" s="98">
        <v>27.892982744512246</v>
      </c>
      <c r="V133" s="98">
        <v>21.311356752545883</v>
      </c>
      <c r="W133" s="98">
        <v>25.765485752673264</v>
      </c>
      <c r="X133" s="98">
        <v>24.616510792767379</v>
      </c>
      <c r="Y133" s="98">
        <v>13.512441860519154</v>
      </c>
      <c r="DA133" s="63" t="s">
        <v>1742</v>
      </c>
    </row>
    <row r="134" spans="1:105" ht="12" customHeight="1" x14ac:dyDescent="0.25">
      <c r="A134" s="97" t="s">
        <v>53</v>
      </c>
      <c r="B134" s="98">
        <v>0.10712806390139422</v>
      </c>
      <c r="C134" s="98">
        <v>0.10570265372808053</v>
      </c>
      <c r="D134" s="98">
        <v>0.13668318957195566</v>
      </c>
      <c r="E134" s="98">
        <v>0.15901396525654485</v>
      </c>
      <c r="F134" s="98">
        <v>0.14632535893528867</v>
      </c>
      <c r="G134" s="98">
        <v>0.16753982176734158</v>
      </c>
      <c r="H134" s="98">
        <v>0.21794224782326377</v>
      </c>
      <c r="I134" s="98">
        <v>0.22953009357366747</v>
      </c>
      <c r="J134" s="98">
        <v>0.23763724277551565</v>
      </c>
      <c r="K134" s="98">
        <v>0.21946363751785453</v>
      </c>
      <c r="L134" s="98">
        <v>0.28786205784049573</v>
      </c>
      <c r="M134" s="98">
        <v>0.29584785113655582</v>
      </c>
      <c r="N134" s="98">
        <v>0.29203496738443385</v>
      </c>
      <c r="O134" s="98">
        <v>0.30245130034670065</v>
      </c>
      <c r="P134" s="98">
        <v>0.25163033800875034</v>
      </c>
      <c r="Q134" s="98">
        <v>0.19986280793607816</v>
      </c>
      <c r="R134" s="98">
        <v>0.21523807661783165</v>
      </c>
      <c r="S134" s="98">
        <v>0.24334667178527003</v>
      </c>
      <c r="T134" s="98">
        <v>0.25457321525927074</v>
      </c>
      <c r="U134" s="98">
        <v>0.19863426762146782</v>
      </c>
      <c r="V134" s="98">
        <v>0.14961428354669726</v>
      </c>
      <c r="W134" s="98">
        <v>0.17930079361082951</v>
      </c>
      <c r="X134" s="98">
        <v>0.17066804676930997</v>
      </c>
      <c r="Y134" s="98">
        <v>9.221992733475734E-2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4.406549379399619E-5</v>
      </c>
      <c r="C135" s="122">
        <f t="shared" si="28"/>
        <v>4.3876091134973962E-5</v>
      </c>
      <c r="D135" s="122">
        <f t="shared" si="28"/>
        <v>8.2458262069413319E-5</v>
      </c>
      <c r="E135" s="122">
        <f t="shared" si="28"/>
        <v>2.7833815150722315E-4</v>
      </c>
      <c r="F135" s="122">
        <f t="shared" si="28"/>
        <v>6.4671522627204989E-4</v>
      </c>
      <c r="G135" s="122">
        <f t="shared" si="28"/>
        <v>1.3714334786134794E-3</v>
      </c>
      <c r="H135" s="122">
        <f t="shared" si="28"/>
        <v>5.569679263068809E-3</v>
      </c>
      <c r="I135" s="122">
        <f t="shared" si="28"/>
        <v>3.6026763017375637E-3</v>
      </c>
      <c r="J135" s="122">
        <f t="shared" si="28"/>
        <v>3.4630269638618047E-3</v>
      </c>
      <c r="K135" s="122">
        <f t="shared" si="28"/>
        <v>4.2254767864562792E-3</v>
      </c>
      <c r="L135" s="122">
        <f t="shared" si="28"/>
        <v>3.6160028287487822E-2</v>
      </c>
      <c r="M135" s="122">
        <f t="shared" si="28"/>
        <v>4.8125395298938695E-3</v>
      </c>
      <c r="N135" s="122">
        <f t="shared" si="28"/>
        <v>1.4631411822513754E-2</v>
      </c>
      <c r="O135" s="122">
        <f t="shared" si="28"/>
        <v>7.9283170526057763E-3</v>
      </c>
      <c r="P135" s="122">
        <f t="shared" si="28"/>
        <v>1.6708187167996595E-2</v>
      </c>
      <c r="Q135" s="122">
        <f t="shared" si="28"/>
        <v>1.0058825378578768E-2</v>
      </c>
      <c r="R135" s="122">
        <f t="shared" si="28"/>
        <v>6.0585940892581534E-3</v>
      </c>
      <c r="S135" s="122">
        <f t="shared" si="28"/>
        <v>4.8710914439834031E-3</v>
      </c>
      <c r="T135" s="122">
        <f t="shared" si="28"/>
        <v>7.5196868320678671E-3</v>
      </c>
      <c r="U135" s="122">
        <f t="shared" si="28"/>
        <v>5.8477957318804306E-3</v>
      </c>
      <c r="V135" s="122">
        <f t="shared" si="28"/>
        <v>3.3826893860559272E-3</v>
      </c>
      <c r="W135" s="122">
        <f t="shared" si="28"/>
        <v>9.5393769538978119E-3</v>
      </c>
      <c r="X135" s="122">
        <f t="shared" si="28"/>
        <v>5.8089816888530349E-3</v>
      </c>
      <c r="Y135" s="122">
        <f t="shared" si="28"/>
        <v>4.4860675101296207E-3</v>
      </c>
      <c r="DA135" s="130" t="s">
        <v>1744</v>
      </c>
    </row>
    <row r="136" spans="1:105" ht="12" customHeight="1" x14ac:dyDescent="0.25">
      <c r="A136" s="97" t="s">
        <v>53</v>
      </c>
      <c r="B136" s="98">
        <v>4.406549379399619E-5</v>
      </c>
      <c r="C136" s="98">
        <v>4.3876091134973962E-5</v>
      </c>
      <c r="D136" s="98">
        <v>8.2458262069413319E-5</v>
      </c>
      <c r="E136" s="98">
        <v>2.7833815150722315E-4</v>
      </c>
      <c r="F136" s="98">
        <v>6.4671522627204989E-4</v>
      </c>
      <c r="G136" s="98">
        <v>1.3714334786134794E-3</v>
      </c>
      <c r="H136" s="98">
        <v>5.569679263068809E-3</v>
      </c>
      <c r="I136" s="98">
        <v>3.6026763017375637E-3</v>
      </c>
      <c r="J136" s="98">
        <v>3.4630269638618047E-3</v>
      </c>
      <c r="K136" s="98">
        <v>4.2254767864562792E-3</v>
      </c>
      <c r="L136" s="98">
        <v>3.6160028287487822E-2</v>
      </c>
      <c r="M136" s="98">
        <v>4.8125395298938695E-3</v>
      </c>
      <c r="N136" s="98">
        <v>1.4631411822513754E-2</v>
      </c>
      <c r="O136" s="98">
        <v>7.9283170526057763E-3</v>
      </c>
      <c r="P136" s="98">
        <v>1.6708187167996595E-2</v>
      </c>
      <c r="Q136" s="98">
        <v>1.0058825378578768E-2</v>
      </c>
      <c r="R136" s="98">
        <v>6.0585940892581534E-3</v>
      </c>
      <c r="S136" s="98">
        <v>4.8710914439834031E-3</v>
      </c>
      <c r="T136" s="98">
        <v>7.5196868320678671E-3</v>
      </c>
      <c r="U136" s="98">
        <v>5.8477957318804306E-3</v>
      </c>
      <c r="V136" s="98">
        <v>3.3826893860559272E-3</v>
      </c>
      <c r="W136" s="98">
        <v>9.5393769538978119E-3</v>
      </c>
      <c r="X136" s="98">
        <v>5.8089816888530349E-3</v>
      </c>
      <c r="Y136" s="98">
        <v>4.4860675101296207E-3</v>
      </c>
      <c r="DA136" s="63" t="s">
        <v>1745</v>
      </c>
    </row>
    <row r="137" spans="1:105" ht="12" customHeight="1" x14ac:dyDescent="0.25">
      <c r="A137" s="121" t="s">
        <v>55</v>
      </c>
      <c r="B137" s="122">
        <v>0.65267426395497341</v>
      </c>
      <c r="C137" s="122">
        <v>0.64988625768775765</v>
      </c>
      <c r="D137" s="122">
        <v>0.79950638482775782</v>
      </c>
      <c r="E137" s="122">
        <v>1.0117895218974684</v>
      </c>
      <c r="F137" s="122">
        <v>1.0849420144941364</v>
      </c>
      <c r="G137" s="122">
        <v>1.2878715570419212</v>
      </c>
      <c r="H137" s="122">
        <v>1.7149328593954363</v>
      </c>
      <c r="I137" s="122">
        <v>1.8240547920895385</v>
      </c>
      <c r="J137" s="122">
        <v>2.0358440312032204</v>
      </c>
      <c r="K137" s="122">
        <v>1.9864330030011792</v>
      </c>
      <c r="L137" s="122">
        <v>2.4327027528291554</v>
      </c>
      <c r="M137" s="122">
        <v>2.8731962274893683</v>
      </c>
      <c r="N137" s="122">
        <v>2.9424544613440338</v>
      </c>
      <c r="O137" s="122">
        <v>2.9863773884757068</v>
      </c>
      <c r="P137" s="122">
        <v>2.6827149185390651</v>
      </c>
      <c r="Q137" s="122">
        <v>2.1912659400515118</v>
      </c>
      <c r="R137" s="122">
        <v>2.3574995033238002</v>
      </c>
      <c r="S137" s="122">
        <v>2.6281863772822298</v>
      </c>
      <c r="T137" s="122">
        <v>2.5129566401176815</v>
      </c>
      <c r="U137" s="122">
        <v>2.0411294939757583</v>
      </c>
      <c r="V137" s="122">
        <v>1.5710600308263691</v>
      </c>
      <c r="W137" s="122">
        <v>2.4448029450080142</v>
      </c>
      <c r="X137" s="122">
        <v>2.2165523213757323</v>
      </c>
      <c r="Y137" s="122">
        <v>0.97241257898652578</v>
      </c>
      <c r="DA137" s="130" t="s">
        <v>1746</v>
      </c>
    </row>
    <row r="138" spans="1:105" ht="12" customHeight="1" x14ac:dyDescent="0.25">
      <c r="A138" s="97" t="s">
        <v>143</v>
      </c>
      <c r="B138" s="98">
        <v>0.59938304396086328</v>
      </c>
      <c r="C138" s="98">
        <v>0.58774402635917811</v>
      </c>
      <c r="D138" s="98">
        <v>0.74445492193246654</v>
      </c>
      <c r="E138" s="98">
        <v>0.91941138587078508</v>
      </c>
      <c r="F138" s="98">
        <v>0.86521858868118184</v>
      </c>
      <c r="G138" s="98">
        <v>0.98612952655277908</v>
      </c>
      <c r="H138" s="98">
        <v>1.2450893661052405</v>
      </c>
      <c r="I138" s="98">
        <v>1.4089394543927583</v>
      </c>
      <c r="J138" s="98">
        <v>1.4938825990581508</v>
      </c>
      <c r="K138" s="98">
        <v>1.4346417490040793</v>
      </c>
      <c r="L138" s="98">
        <v>1.9306545387693912</v>
      </c>
      <c r="M138" s="98">
        <v>2.1680616860482527</v>
      </c>
      <c r="N138" s="98">
        <v>2.1857147279217108</v>
      </c>
      <c r="O138" s="98">
        <v>2.3326553655911213</v>
      </c>
      <c r="P138" s="98">
        <v>2.1089011340291268</v>
      </c>
      <c r="Q138" s="98">
        <v>1.7719988527854911</v>
      </c>
      <c r="R138" s="98">
        <v>1.9306450858780206</v>
      </c>
      <c r="S138" s="98">
        <v>2.2115434842920108</v>
      </c>
      <c r="T138" s="98">
        <v>2.0955940253676038</v>
      </c>
      <c r="U138" s="98">
        <v>1.7149480485170261</v>
      </c>
      <c r="V138" s="98">
        <v>1.282458636715933</v>
      </c>
      <c r="W138" s="98">
        <v>2.0044127035192103</v>
      </c>
      <c r="X138" s="98">
        <v>1.8108105104223486</v>
      </c>
      <c r="Y138" s="98">
        <v>0.76007098533838791</v>
      </c>
      <c r="DA138" s="63" t="s">
        <v>1747</v>
      </c>
    </row>
    <row r="139" spans="1:105" ht="12" customHeight="1" x14ac:dyDescent="0.25">
      <c r="A139" s="97" t="s">
        <v>124</v>
      </c>
      <c r="B139" s="98">
        <v>1.7806432971220786E-3</v>
      </c>
      <c r="C139" s="98">
        <v>1.8616653873774727E-3</v>
      </c>
      <c r="D139" s="98">
        <v>2.1143549452516679E-3</v>
      </c>
      <c r="E139" s="98">
        <v>2.449198664899972E-3</v>
      </c>
      <c r="F139" s="98">
        <v>2.4962924752139045E-3</v>
      </c>
      <c r="G139" s="98">
        <v>3.0853293982273182E-3</v>
      </c>
      <c r="H139" s="98">
        <v>3.536523611364765E-3</v>
      </c>
      <c r="I139" s="98">
        <v>3.128647595278972E-3</v>
      </c>
      <c r="J139" s="98">
        <v>3.070307440568592E-3</v>
      </c>
      <c r="K139" s="98">
        <v>3.4252899246528506E-3</v>
      </c>
      <c r="L139" s="98">
        <v>5.3090103064605239E-3</v>
      </c>
      <c r="M139" s="98">
        <v>8.0458989998306862E-3</v>
      </c>
      <c r="N139" s="98">
        <v>8.2405152270184079E-3</v>
      </c>
      <c r="O139" s="98">
        <v>7.2589836897631512E-3</v>
      </c>
      <c r="P139" s="98">
        <v>6.1754567288913303E-3</v>
      </c>
      <c r="Q139" s="98">
        <v>3.7737952684028637E-3</v>
      </c>
      <c r="R139" s="98">
        <v>3.9088518721956747E-3</v>
      </c>
      <c r="S139" s="98">
        <v>4.4131544452665232E-3</v>
      </c>
      <c r="T139" s="98">
        <v>4.2668632695869266E-3</v>
      </c>
      <c r="U139" s="98">
        <v>3.5842155136067231E-3</v>
      </c>
      <c r="V139" s="98">
        <v>3.1526826897552303E-3</v>
      </c>
      <c r="W139" s="98">
        <v>4.6428405725209062E-3</v>
      </c>
      <c r="X139" s="98">
        <v>5.5401363370150914E-3</v>
      </c>
      <c r="Y139" s="98">
        <v>5.3486238607316702E-3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5.1510576696987977E-2</v>
      </c>
      <c r="C143" s="101">
        <v>6.0280565941202173E-2</v>
      </c>
      <c r="D143" s="101">
        <v>5.2937107950039537E-2</v>
      </c>
      <c r="E143" s="101">
        <v>8.9928937361783284E-2</v>
      </c>
      <c r="F143" s="101">
        <v>0.21722713333774057</v>
      </c>
      <c r="G143" s="101">
        <v>0.29865670109091486</v>
      </c>
      <c r="H143" s="101">
        <v>0.46630696967883112</v>
      </c>
      <c r="I143" s="101">
        <v>0.41198669010150124</v>
      </c>
      <c r="J143" s="101">
        <v>0.53889112470450096</v>
      </c>
      <c r="K143" s="101">
        <v>0.5483659640724472</v>
      </c>
      <c r="L143" s="101">
        <v>0.4967392037533036</v>
      </c>
      <c r="M143" s="101">
        <v>0.6970886424412851</v>
      </c>
      <c r="N143" s="101">
        <v>0.74849921819530429</v>
      </c>
      <c r="O143" s="101">
        <v>0.6464630391948224</v>
      </c>
      <c r="P143" s="101">
        <v>0.56763832778104695</v>
      </c>
      <c r="Q143" s="101">
        <v>0.41549329199761753</v>
      </c>
      <c r="R143" s="101">
        <v>0.42294556557358381</v>
      </c>
      <c r="S143" s="101">
        <v>0.41222973854495287</v>
      </c>
      <c r="T143" s="101">
        <v>0.41309575148049116</v>
      </c>
      <c r="U143" s="101">
        <v>0.32259722994512557</v>
      </c>
      <c r="V143" s="101">
        <v>0.28544871142068101</v>
      </c>
      <c r="W143" s="101">
        <v>0.43574740091628311</v>
      </c>
      <c r="X143" s="101">
        <v>0.40020167461636841</v>
      </c>
      <c r="Y143" s="101">
        <v>0.20699296978740622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1.0318078109658388</v>
      </c>
      <c r="C147" s="122">
        <v>1.0608424394459075</v>
      </c>
      <c r="D147" s="122">
        <v>1.17458745766855</v>
      </c>
      <c r="E147" s="122">
        <v>1.3434288762203148</v>
      </c>
      <c r="F147" s="122">
        <v>1.4462576382739143</v>
      </c>
      <c r="G147" s="122">
        <v>1.5947882599821432</v>
      </c>
      <c r="H147" s="122">
        <v>2.0253838051260198</v>
      </c>
      <c r="I147" s="122">
        <v>2.1665045684367215</v>
      </c>
      <c r="J147" s="122">
        <v>2.4575555023773252</v>
      </c>
      <c r="K147" s="122">
        <v>2.4032416973387076</v>
      </c>
      <c r="L147" s="122">
        <v>2.2943079042985808</v>
      </c>
      <c r="M147" s="122">
        <v>2.7210836692324341</v>
      </c>
      <c r="N147" s="122">
        <v>2.8116778560098661</v>
      </c>
      <c r="O147" s="122">
        <v>2.469228285224836</v>
      </c>
      <c r="P147" s="122">
        <v>2.1755513638590491</v>
      </c>
      <c r="Q147" s="122">
        <v>1.5964791806518592</v>
      </c>
      <c r="R147" s="122">
        <v>1.616436952468546</v>
      </c>
      <c r="S147" s="122">
        <v>1.5719553764873746</v>
      </c>
      <c r="T147" s="122">
        <v>1.8139212050268916</v>
      </c>
      <c r="U147" s="122">
        <v>1.632642582321193</v>
      </c>
      <c r="V147" s="122">
        <v>1.2837855956477824</v>
      </c>
      <c r="W147" s="122">
        <v>1.2381016229095794</v>
      </c>
      <c r="X147" s="122">
        <v>1.1927687901842576</v>
      </c>
      <c r="Y147" s="122">
        <v>0.99654810866752064</v>
      </c>
      <c r="DA147" s="130" t="s">
        <v>1756</v>
      </c>
    </row>
    <row r="148" spans="1:105" ht="12" customHeight="1" x14ac:dyDescent="0.25">
      <c r="A148" s="97" t="s">
        <v>51</v>
      </c>
      <c r="B148" s="98">
        <v>0.12495213365814017</v>
      </c>
      <c r="C148" s="98">
        <v>0.12037372446614578</v>
      </c>
      <c r="D148" s="98">
        <v>0.15064076671217444</v>
      </c>
      <c r="E148" s="98">
        <v>0.17835590543924104</v>
      </c>
      <c r="F148" s="98">
        <v>0.16513858756409902</v>
      </c>
      <c r="G148" s="98">
        <v>0.18474026029142268</v>
      </c>
      <c r="H148" s="98">
        <v>0.2337251269218284</v>
      </c>
      <c r="I148" s="98">
        <v>0.24283276196920839</v>
      </c>
      <c r="J148" s="98">
        <v>0.26460432809408152</v>
      </c>
      <c r="K148" s="98">
        <v>0.24278896813134818</v>
      </c>
      <c r="L148" s="98">
        <v>0.31349913605294372</v>
      </c>
      <c r="M148" s="98">
        <v>0.35646341577546869</v>
      </c>
      <c r="N148" s="98">
        <v>0.36035869304228557</v>
      </c>
      <c r="O148" s="98">
        <v>0.37462006654971414</v>
      </c>
      <c r="P148" s="98">
        <v>0.34197850050238099</v>
      </c>
      <c r="Q148" s="98">
        <v>0.28623395121126433</v>
      </c>
      <c r="R148" s="98">
        <v>0.31689514901510374</v>
      </c>
      <c r="S148" s="98">
        <v>0.36524650967652694</v>
      </c>
      <c r="T148" s="98">
        <v>0.38042876444935392</v>
      </c>
      <c r="U148" s="98">
        <v>0.30360680522822586</v>
      </c>
      <c r="V148" s="98">
        <v>0.22356992148351837</v>
      </c>
      <c r="W148" s="98">
        <v>0.28216720712762816</v>
      </c>
      <c r="X148" s="98">
        <v>0.30057582193829746</v>
      </c>
      <c r="Y148" s="98">
        <v>0.21595907188181312</v>
      </c>
      <c r="DA148" s="63" t="s">
        <v>1757</v>
      </c>
    </row>
    <row r="149" spans="1:105" ht="12" customHeight="1" x14ac:dyDescent="0.25">
      <c r="A149" s="97" t="s">
        <v>50</v>
      </c>
      <c r="B149" s="98">
        <v>0.85672335241123188</v>
      </c>
      <c r="C149" s="98">
        <v>0.87856386241364337</v>
      </c>
      <c r="D149" s="98">
        <v>0.96724405986596196</v>
      </c>
      <c r="E149" s="98">
        <v>1.0236319895432511</v>
      </c>
      <c r="F149" s="98">
        <v>0.96063700060065271</v>
      </c>
      <c r="G149" s="98">
        <v>1.0437653008939094</v>
      </c>
      <c r="H149" s="98">
        <v>1.0389601045297527</v>
      </c>
      <c r="I149" s="98">
        <v>0.7800287581785238</v>
      </c>
      <c r="J149" s="98">
        <v>0.76802772715364431</v>
      </c>
      <c r="K149" s="98">
        <v>0.84194765056612664</v>
      </c>
      <c r="L149" s="98">
        <v>1.0408412580512814</v>
      </c>
      <c r="M149" s="98">
        <v>1.308767573408927</v>
      </c>
      <c r="N149" s="98">
        <v>1.3682007554813373</v>
      </c>
      <c r="O149" s="98">
        <v>1.144714010520645</v>
      </c>
      <c r="P149" s="98">
        <v>1.0088599534297145</v>
      </c>
      <c r="Q149" s="98">
        <v>0.79769059734194159</v>
      </c>
      <c r="R149" s="98">
        <v>0.84342739782883869</v>
      </c>
      <c r="S149" s="98">
        <v>0.9093675189088245</v>
      </c>
      <c r="T149" s="98">
        <v>0.83968782425997335</v>
      </c>
      <c r="U149" s="98">
        <v>0.83521792052483301</v>
      </c>
      <c r="V149" s="98">
        <v>0.67254391465216357</v>
      </c>
      <c r="W149" s="98">
        <v>0.50488074355559742</v>
      </c>
      <c r="X149" s="98">
        <v>0.52156867288784392</v>
      </c>
      <c r="Y149" s="98">
        <v>0.55020216340692174</v>
      </c>
      <c r="DA149" s="63" t="s">
        <v>1758</v>
      </c>
    </row>
    <row r="150" spans="1:105" ht="12" customHeight="1" x14ac:dyDescent="0.25">
      <c r="A150" s="109" t="s">
        <v>120</v>
      </c>
      <c r="B150" s="33">
        <v>5.0132324896466872E-2</v>
      </c>
      <c r="C150" s="33">
        <v>6.1904852566118253E-2</v>
      </c>
      <c r="D150" s="33">
        <v>5.6702631090413437E-2</v>
      </c>
      <c r="E150" s="33">
        <v>0.1414409812378227</v>
      </c>
      <c r="F150" s="33">
        <v>0.32048205010916253</v>
      </c>
      <c r="G150" s="33">
        <v>0.36628269879681097</v>
      </c>
      <c r="H150" s="33">
        <v>0.75269857367443893</v>
      </c>
      <c r="I150" s="33">
        <v>1.1436430482889892</v>
      </c>
      <c r="J150" s="33">
        <v>1.4249234471295993</v>
      </c>
      <c r="K150" s="33">
        <v>1.3185050786412329</v>
      </c>
      <c r="L150" s="33">
        <v>0.93996751019435554</v>
      </c>
      <c r="M150" s="33">
        <v>1.0558526800480386</v>
      </c>
      <c r="N150" s="33">
        <v>1.083118407486243</v>
      </c>
      <c r="O150" s="33">
        <v>0.949894208154477</v>
      </c>
      <c r="P150" s="33">
        <v>0.82471290992695379</v>
      </c>
      <c r="Q150" s="33">
        <v>0.51255463209865337</v>
      </c>
      <c r="R150" s="33">
        <v>0.45611440562460354</v>
      </c>
      <c r="S150" s="33">
        <v>0.29734134790202299</v>
      </c>
      <c r="T150" s="33">
        <v>0.59380461631756432</v>
      </c>
      <c r="U150" s="33">
        <v>0.49381785656813421</v>
      </c>
      <c r="V150" s="33">
        <v>0.38767175951210042</v>
      </c>
      <c r="W150" s="33">
        <v>0.45105367222635373</v>
      </c>
      <c r="X150" s="33">
        <v>0.3706242953581162</v>
      </c>
      <c r="Y150" s="33">
        <v>0.23038687337878586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0.5639279955083295</v>
      </c>
      <c r="C152" s="119">
        <f t="shared" si="29"/>
        <v>0.56740470669139831</v>
      </c>
      <c r="D152" s="119">
        <f t="shared" si="29"/>
        <v>0.57326068724691348</v>
      </c>
      <c r="E152" s="119">
        <f t="shared" si="29"/>
        <v>0.57867158548514974</v>
      </c>
      <c r="F152" s="119">
        <f t="shared" si="29"/>
        <v>0.58416627610519145</v>
      </c>
      <c r="G152" s="119">
        <f t="shared" si="29"/>
        <v>0.58949693486354049</v>
      </c>
      <c r="H152" s="119">
        <f t="shared" si="29"/>
        <v>0.59666165345246502</v>
      </c>
      <c r="I152" s="119">
        <f t="shared" si="29"/>
        <v>0.60275806657853859</v>
      </c>
      <c r="J152" s="119">
        <f t="shared" si="29"/>
        <v>0.60787629314315561</v>
      </c>
      <c r="K152" s="119">
        <f t="shared" si="29"/>
        <v>0.61173314328055539</v>
      </c>
      <c r="L152" s="119">
        <f t="shared" si="29"/>
        <v>0.61576007720708081</v>
      </c>
      <c r="M152" s="119">
        <f t="shared" si="29"/>
        <v>0.62063309442037218</v>
      </c>
      <c r="N152" s="119">
        <f t="shared" si="29"/>
        <v>0.62549705610390627</v>
      </c>
      <c r="O152" s="119">
        <f t="shared" si="29"/>
        <v>0.62912640071401826</v>
      </c>
      <c r="P152" s="119">
        <f t="shared" si="29"/>
        <v>0.63020761069976117</v>
      </c>
      <c r="Q152" s="119">
        <f t="shared" si="29"/>
        <v>0.63067932781850344</v>
      </c>
      <c r="R152" s="119">
        <f t="shared" ref="R152:V152" si="30">IF(R131=0,"",R131/R110)</f>
        <v>0.6325868840259472</v>
      </c>
      <c r="S152" s="119">
        <f t="shared" si="30"/>
        <v>0.63968159235701205</v>
      </c>
      <c r="T152" s="119">
        <f t="shared" si="30"/>
        <v>0.648056201941419</v>
      </c>
      <c r="U152" s="119">
        <f t="shared" si="30"/>
        <v>0.65161041074036385</v>
      </c>
      <c r="V152" s="119">
        <f t="shared" si="30"/>
        <v>0.65568255703011502</v>
      </c>
      <c r="W152" s="119">
        <f t="shared" ref="W152:Y152" si="31">IF(W131=0,"",W131/W110)</f>
        <v>0.66318201141223576</v>
      </c>
      <c r="X152" s="119">
        <f t="shared" si="31"/>
        <v>0.67354880225276703</v>
      </c>
      <c r="Y152" s="119">
        <f t="shared" si="31"/>
        <v>0.67771408588571569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0.56301149552178997</v>
      </c>
      <c r="C153" s="124">
        <f t="shared" si="32"/>
        <v>0.5665395129554498</v>
      </c>
      <c r="D153" s="124">
        <f t="shared" si="32"/>
        <v>0.57292913817076996</v>
      </c>
      <c r="E153" s="124">
        <f t="shared" si="32"/>
        <v>0.57809434899060508</v>
      </c>
      <c r="F153" s="124">
        <f t="shared" si="32"/>
        <v>0.58251138884021036</v>
      </c>
      <c r="G153" s="124">
        <f t="shared" si="32"/>
        <v>0.58814835303153679</v>
      </c>
      <c r="H153" s="124">
        <f t="shared" si="32"/>
        <v>0.59424493673497825</v>
      </c>
      <c r="I153" s="124">
        <f t="shared" si="32"/>
        <v>0.59915500178892711</v>
      </c>
      <c r="J153" s="124">
        <f t="shared" si="32"/>
        <v>0.60366948923287167</v>
      </c>
      <c r="K153" s="124">
        <f t="shared" si="32"/>
        <v>0.60790701646597833</v>
      </c>
      <c r="L153" s="124">
        <f t="shared" si="32"/>
        <v>0.61398548291706145</v>
      </c>
      <c r="M153" s="124">
        <f t="shared" si="32"/>
        <v>0.61957371708751463</v>
      </c>
      <c r="N153" s="124">
        <f t="shared" si="32"/>
        <v>0.62451400821869285</v>
      </c>
      <c r="O153" s="124">
        <f t="shared" si="32"/>
        <v>0.62843290981809696</v>
      </c>
      <c r="P153" s="124">
        <f t="shared" si="32"/>
        <v>0.62926633710531066</v>
      </c>
      <c r="Q153" s="124">
        <f t="shared" si="32"/>
        <v>0.63017936244670503</v>
      </c>
      <c r="R153" s="124">
        <f t="shared" ref="R153:V153" si="33">IF(R132=0,"",R132/R111)</f>
        <v>0.63244205789367947</v>
      </c>
      <c r="S153" s="124">
        <f t="shared" si="33"/>
        <v>0.64030994557473486</v>
      </c>
      <c r="T153" s="124">
        <f t="shared" si="33"/>
        <v>0.64760259745530879</v>
      </c>
      <c r="U153" s="124">
        <f t="shared" si="33"/>
        <v>0.65084940601641617</v>
      </c>
      <c r="V153" s="124">
        <f t="shared" si="33"/>
        <v>0.65424175195931267</v>
      </c>
      <c r="W153" s="124">
        <f t="shared" ref="W153:Y153" si="34">IF(W132=0,"",W132/W111)</f>
        <v>0.6599811322782333</v>
      </c>
      <c r="X153" s="124">
        <f t="shared" si="34"/>
        <v>0.67129565414892944</v>
      </c>
      <c r="Y153" s="124">
        <f t="shared" si="34"/>
        <v>0.67725156162593336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0.56075039626696954</v>
      </c>
      <c r="C154" s="111">
        <f t="shared" si="35"/>
        <v>0.56432443255555187</v>
      </c>
      <c r="D154" s="111">
        <f t="shared" si="35"/>
        <v>0.57076774784311191</v>
      </c>
      <c r="E154" s="111">
        <f t="shared" si="35"/>
        <v>0.57598275266563814</v>
      </c>
      <c r="F154" s="111">
        <f t="shared" si="35"/>
        <v>0.58043900597312914</v>
      </c>
      <c r="G154" s="111">
        <f t="shared" si="35"/>
        <v>0.58611514572711931</v>
      </c>
      <c r="H154" s="111">
        <f t="shared" si="35"/>
        <v>0.59224100502496413</v>
      </c>
      <c r="I154" s="111">
        <f t="shared" si="35"/>
        <v>0.59719789878004137</v>
      </c>
      <c r="J154" s="111">
        <f t="shared" si="35"/>
        <v>0.60174058886447823</v>
      </c>
      <c r="K154" s="111">
        <f t="shared" si="35"/>
        <v>0.60601167178648063</v>
      </c>
      <c r="L154" s="111">
        <f t="shared" si="35"/>
        <v>0.61213850492620625</v>
      </c>
      <c r="M154" s="111">
        <f t="shared" si="35"/>
        <v>0.61775555024972373</v>
      </c>
      <c r="N154" s="111">
        <f t="shared" si="35"/>
        <v>0.62272070225615339</v>
      </c>
      <c r="O154" s="111">
        <f t="shared" si="35"/>
        <v>0.62666192020720912</v>
      </c>
      <c r="P154" s="111">
        <f t="shared" si="35"/>
        <v>0.62752361010009217</v>
      </c>
      <c r="Q154" s="111">
        <f t="shared" si="35"/>
        <v>0.62846685799791213</v>
      </c>
      <c r="R154" s="111">
        <f t="shared" ref="R154:V154" si="36">IF(R133=0,"",R133/R112)</f>
        <v>0.63076307136386767</v>
      </c>
      <c r="S154" s="111">
        <f t="shared" si="36"/>
        <v>0.63866842849679117</v>
      </c>
      <c r="T154" s="111">
        <f t="shared" si="36"/>
        <v>0.64597928421585682</v>
      </c>
      <c r="U154" s="111">
        <f t="shared" si="36"/>
        <v>0.64923514402482019</v>
      </c>
      <c r="V154" s="111">
        <f t="shared" si="36"/>
        <v>0.65265751605859301</v>
      </c>
      <c r="W154" s="111">
        <f t="shared" ref="W154:Y154" si="37">IF(W133=0,"",W133/W112)</f>
        <v>0.65842318767524111</v>
      </c>
      <c r="X154" s="111">
        <f t="shared" si="37"/>
        <v>0.66976929616117908</v>
      </c>
      <c r="Y154" s="111">
        <f t="shared" si="37"/>
        <v>0.67576305924312308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1.9787424596204706</v>
      </c>
      <c r="C156" s="124">
        <f t="shared" si="41"/>
        <v>1.9787424596204701</v>
      </c>
      <c r="D156" s="124">
        <f t="shared" si="41"/>
        <v>2.1309571652160368</v>
      </c>
      <c r="E156" s="124">
        <f t="shared" si="41"/>
        <v>2.7665328647846192</v>
      </c>
      <c r="F156" s="124">
        <f t="shared" si="41"/>
        <v>2.9073203954974405</v>
      </c>
      <c r="G156" s="124">
        <f t="shared" si="41"/>
        <v>3.0470792213379241</v>
      </c>
      <c r="H156" s="124">
        <f t="shared" si="41"/>
        <v>3.1645550776010203</v>
      </c>
      <c r="I156" s="124">
        <f t="shared" si="41"/>
        <v>3.2693064083938896</v>
      </c>
      <c r="J156" s="124">
        <f t="shared" si="41"/>
        <v>3.3407480195329433</v>
      </c>
      <c r="K156" s="124">
        <f t="shared" si="41"/>
        <v>3.4056233485100269</v>
      </c>
      <c r="L156" s="124">
        <f t="shared" si="41"/>
        <v>3.4888680508374832</v>
      </c>
      <c r="M156" s="124">
        <f t="shared" si="41"/>
        <v>3.572675706410152</v>
      </c>
      <c r="N156" s="124">
        <f t="shared" si="41"/>
        <v>3.6981376027440609</v>
      </c>
      <c r="O156" s="124">
        <f t="shared" si="41"/>
        <v>3.8305148172477455</v>
      </c>
      <c r="P156" s="124">
        <f t="shared" si="41"/>
        <v>3.9761024921018375</v>
      </c>
      <c r="Q156" s="124">
        <f t="shared" si="41"/>
        <v>4.1123161834689661</v>
      </c>
      <c r="R156" s="124">
        <f t="shared" ref="R156:V156" si="42">IF(R135=0,"",R135/R114)</f>
        <v>4.2323041991367747</v>
      </c>
      <c r="S156" s="124">
        <f t="shared" si="42"/>
        <v>4.3638141327622924</v>
      </c>
      <c r="T156" s="124">
        <f t="shared" si="42"/>
        <v>4.5084398667163752</v>
      </c>
      <c r="U156" s="124">
        <f t="shared" si="42"/>
        <v>4.6314721791004434</v>
      </c>
      <c r="V156" s="124">
        <f t="shared" si="42"/>
        <v>4.725904949970511</v>
      </c>
      <c r="W156" s="124">
        <f t="shared" ref="W156:Y156" si="43">IF(W135=0,"",W135/W114)</f>
        <v>4.7828866538198014</v>
      </c>
      <c r="X156" s="124">
        <f t="shared" si="43"/>
        <v>4.8045067001451125</v>
      </c>
      <c r="Y156" s="124">
        <f t="shared" si="43"/>
        <v>4.8134513237083016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1.9787424596204706</v>
      </c>
      <c r="C157" s="111">
        <f t="shared" si="44"/>
        <v>1.9787424596204701</v>
      </c>
      <c r="D157" s="111">
        <f t="shared" si="44"/>
        <v>2.1309571652160368</v>
      </c>
      <c r="E157" s="111">
        <f t="shared" si="44"/>
        <v>2.7665328647846192</v>
      </c>
      <c r="F157" s="111">
        <f t="shared" si="44"/>
        <v>2.9073203954974405</v>
      </c>
      <c r="G157" s="111">
        <f t="shared" si="44"/>
        <v>3.0470792213379241</v>
      </c>
      <c r="H157" s="111">
        <f t="shared" si="44"/>
        <v>3.1645550776010203</v>
      </c>
      <c r="I157" s="111">
        <f t="shared" si="44"/>
        <v>3.2693064083938896</v>
      </c>
      <c r="J157" s="111">
        <f t="shared" si="44"/>
        <v>3.3407480195329433</v>
      </c>
      <c r="K157" s="111">
        <f t="shared" si="44"/>
        <v>3.4056233485100269</v>
      </c>
      <c r="L157" s="111">
        <f t="shared" si="44"/>
        <v>3.4888680508374832</v>
      </c>
      <c r="M157" s="111">
        <f t="shared" si="44"/>
        <v>3.572675706410152</v>
      </c>
      <c r="N157" s="111">
        <f t="shared" si="44"/>
        <v>3.6981376027440609</v>
      </c>
      <c r="O157" s="111">
        <f t="shared" si="44"/>
        <v>3.8305148172477455</v>
      </c>
      <c r="P157" s="111">
        <f t="shared" si="44"/>
        <v>3.9761024921018375</v>
      </c>
      <c r="Q157" s="111">
        <f t="shared" si="44"/>
        <v>4.1123161834689661</v>
      </c>
      <c r="R157" s="111">
        <f t="shared" ref="R157:V157" si="45">IF(R136=0,"",R136/R115)</f>
        <v>4.2323041991367747</v>
      </c>
      <c r="S157" s="111">
        <f t="shared" si="45"/>
        <v>4.3638141327622924</v>
      </c>
      <c r="T157" s="111">
        <f t="shared" si="45"/>
        <v>4.5084398667163752</v>
      </c>
      <c r="U157" s="111">
        <f t="shared" si="45"/>
        <v>4.6314721791004434</v>
      </c>
      <c r="V157" s="111">
        <f t="shared" si="45"/>
        <v>4.725904949970511</v>
      </c>
      <c r="W157" s="111">
        <f t="shared" ref="W157:Y157" si="46">IF(W136=0,"",W136/W115)</f>
        <v>4.7828866538198014</v>
      </c>
      <c r="X157" s="111">
        <f t="shared" si="46"/>
        <v>4.8045067001451125</v>
      </c>
      <c r="Y157" s="111">
        <f t="shared" si="46"/>
        <v>4.8134513237083016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0.56696347737032604</v>
      </c>
      <c r="C158" s="124">
        <f t="shared" si="47"/>
        <v>0.57089814028223873</v>
      </c>
      <c r="D158" s="124">
        <f t="shared" si="47"/>
        <v>0.57659251786352439</v>
      </c>
      <c r="E158" s="124">
        <f t="shared" si="47"/>
        <v>0.58152053432028261</v>
      </c>
      <c r="F158" s="124">
        <f t="shared" si="47"/>
        <v>0.58711031413364656</v>
      </c>
      <c r="G158" s="124">
        <f t="shared" si="47"/>
        <v>0.5919069313733184</v>
      </c>
      <c r="H158" s="124">
        <f t="shared" si="47"/>
        <v>0.59745080981528953</v>
      </c>
      <c r="I158" s="124">
        <f t="shared" si="47"/>
        <v>0.60122794602238161</v>
      </c>
      <c r="J158" s="124">
        <f t="shared" si="47"/>
        <v>0.60616684904800333</v>
      </c>
      <c r="K158" s="124">
        <f t="shared" si="47"/>
        <v>0.61079658529174319</v>
      </c>
      <c r="L158" s="124">
        <f t="shared" si="47"/>
        <v>0.61603819067320054</v>
      </c>
      <c r="M158" s="124">
        <f t="shared" si="47"/>
        <v>0.62146378875986563</v>
      </c>
      <c r="N158" s="124">
        <f t="shared" si="47"/>
        <v>0.6271581984050939</v>
      </c>
      <c r="O158" s="124">
        <f t="shared" si="47"/>
        <v>0.63160641761692315</v>
      </c>
      <c r="P158" s="124">
        <f t="shared" si="47"/>
        <v>0.63432317204306798</v>
      </c>
      <c r="Q158" s="124">
        <f t="shared" si="47"/>
        <v>0.63713237552970226</v>
      </c>
      <c r="R158" s="124">
        <f t="shared" ref="R158:V158" si="48">IF(R137=0,"",R137/R116)</f>
        <v>0.64008051913937825</v>
      </c>
      <c r="S158" s="124">
        <f t="shared" si="48"/>
        <v>0.64876814175594921</v>
      </c>
      <c r="T158" s="124">
        <f t="shared" si="48"/>
        <v>0.66009752904748387</v>
      </c>
      <c r="U158" s="124">
        <f t="shared" si="48"/>
        <v>0.67184029034932669</v>
      </c>
      <c r="V158" s="124">
        <f t="shared" si="48"/>
        <v>0.68672082165464554</v>
      </c>
      <c r="W158" s="124">
        <f t="shared" ref="W158:Y158" si="49">IF(W137=0,"",W137/W116)</f>
        <v>0.69876114526886346</v>
      </c>
      <c r="X158" s="124">
        <f t="shared" si="49"/>
        <v>0.71114640551693098</v>
      </c>
      <c r="Y158" s="124">
        <f t="shared" si="49"/>
        <v>0.72795450887649882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0.56520989955011081</v>
      </c>
      <c r="C159" s="111">
        <f t="shared" si="50"/>
        <v>0.5688979523425387</v>
      </c>
      <c r="D159" s="111">
        <f t="shared" si="50"/>
        <v>0.57527312929630625</v>
      </c>
      <c r="E159" s="111">
        <f t="shared" si="50"/>
        <v>0.57947218612908835</v>
      </c>
      <c r="F159" s="111">
        <f t="shared" si="50"/>
        <v>0.58180504116857501</v>
      </c>
      <c r="G159" s="111">
        <f t="shared" si="50"/>
        <v>0.58605652255334939</v>
      </c>
      <c r="H159" s="111">
        <f t="shared" si="50"/>
        <v>0.5913088377947644</v>
      </c>
      <c r="I159" s="111">
        <f t="shared" si="50"/>
        <v>0.59719020472403772</v>
      </c>
      <c r="J159" s="111">
        <f t="shared" si="50"/>
        <v>0.6025037990162444</v>
      </c>
      <c r="K159" s="111">
        <f t="shared" si="50"/>
        <v>0.60830255353578067</v>
      </c>
      <c r="L159" s="111">
        <f t="shared" si="50"/>
        <v>0.61487307285283599</v>
      </c>
      <c r="M159" s="111">
        <f t="shared" si="50"/>
        <v>0.61998914034094199</v>
      </c>
      <c r="N159" s="111">
        <f t="shared" si="50"/>
        <v>0.62599388763293051</v>
      </c>
      <c r="O159" s="111">
        <f t="shared" si="50"/>
        <v>0.63049874726529609</v>
      </c>
      <c r="P159" s="111">
        <f t="shared" si="50"/>
        <v>0.6329742230422416</v>
      </c>
      <c r="Q159" s="111">
        <f t="shared" si="50"/>
        <v>0.63589100824141453</v>
      </c>
      <c r="R159" s="111">
        <f t="shared" ref="R159:V159" si="51">IF(R138=0,"",R138/R117)</f>
        <v>0.63883609430104971</v>
      </c>
      <c r="S159" s="111">
        <f t="shared" si="51"/>
        <v>0.6474349026349534</v>
      </c>
      <c r="T159" s="111">
        <f t="shared" si="51"/>
        <v>0.65460245353077917</v>
      </c>
      <c r="U159" s="111">
        <f t="shared" si="51"/>
        <v>0.66321927264701319</v>
      </c>
      <c r="V159" s="111">
        <f t="shared" si="51"/>
        <v>0.6757699632755586</v>
      </c>
      <c r="W159" s="111">
        <f t="shared" ref="W159:Y159" si="52">IF(W138=0,"",W138/W117)</f>
        <v>0.68797651350971667</v>
      </c>
      <c r="X159" s="111">
        <f t="shared" si="52"/>
        <v>0.70165304159444575</v>
      </c>
      <c r="Y159" s="111">
        <f t="shared" si="52"/>
        <v>0.71817445919542977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0.5229681577077705</v>
      </c>
      <c r="C160" s="111">
        <f t="shared" si="53"/>
        <v>0.52662315871112919</v>
      </c>
      <c r="D160" s="111">
        <f t="shared" si="53"/>
        <v>0.53219623918995773</v>
      </c>
      <c r="E160" s="111">
        <f t="shared" si="53"/>
        <v>0.53688094359378402</v>
      </c>
      <c r="F160" s="111">
        <f t="shared" si="53"/>
        <v>0.54104260446677055</v>
      </c>
      <c r="G160" s="111">
        <f t="shared" si="53"/>
        <v>0.5469144422746175</v>
      </c>
      <c r="H160" s="111">
        <f t="shared" si="53"/>
        <v>0.55376732312664934</v>
      </c>
      <c r="I160" s="111">
        <f t="shared" si="53"/>
        <v>0.55731558097993916</v>
      </c>
      <c r="J160" s="111">
        <f t="shared" si="53"/>
        <v>0.55900864825127849</v>
      </c>
      <c r="K160" s="111">
        <f t="shared" si="53"/>
        <v>0.56620745831097063</v>
      </c>
      <c r="L160" s="111">
        <f t="shared" si="53"/>
        <v>0.57766088907066859</v>
      </c>
      <c r="M160" s="111">
        <f t="shared" si="53"/>
        <v>0.59101808533717226</v>
      </c>
      <c r="N160" s="111">
        <f t="shared" si="53"/>
        <v>0.5959164032784191</v>
      </c>
      <c r="O160" s="111">
        <f t="shared" si="53"/>
        <v>0.60121604080892954</v>
      </c>
      <c r="P160" s="111">
        <f t="shared" si="53"/>
        <v>0.60577979622801548</v>
      </c>
      <c r="Q160" s="111">
        <f t="shared" si="53"/>
        <v>0.61448112893964524</v>
      </c>
      <c r="R160" s="111">
        <f t="shared" ref="R160:V160" si="54">IF(R139=0,"",R139/R118)</f>
        <v>0.62125899630670445</v>
      </c>
      <c r="S160" s="111">
        <f t="shared" si="54"/>
        <v>0.65564514731849233</v>
      </c>
      <c r="T160" s="111">
        <f t="shared" si="54"/>
        <v>0.74689550053993237</v>
      </c>
      <c r="U160" s="111">
        <f t="shared" si="54"/>
        <v>0.82757199562039885</v>
      </c>
      <c r="V160" s="111">
        <f t="shared" si="54"/>
        <v>0.85036392366078728</v>
      </c>
      <c r="W160" s="111">
        <f t="shared" ref="W160:Y160" si="55">IF(W139=0,"",W139/W118)</f>
        <v>0.86413360234408609</v>
      </c>
      <c r="X160" s="111">
        <f t="shared" si="55"/>
        <v>0.87266641121437716</v>
      </c>
      <c r="Y160" s="111">
        <f t="shared" si="55"/>
        <v>0.88397337262330977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0.58997820646750421</v>
      </c>
      <c r="C164" s="112">
        <f t="shared" si="65"/>
        <v>0.59275723797639235</v>
      </c>
      <c r="D164" s="112">
        <f t="shared" si="65"/>
        <v>0.59786788681874525</v>
      </c>
      <c r="E164" s="112">
        <f t="shared" si="65"/>
        <v>0.604745121457954</v>
      </c>
      <c r="F164" s="112">
        <f t="shared" si="65"/>
        <v>0.60985684547190566</v>
      </c>
      <c r="G164" s="112">
        <f t="shared" si="65"/>
        <v>0.61262053493317192</v>
      </c>
      <c r="H164" s="112">
        <f t="shared" si="65"/>
        <v>0.61487190006412418</v>
      </c>
      <c r="I164" s="112">
        <f t="shared" si="65"/>
        <v>0.61583611087863721</v>
      </c>
      <c r="J164" s="112">
        <f t="shared" si="65"/>
        <v>0.61685978355628357</v>
      </c>
      <c r="K164" s="112">
        <f t="shared" si="65"/>
        <v>0.61772644850587977</v>
      </c>
      <c r="L164" s="112">
        <f t="shared" si="65"/>
        <v>0.62105309410756238</v>
      </c>
      <c r="M164" s="112">
        <f t="shared" si="65"/>
        <v>0.62647062608353876</v>
      </c>
      <c r="N164" s="112">
        <f t="shared" si="65"/>
        <v>0.6309492237736759</v>
      </c>
      <c r="O164" s="112">
        <f t="shared" si="65"/>
        <v>0.63599912060621644</v>
      </c>
      <c r="P164" s="112">
        <f t="shared" si="65"/>
        <v>0.63971611924481631</v>
      </c>
      <c r="Q164" s="112">
        <f t="shared" si="65"/>
        <v>0.64269842550447187</v>
      </c>
      <c r="R164" s="112">
        <f t="shared" ref="R164:V164" si="66">IF(R143=0,"",R143/R122)</f>
        <v>0.64600564836617624</v>
      </c>
      <c r="S164" s="112">
        <f t="shared" si="66"/>
        <v>0.65594106347858228</v>
      </c>
      <c r="T164" s="112">
        <f t="shared" si="66"/>
        <v>0.68859448820051794</v>
      </c>
      <c r="U164" s="112">
        <f t="shared" si="66"/>
        <v>0.72009486621967478</v>
      </c>
      <c r="V164" s="112">
        <f t="shared" si="66"/>
        <v>0.73894990473921063</v>
      </c>
      <c r="W164" s="112">
        <f t="shared" ref="W164:Y164" si="67">IF(W143=0,"",W143/W122)</f>
        <v>0.75141184731151234</v>
      </c>
      <c r="X164" s="112">
        <f t="shared" si="67"/>
        <v>0.7554598276058837</v>
      </c>
      <c r="Y164" s="112">
        <f t="shared" si="67"/>
        <v>0.76261053703864223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0.5725553782066285</v>
      </c>
      <c r="C168" s="124">
        <f t="shared" si="77"/>
        <v>0.57498167231507857</v>
      </c>
      <c r="D168" s="124">
        <f t="shared" si="77"/>
        <v>0.57537654658828974</v>
      </c>
      <c r="E168" s="124">
        <f t="shared" si="77"/>
        <v>0.58443776095594779</v>
      </c>
      <c r="F168" s="124">
        <f t="shared" si="77"/>
        <v>0.60209576307434465</v>
      </c>
      <c r="G168" s="124">
        <f t="shared" si="77"/>
        <v>0.60452424667529303</v>
      </c>
      <c r="H168" s="124">
        <f t="shared" si="77"/>
        <v>0.62777766983650263</v>
      </c>
      <c r="I168" s="124">
        <f t="shared" si="77"/>
        <v>0.65471037619034855</v>
      </c>
      <c r="J168" s="124">
        <f t="shared" si="77"/>
        <v>0.66447051590320028</v>
      </c>
      <c r="K168" s="124">
        <f t="shared" si="77"/>
        <v>0.65951897729736664</v>
      </c>
      <c r="L168" s="124">
        <f t="shared" si="77"/>
        <v>0.63697071043036035</v>
      </c>
      <c r="M168" s="124">
        <f t="shared" si="77"/>
        <v>0.63416765276560705</v>
      </c>
      <c r="N168" s="124">
        <f t="shared" si="77"/>
        <v>0.63462640356574573</v>
      </c>
      <c r="O168" s="124">
        <f t="shared" si="77"/>
        <v>0.63578597569109974</v>
      </c>
      <c r="P168" s="124">
        <f t="shared" si="77"/>
        <v>0.63580635172324484</v>
      </c>
      <c r="Q168" s="124">
        <f t="shared" si="77"/>
        <v>0.62713176546612304</v>
      </c>
      <c r="R168" s="124">
        <f t="shared" ref="R168:V168" si="78">IF(R147=0,"",R147/R126)</f>
        <v>0.62261168674475442</v>
      </c>
      <c r="S168" s="124">
        <f t="shared" si="78"/>
        <v>0.61069040009138276</v>
      </c>
      <c r="T168" s="124">
        <f t="shared" si="78"/>
        <v>0.63851815407394974</v>
      </c>
      <c r="U168" s="124">
        <f t="shared" si="78"/>
        <v>0.63845538195729234</v>
      </c>
      <c r="V168" s="124">
        <f t="shared" si="78"/>
        <v>0.64234352240754344</v>
      </c>
      <c r="W168" s="124">
        <f t="shared" ref="W168:Y168" si="79">IF(W147=0,"",W147/W126)</f>
        <v>0.65952311044408618</v>
      </c>
      <c r="X168" s="124">
        <f t="shared" si="79"/>
        <v>0.65223076191536156</v>
      </c>
      <c r="Y168" s="124">
        <f t="shared" si="79"/>
        <v>0.63821569268311418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0.57310235265559961</v>
      </c>
      <c r="C169" s="111">
        <f t="shared" si="80"/>
        <v>0.57433591782162463</v>
      </c>
      <c r="D169" s="111">
        <f t="shared" si="80"/>
        <v>0.57585438562309099</v>
      </c>
      <c r="E169" s="111">
        <f t="shared" si="80"/>
        <v>0.57696059240354514</v>
      </c>
      <c r="F169" s="111">
        <f t="shared" si="80"/>
        <v>0.57786588576575226</v>
      </c>
      <c r="G169" s="111">
        <f t="shared" si="80"/>
        <v>0.57880081669177774</v>
      </c>
      <c r="H169" s="111">
        <f t="shared" si="80"/>
        <v>0.57970850662548545</v>
      </c>
      <c r="I169" s="111">
        <f t="shared" si="80"/>
        <v>0.58015123463790796</v>
      </c>
      <c r="J169" s="111">
        <f t="shared" si="80"/>
        <v>0.58040664749252047</v>
      </c>
      <c r="K169" s="111">
        <f t="shared" si="80"/>
        <v>0.58073475273618236</v>
      </c>
      <c r="L169" s="111">
        <f t="shared" si="80"/>
        <v>0.58112233719290662</v>
      </c>
      <c r="M169" s="111">
        <f t="shared" si="80"/>
        <v>0.58139752365672481</v>
      </c>
      <c r="N169" s="111">
        <f t="shared" si="80"/>
        <v>0.58161544354340788</v>
      </c>
      <c r="O169" s="111">
        <f t="shared" si="80"/>
        <v>0.58180745050873206</v>
      </c>
      <c r="P169" s="111">
        <f t="shared" si="80"/>
        <v>0.58194741569969999</v>
      </c>
      <c r="Q169" s="111">
        <f t="shared" si="80"/>
        <v>0.5821744736965242</v>
      </c>
      <c r="R169" s="111">
        <f t="shared" ref="R169:V169" si="81">IF(R148=0,"",R148/R127)</f>
        <v>0.5827227295217402</v>
      </c>
      <c r="S169" s="111">
        <f t="shared" si="81"/>
        <v>0.58398154995558127</v>
      </c>
      <c r="T169" s="111">
        <f t="shared" si="81"/>
        <v>0.58568823349753774</v>
      </c>
      <c r="U169" s="111">
        <f t="shared" si="81"/>
        <v>0.58707785522332312</v>
      </c>
      <c r="V169" s="111">
        <f t="shared" si="81"/>
        <v>0.58903942311194724</v>
      </c>
      <c r="W169" s="111">
        <f t="shared" ref="W169:Y169" si="82">IF(W148=0,"",W148/W127)</f>
        <v>0.59077744801818233</v>
      </c>
      <c r="X169" s="111">
        <f t="shared" si="82"/>
        <v>0.59290970614429506</v>
      </c>
      <c r="Y169" s="111">
        <f t="shared" si="82"/>
        <v>0.59473619822059887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0.56537799884051543</v>
      </c>
      <c r="C170" s="111">
        <f t="shared" si="83"/>
        <v>0.56654026460665863</v>
      </c>
      <c r="D170" s="111">
        <f t="shared" si="83"/>
        <v>0.56798025698181986</v>
      </c>
      <c r="E170" s="111">
        <f t="shared" si="83"/>
        <v>0.5690910139291141</v>
      </c>
      <c r="F170" s="111">
        <f t="shared" si="83"/>
        <v>0.57004585799350482</v>
      </c>
      <c r="G170" s="111">
        <f t="shared" si="83"/>
        <v>0.57119738962787492</v>
      </c>
      <c r="H170" s="111">
        <f t="shared" si="83"/>
        <v>0.57236932712872457</v>
      </c>
      <c r="I170" s="111">
        <f t="shared" si="83"/>
        <v>0.5729545432378188</v>
      </c>
      <c r="J170" s="111">
        <f t="shared" si="83"/>
        <v>0.5732642345790343</v>
      </c>
      <c r="K170" s="111">
        <f t="shared" si="83"/>
        <v>0.5742454251225656</v>
      </c>
      <c r="L170" s="111">
        <f t="shared" si="83"/>
        <v>0.5752766338476154</v>
      </c>
      <c r="M170" s="111">
        <f t="shared" si="83"/>
        <v>0.57587439483451597</v>
      </c>
      <c r="N170" s="111">
        <f t="shared" si="83"/>
        <v>0.57619749103275053</v>
      </c>
      <c r="O170" s="111">
        <f t="shared" si="83"/>
        <v>0.57643008526312312</v>
      </c>
      <c r="P170" s="111">
        <f t="shared" si="83"/>
        <v>0.5765584452501552</v>
      </c>
      <c r="Q170" s="111">
        <f t="shared" si="83"/>
        <v>0.57684236096456454</v>
      </c>
      <c r="R170" s="111">
        <f t="shared" ref="R170:V170" si="84">IF(R149=0,"",R149/R128)</f>
        <v>0.57787632363675823</v>
      </c>
      <c r="S170" s="111">
        <f t="shared" si="84"/>
        <v>0.5806962784375409</v>
      </c>
      <c r="T170" s="111">
        <f t="shared" si="84"/>
        <v>0.58454705934090101</v>
      </c>
      <c r="U170" s="111">
        <f t="shared" si="84"/>
        <v>0.58690398683999856</v>
      </c>
      <c r="V170" s="111">
        <f t="shared" si="84"/>
        <v>0.58825755206274766</v>
      </c>
      <c r="W170" s="111">
        <f t="shared" ref="W170:Y170" si="85">IF(W149=0,"",W149/W128)</f>
        <v>0.59027182043952087</v>
      </c>
      <c r="X170" s="111">
        <f t="shared" si="85"/>
        <v>0.59315608967066591</v>
      </c>
      <c r="Y170" s="111">
        <f t="shared" si="85"/>
        <v>0.59499719293818942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0.72896711077188858</v>
      </c>
      <c r="C171" s="45">
        <f t="shared" si="86"/>
        <v>0.73120184103921593</v>
      </c>
      <c r="D171" s="45">
        <f t="shared" si="86"/>
        <v>0.73759485096538846</v>
      </c>
      <c r="E171" s="45">
        <f t="shared" si="86"/>
        <v>0.74120902272176581</v>
      </c>
      <c r="F171" s="45">
        <f t="shared" si="86"/>
        <v>0.7434510218589524</v>
      </c>
      <c r="G171" s="45">
        <f t="shared" si="86"/>
        <v>0.74511007033540122</v>
      </c>
      <c r="H171" s="45">
        <f t="shared" si="86"/>
        <v>0.74679377439011885</v>
      </c>
      <c r="I171" s="45">
        <f t="shared" si="86"/>
        <v>0.74790880188881781</v>
      </c>
      <c r="J171" s="45">
        <f t="shared" si="86"/>
        <v>0.74882560517501928</v>
      </c>
      <c r="K171" s="45">
        <f t="shared" si="86"/>
        <v>0.74928762644061586</v>
      </c>
      <c r="L171" s="45">
        <f t="shared" si="86"/>
        <v>0.75008692476449812</v>
      </c>
      <c r="M171" s="45">
        <f t="shared" si="86"/>
        <v>0.75148633210386784</v>
      </c>
      <c r="N171" s="45">
        <f t="shared" si="86"/>
        <v>0.75408797789053761</v>
      </c>
      <c r="O171" s="45">
        <f t="shared" si="86"/>
        <v>0.7575014675725712</v>
      </c>
      <c r="P171" s="45">
        <f t="shared" si="86"/>
        <v>0.76060981132528949</v>
      </c>
      <c r="Q171" s="45">
        <f t="shared" si="86"/>
        <v>0.76368117108354072</v>
      </c>
      <c r="R171" s="45">
        <f t="shared" ref="R171:V171" si="87">IF(R150=0,"",R150/R129)</f>
        <v>0.76932935524578672</v>
      </c>
      <c r="S171" s="45">
        <f t="shared" si="87"/>
        <v>0.77710753600146742</v>
      </c>
      <c r="T171" s="45">
        <f t="shared" si="87"/>
        <v>0.78669199460381567</v>
      </c>
      <c r="U171" s="45">
        <f t="shared" si="87"/>
        <v>0.8004370017026724</v>
      </c>
      <c r="V171" s="45">
        <f t="shared" si="87"/>
        <v>0.81483838463715252</v>
      </c>
      <c r="W171" s="45">
        <f t="shared" ref="W171:Y171" si="88">IF(W150=0,"",W150/W129)</f>
        <v>0.82866775933121151</v>
      </c>
      <c r="X171" s="45">
        <f t="shared" si="88"/>
        <v>0.83758545399691553</v>
      </c>
      <c r="Y171" s="45">
        <f t="shared" si="88"/>
        <v>0.84196976194834994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94.551360160834179</v>
      </c>
      <c r="C173" s="117">
        <f t="shared" si="89"/>
        <v>94.214825378123351</v>
      </c>
      <c r="D173" s="117">
        <f t="shared" si="89"/>
        <v>121.90223141871795</v>
      </c>
      <c r="E173" s="117">
        <f t="shared" si="89"/>
        <v>143.12981761590098</v>
      </c>
      <c r="F173" s="117">
        <f t="shared" si="89"/>
        <v>132.98380134634689</v>
      </c>
      <c r="G173" s="117">
        <f t="shared" si="89"/>
        <v>153.08625533574818</v>
      </c>
      <c r="H173" s="117">
        <f t="shared" si="89"/>
        <v>196.38432563979197</v>
      </c>
      <c r="I173" s="117">
        <f t="shared" si="89"/>
        <v>207.10321753751373</v>
      </c>
      <c r="J173" s="117">
        <f t="shared" si="89"/>
        <v>215.85248410206006</v>
      </c>
      <c r="K173" s="117">
        <f t="shared" si="89"/>
        <v>201.70778259132359</v>
      </c>
      <c r="L173" s="117">
        <f t="shared" si="89"/>
        <v>266.03659992198783</v>
      </c>
      <c r="M173" s="117">
        <f t="shared" si="89"/>
        <v>275.16939058546978</v>
      </c>
      <c r="N173" s="117">
        <f t="shared" si="89"/>
        <v>273.04039449911016</v>
      </c>
      <c r="O173" s="117">
        <f t="shared" si="89"/>
        <v>281.83136243845865</v>
      </c>
      <c r="P173" s="117">
        <f t="shared" si="89"/>
        <v>238.82819147962337</v>
      </c>
      <c r="Q173" s="117">
        <f t="shared" si="89"/>
        <v>193.07763869657464</v>
      </c>
      <c r="R173" s="117">
        <f t="shared" ref="R173:V173" si="90">R174+R177+R179+R189</f>
        <v>211.17720799049891</v>
      </c>
      <c r="S173" s="117">
        <f t="shared" si="90"/>
        <v>238.58350086493883</v>
      </c>
      <c r="T173" s="117">
        <f t="shared" si="90"/>
        <v>246.03868756600596</v>
      </c>
      <c r="U173" s="117">
        <f t="shared" si="90"/>
        <v>192.7543892825496</v>
      </c>
      <c r="V173" s="117">
        <f t="shared" si="90"/>
        <v>146.08475858011511</v>
      </c>
      <c r="W173" s="117">
        <f t="shared" ref="W173:Y173" si="91">W174+W177+W179+W189</f>
        <v>176.31535083175976</v>
      </c>
      <c r="X173" s="117">
        <f t="shared" si="91"/>
        <v>166.19787061446505</v>
      </c>
      <c r="Y173" s="117">
        <f t="shared" si="91"/>
        <v>90.705224634865417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85.27340138925085</v>
      </c>
      <c r="C174" s="122">
        <f t="shared" si="92"/>
        <v>85.001743484825028</v>
      </c>
      <c r="D174" s="122">
        <f t="shared" si="92"/>
        <v>110.99895780857467</v>
      </c>
      <c r="E174" s="122">
        <f t="shared" si="92"/>
        <v>130.57460630838037</v>
      </c>
      <c r="F174" s="122">
        <f t="shared" si="92"/>
        <v>121.22842264147684</v>
      </c>
      <c r="G174" s="122">
        <f t="shared" si="92"/>
        <v>139.98651999979973</v>
      </c>
      <c r="H174" s="122">
        <f t="shared" si="92"/>
        <v>181.26652810550215</v>
      </c>
      <c r="I174" s="122">
        <f t="shared" si="92"/>
        <v>192.13844737013866</v>
      </c>
      <c r="J174" s="122">
        <f t="shared" si="92"/>
        <v>200.25952004628769</v>
      </c>
      <c r="K174" s="122">
        <f t="shared" si="92"/>
        <v>186.4178688838293</v>
      </c>
      <c r="L174" s="122">
        <f t="shared" si="92"/>
        <v>246.17683958808126</v>
      </c>
      <c r="M174" s="122">
        <f t="shared" si="92"/>
        <v>252.37280396281221</v>
      </c>
      <c r="N174" s="122">
        <f t="shared" si="92"/>
        <v>249.92695690379236</v>
      </c>
      <c r="O174" s="122">
        <f t="shared" si="92"/>
        <v>258.83580608695507</v>
      </c>
      <c r="P174" s="122">
        <f t="shared" si="92"/>
        <v>218.20207048032003</v>
      </c>
      <c r="Q174" s="122">
        <f t="shared" si="92"/>
        <v>176.03714333726546</v>
      </c>
      <c r="R174" s="122">
        <f t="shared" ref="R174:V174" si="93">SUM(R175:R176)</f>
        <v>192.71979602119123</v>
      </c>
      <c r="S174" s="122">
        <f t="shared" si="93"/>
        <v>217.91292698648749</v>
      </c>
      <c r="T174" s="122">
        <f t="shared" si="93"/>
        <v>226.44936385972679</v>
      </c>
      <c r="U174" s="122">
        <f t="shared" si="93"/>
        <v>176.25360532127374</v>
      </c>
      <c r="V174" s="122">
        <f t="shared" si="93"/>
        <v>133.72800364117265</v>
      </c>
      <c r="W174" s="122">
        <f t="shared" ref="W174:Y174" si="94">SUM(W175:W176)</f>
        <v>160.16213813622238</v>
      </c>
      <c r="X174" s="122">
        <f t="shared" si="94"/>
        <v>151.15900557642044</v>
      </c>
      <c r="Y174" s="122">
        <f t="shared" si="94"/>
        <v>82.389402042516835</v>
      </c>
      <c r="DA174" s="130" t="s">
        <v>2077</v>
      </c>
    </row>
    <row r="175" spans="1:105" ht="12" customHeight="1" x14ac:dyDescent="0.25">
      <c r="A175" s="97" t="s">
        <v>51</v>
      </c>
      <c r="B175" s="98">
        <v>85.27340138925085</v>
      </c>
      <c r="C175" s="98">
        <v>85.001743484825028</v>
      </c>
      <c r="D175" s="98">
        <v>110.99895780857467</v>
      </c>
      <c r="E175" s="98">
        <v>130.57460630838037</v>
      </c>
      <c r="F175" s="98">
        <v>121.22842264147684</v>
      </c>
      <c r="G175" s="98">
        <v>139.98651999979973</v>
      </c>
      <c r="H175" s="98">
        <v>181.26652810550215</v>
      </c>
      <c r="I175" s="98">
        <v>192.13844737013866</v>
      </c>
      <c r="J175" s="98">
        <v>200.25952004628769</v>
      </c>
      <c r="K175" s="98">
        <v>186.4178688838293</v>
      </c>
      <c r="L175" s="98">
        <v>246.17683958808126</v>
      </c>
      <c r="M175" s="98">
        <v>252.37280396281221</v>
      </c>
      <c r="N175" s="98">
        <v>249.92695690379236</v>
      </c>
      <c r="O175" s="98">
        <v>258.83580608695507</v>
      </c>
      <c r="P175" s="98">
        <v>218.20207048032003</v>
      </c>
      <c r="Q175" s="98">
        <v>176.03714333726546</v>
      </c>
      <c r="R175" s="98">
        <v>192.71979602119123</v>
      </c>
      <c r="S175" s="98">
        <v>217.91292698648749</v>
      </c>
      <c r="T175" s="98">
        <v>226.44936385972679</v>
      </c>
      <c r="U175" s="98">
        <v>176.25360532127374</v>
      </c>
      <c r="V175" s="98">
        <v>133.72800364117265</v>
      </c>
      <c r="W175" s="98">
        <v>160.16213813622238</v>
      </c>
      <c r="X175" s="98">
        <v>151.15900557642044</v>
      </c>
      <c r="Y175" s="98">
        <v>82.389402042516835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4.3767137268149554</v>
      </c>
      <c r="C179" s="122">
        <v>4.2549070284994919</v>
      </c>
      <c r="D179" s="122">
        <v>5.3291454027737171</v>
      </c>
      <c r="E179" s="122">
        <v>6.5327831155479048</v>
      </c>
      <c r="F179" s="122">
        <v>6.1280638979208417</v>
      </c>
      <c r="G179" s="122">
        <v>6.9556070117572197</v>
      </c>
      <c r="H179" s="122">
        <v>8.6661788150496193</v>
      </c>
      <c r="I179" s="122">
        <v>9.6573723279348762</v>
      </c>
      <c r="J179" s="122">
        <v>10.183730046314693</v>
      </c>
      <c r="K179" s="122">
        <v>9.6998291172945219</v>
      </c>
      <c r="L179" s="122">
        <v>12.872410859957652</v>
      </c>
      <c r="M179" s="122">
        <v>14.292858903689563</v>
      </c>
      <c r="N179" s="122">
        <v>14.307791492108832</v>
      </c>
      <c r="O179" s="122">
        <v>15.122758613981736</v>
      </c>
      <c r="P179" s="122">
        <v>13.607983490116329</v>
      </c>
      <c r="Q179" s="122">
        <v>11.381858324700268</v>
      </c>
      <c r="R179" s="122">
        <v>12.377281127821307</v>
      </c>
      <c r="S179" s="122">
        <v>13.977413315230535</v>
      </c>
      <c r="T179" s="122">
        <v>13.132788176949218</v>
      </c>
      <c r="U179" s="122">
        <v>10.619573633784478</v>
      </c>
      <c r="V179" s="122">
        <v>7.7819430754076411</v>
      </c>
      <c r="W179" s="122">
        <v>11.938694224276679</v>
      </c>
      <c r="X179" s="122">
        <v>10.630876484707551</v>
      </c>
      <c r="Y179" s="122">
        <v>4.3766845464030713</v>
      </c>
      <c r="DA179" s="130" t="s">
        <v>2082</v>
      </c>
    </row>
    <row r="180" spans="1:105" ht="12" customHeight="1" x14ac:dyDescent="0.25">
      <c r="A180" s="97" t="s">
        <v>143</v>
      </c>
      <c r="B180" s="98">
        <v>4.3677184764109889</v>
      </c>
      <c r="C180" s="98">
        <v>4.2455677517416666</v>
      </c>
      <c r="D180" s="98">
        <v>5.3186495514704495</v>
      </c>
      <c r="E180" s="98">
        <v>6.5207311578216984</v>
      </c>
      <c r="F180" s="98">
        <v>6.1158746874149017</v>
      </c>
      <c r="G180" s="98">
        <v>6.9407033247899159</v>
      </c>
      <c r="H180" s="98">
        <v>8.649307038633447</v>
      </c>
      <c r="I180" s="98">
        <v>9.6425414439482413</v>
      </c>
      <c r="J180" s="98">
        <v>10.169219795713678</v>
      </c>
      <c r="K180" s="98">
        <v>9.683847036344071</v>
      </c>
      <c r="L180" s="98">
        <v>12.848130664481547</v>
      </c>
      <c r="M180" s="98">
        <v>14.256893463452188</v>
      </c>
      <c r="N180" s="98">
        <v>14.271258890496515</v>
      </c>
      <c r="O180" s="98">
        <v>15.090861100033408</v>
      </c>
      <c r="P180" s="98">
        <v>13.581051659589283</v>
      </c>
      <c r="Q180" s="98">
        <v>11.365633449671192</v>
      </c>
      <c r="R180" s="98">
        <v>12.360658943379601</v>
      </c>
      <c r="S180" s="98">
        <v>13.959630854836336</v>
      </c>
      <c r="T180" s="98">
        <v>13.1176957022036</v>
      </c>
      <c r="U180" s="98">
        <v>10.608131687517066</v>
      </c>
      <c r="V180" s="98">
        <v>7.772148468524656</v>
      </c>
      <c r="W180" s="98">
        <v>11.924499908832486</v>
      </c>
      <c r="X180" s="98">
        <v>10.61410452668477</v>
      </c>
      <c r="Y180" s="98">
        <v>4.3606994798439773</v>
      </c>
      <c r="DA180" s="63" t="s">
        <v>2083</v>
      </c>
    </row>
    <row r="181" spans="1:105" ht="12" customHeight="1" x14ac:dyDescent="0.25">
      <c r="A181" s="97" t="s">
        <v>124</v>
      </c>
      <c r="B181" s="98">
        <v>8.9952504039667019E-3</v>
      </c>
      <c r="C181" s="98">
        <v>9.3392767578249977E-3</v>
      </c>
      <c r="D181" s="98">
        <v>1.0495851303267502E-2</v>
      </c>
      <c r="E181" s="98">
        <v>1.2051957726206649E-2</v>
      </c>
      <c r="F181" s="98">
        <v>1.2189210505939702E-2</v>
      </c>
      <c r="G181" s="98">
        <v>1.4903686967303584E-2</v>
      </c>
      <c r="H181" s="98">
        <v>1.68717764161724E-2</v>
      </c>
      <c r="I181" s="98">
        <v>1.4830883986635313E-2</v>
      </c>
      <c r="J181" s="98">
        <v>1.4510250601015363E-2</v>
      </c>
      <c r="K181" s="98">
        <v>1.5982080950450162E-2</v>
      </c>
      <c r="L181" s="98">
        <v>2.4280195476106166E-2</v>
      </c>
      <c r="M181" s="98">
        <v>3.5965440237375051E-2</v>
      </c>
      <c r="N181" s="98">
        <v>3.6532601612316973E-2</v>
      </c>
      <c r="O181" s="98">
        <v>3.1897513948328272E-2</v>
      </c>
      <c r="P181" s="98">
        <v>2.6931830527046251E-2</v>
      </c>
      <c r="Q181" s="98">
        <v>1.6224875029076668E-2</v>
      </c>
      <c r="R181" s="98">
        <v>1.6622184441705837E-2</v>
      </c>
      <c r="S181" s="98">
        <v>1.7782460394198955E-2</v>
      </c>
      <c r="T181" s="98">
        <v>1.5092474745617448E-2</v>
      </c>
      <c r="U181" s="98">
        <v>1.144194626741331E-2</v>
      </c>
      <c r="V181" s="98">
        <v>9.7946068829846758E-3</v>
      </c>
      <c r="W181" s="98">
        <v>1.419431544419239E-2</v>
      </c>
      <c r="X181" s="98">
        <v>1.6771958022781752E-2</v>
      </c>
      <c r="Y181" s="98">
        <v>1.598506655909384E-2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4.9012450447683698</v>
      </c>
      <c r="C189" s="122">
        <v>4.9581748647988375</v>
      </c>
      <c r="D189" s="122">
        <v>5.5741282073695491</v>
      </c>
      <c r="E189" s="122">
        <v>6.0224281919726899</v>
      </c>
      <c r="F189" s="122">
        <v>5.6273148069492125</v>
      </c>
      <c r="G189" s="122">
        <v>6.1441283241912306</v>
      </c>
      <c r="H189" s="122">
        <v>6.4516187192401908</v>
      </c>
      <c r="I189" s="122">
        <v>5.3073978394402097</v>
      </c>
      <c r="J189" s="122">
        <v>5.4092340094576645</v>
      </c>
      <c r="K189" s="122">
        <v>5.5900845901997869</v>
      </c>
      <c r="L189" s="122">
        <v>6.9873494739489521</v>
      </c>
      <c r="M189" s="122">
        <v>8.5037277189680207</v>
      </c>
      <c r="N189" s="122">
        <v>8.8056461032089572</v>
      </c>
      <c r="O189" s="122">
        <v>7.8727977375218376</v>
      </c>
      <c r="P189" s="122">
        <v>7.018137509187012</v>
      </c>
      <c r="Q189" s="122">
        <v>5.6586370346089261</v>
      </c>
      <c r="R189" s="122">
        <v>6.0801308414863691</v>
      </c>
      <c r="S189" s="122">
        <v>6.6931605632208058</v>
      </c>
      <c r="T189" s="122">
        <v>6.4565355293299538</v>
      </c>
      <c r="U189" s="122">
        <v>5.8812103274913827</v>
      </c>
      <c r="V189" s="122">
        <v>4.5748118635348076</v>
      </c>
      <c r="W189" s="122">
        <v>4.2145184712607033</v>
      </c>
      <c r="X189" s="122">
        <v>4.4079885533370424</v>
      </c>
      <c r="Y189" s="122">
        <v>3.9391380459455152</v>
      </c>
      <c r="DA189" s="130" t="s">
        <v>2092</v>
      </c>
    </row>
    <row r="190" spans="1:105" ht="12" customHeight="1" x14ac:dyDescent="0.25">
      <c r="A190" s="97" t="s">
        <v>51</v>
      </c>
      <c r="B190" s="98">
        <v>0.89798985433815171</v>
      </c>
      <c r="C190" s="98">
        <v>0.86128650743327939</v>
      </c>
      <c r="D190" s="98">
        <v>1.0751446479548599</v>
      </c>
      <c r="E190" s="98">
        <v>1.2704581257978818</v>
      </c>
      <c r="F190" s="98">
        <v>1.175253967108211</v>
      </c>
      <c r="G190" s="98">
        <v>1.3165623714103674</v>
      </c>
      <c r="H190" s="98">
        <v>1.6561165278643708</v>
      </c>
      <c r="I190" s="98">
        <v>1.7107160019131005</v>
      </c>
      <c r="J190" s="98">
        <v>1.8698015739987179</v>
      </c>
      <c r="K190" s="98">
        <v>1.7166241918265643</v>
      </c>
      <c r="L190" s="98">
        <v>2.2074436594372333</v>
      </c>
      <c r="M190" s="98">
        <v>2.4996496297355919</v>
      </c>
      <c r="N190" s="98">
        <v>2.5324330457112199</v>
      </c>
      <c r="O190" s="98">
        <v>2.6263912850117563</v>
      </c>
      <c r="P190" s="98">
        <v>2.3954012120906758</v>
      </c>
      <c r="Q190" s="98">
        <v>2.0053070450631503</v>
      </c>
      <c r="R190" s="98">
        <v>2.2242431314292053</v>
      </c>
      <c r="S190" s="98">
        <v>2.5560038706761081</v>
      </c>
      <c r="T190" s="98">
        <v>2.6615515180696359</v>
      </c>
      <c r="U190" s="98">
        <v>2.1215871432092448</v>
      </c>
      <c r="V190" s="98">
        <v>1.5544101303026261</v>
      </c>
      <c r="W190" s="98">
        <v>1.954831242945041</v>
      </c>
      <c r="X190" s="98">
        <v>2.0849625048947202</v>
      </c>
      <c r="Y190" s="98">
        <v>1.4961634456391621</v>
      </c>
      <c r="DA190" s="63" t="s">
        <v>2093</v>
      </c>
    </row>
    <row r="191" spans="1:105" ht="12" customHeight="1" x14ac:dyDescent="0.25">
      <c r="A191" s="97" t="s">
        <v>50</v>
      </c>
      <c r="B191" s="98">
        <v>4.0032551904302185</v>
      </c>
      <c r="C191" s="98">
        <v>4.0968883573655583</v>
      </c>
      <c r="D191" s="98">
        <v>4.4989835594146887</v>
      </c>
      <c r="E191" s="98">
        <v>4.7519700661748079</v>
      </c>
      <c r="F191" s="98">
        <v>4.4520608398410015</v>
      </c>
      <c r="G191" s="98">
        <v>4.827565952780863</v>
      </c>
      <c r="H191" s="98">
        <v>4.79550219137582</v>
      </c>
      <c r="I191" s="98">
        <v>3.5966818375271088</v>
      </c>
      <c r="J191" s="98">
        <v>3.5394324354589468</v>
      </c>
      <c r="K191" s="98">
        <v>3.8734603983732225</v>
      </c>
      <c r="L191" s="98">
        <v>4.7799058145117188</v>
      </c>
      <c r="M191" s="98">
        <v>6.0040780892324284</v>
      </c>
      <c r="N191" s="98">
        <v>6.2732130574977365</v>
      </c>
      <c r="O191" s="98">
        <v>5.2464064525100813</v>
      </c>
      <c r="P191" s="98">
        <v>4.6227362970963357</v>
      </c>
      <c r="Q191" s="98">
        <v>3.6533299895457763</v>
      </c>
      <c r="R191" s="98">
        <v>3.8558877100571642</v>
      </c>
      <c r="S191" s="98">
        <v>4.1371566925446972</v>
      </c>
      <c r="T191" s="98">
        <v>3.7949840112603179</v>
      </c>
      <c r="U191" s="98">
        <v>3.7596231842821379</v>
      </c>
      <c r="V191" s="98">
        <v>3.0204017332321818</v>
      </c>
      <c r="W191" s="98">
        <v>2.2596872283156624</v>
      </c>
      <c r="X191" s="98">
        <v>2.3230260484423222</v>
      </c>
      <c r="Y191" s="98">
        <v>2.4429746003063531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10360.625399501792</v>
      </c>
      <c r="C194" s="117">
        <f t="shared" si="96"/>
        <v>9954.8959077145937</v>
      </c>
      <c r="D194" s="117">
        <f t="shared" si="96"/>
        <v>11159.169068119925</v>
      </c>
      <c r="E194" s="117">
        <f t="shared" si="96"/>
        <v>11954.827900323489</v>
      </c>
      <c r="F194" s="117">
        <f t="shared" si="96"/>
        <v>10590.545873272342</v>
      </c>
      <c r="G194" s="117">
        <f t="shared" si="96"/>
        <v>11070.265992863509</v>
      </c>
      <c r="H194" s="117">
        <f t="shared" si="96"/>
        <v>12817.119584503333</v>
      </c>
      <c r="I194" s="117">
        <f t="shared" si="96"/>
        <v>12600.44471794514</v>
      </c>
      <c r="J194" s="117">
        <f t="shared" si="96"/>
        <v>12502.592888184568</v>
      </c>
      <c r="K194" s="117">
        <f t="shared" si="96"/>
        <v>11296.725014489391</v>
      </c>
      <c r="L194" s="117">
        <f t="shared" si="96"/>
        <v>13320.793914676549</v>
      </c>
      <c r="M194" s="117">
        <f t="shared" si="96"/>
        <v>13050.27462955225</v>
      </c>
      <c r="N194" s="117">
        <f t="shared" si="96"/>
        <v>12644.3869332256</v>
      </c>
      <c r="O194" s="117">
        <f t="shared" si="96"/>
        <v>13110.165009402912</v>
      </c>
      <c r="P194" s="117">
        <f t="shared" si="96"/>
        <v>11950.489452575956</v>
      </c>
      <c r="Q194" s="117">
        <f t="shared" si="96"/>
        <v>10399.552868279876</v>
      </c>
      <c r="R194" s="117">
        <f t="shared" ref="R194:V194" si="97">R195+R198+R200+R210</f>
        <v>11606.230608703034</v>
      </c>
      <c r="S194" s="117">
        <f t="shared" si="97"/>
        <v>13011.24089361909</v>
      </c>
      <c r="T194" s="117">
        <f t="shared" si="97"/>
        <v>14002.695418842857</v>
      </c>
      <c r="U194" s="117">
        <f t="shared" si="97"/>
        <v>12359.812421543929</v>
      </c>
      <c r="V194" s="117">
        <f t="shared" si="97"/>
        <v>10832.634784872096</v>
      </c>
      <c r="W194" s="117">
        <f t="shared" ref="W194:Y194" si="98">W195+W198+W200+W210</f>
        <v>14463.285051410301</v>
      </c>
      <c r="X194" s="117">
        <f t="shared" si="98"/>
        <v>14685.23126639667</v>
      </c>
      <c r="Y194" s="117">
        <f t="shared" si="98"/>
        <v>10222.949954927479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9073.064819845953</v>
      </c>
      <c r="C195" s="122">
        <f t="shared" si="99"/>
        <v>8705.6436373025335</v>
      </c>
      <c r="D195" s="122">
        <f t="shared" si="99"/>
        <v>9907.8843714655122</v>
      </c>
      <c r="E195" s="122">
        <f t="shared" si="99"/>
        <v>10612.52781177261</v>
      </c>
      <c r="F195" s="122">
        <f t="shared" si="99"/>
        <v>9261.7522636465183</v>
      </c>
      <c r="G195" s="122">
        <f t="shared" si="99"/>
        <v>9700.8634260887902</v>
      </c>
      <c r="H195" s="122">
        <f t="shared" si="99"/>
        <v>11267.625286971459</v>
      </c>
      <c r="I195" s="122">
        <f t="shared" si="99"/>
        <v>11108.638676690825</v>
      </c>
      <c r="J195" s="122">
        <f t="shared" si="99"/>
        <v>10930.248900176328</v>
      </c>
      <c r="K195" s="122">
        <f t="shared" si="99"/>
        <v>9813.0761934011844</v>
      </c>
      <c r="L195" s="122">
        <f t="shared" si="99"/>
        <v>11839.850208328606</v>
      </c>
      <c r="M195" s="122">
        <f t="shared" si="99"/>
        <v>11414.173513883852</v>
      </c>
      <c r="N195" s="122">
        <f t="shared" si="99"/>
        <v>11009.096790444466</v>
      </c>
      <c r="O195" s="122">
        <f t="shared" si="99"/>
        <v>11549.758126718985</v>
      </c>
      <c r="P195" s="122">
        <f t="shared" si="99"/>
        <v>10461.424241375711</v>
      </c>
      <c r="Q195" s="122">
        <f t="shared" si="99"/>
        <v>9137.7814167251781</v>
      </c>
      <c r="R195" s="122">
        <f t="shared" ref="R195:V195" si="100">SUM(R196:R197)</f>
        <v>10246.61246061038</v>
      </c>
      <c r="S195" s="122">
        <f t="shared" si="100"/>
        <v>11578.897513383978</v>
      </c>
      <c r="T195" s="122">
        <f t="shared" si="100"/>
        <v>12504.979876397529</v>
      </c>
      <c r="U195" s="122">
        <f t="shared" si="100"/>
        <v>10941.125445415457</v>
      </c>
      <c r="V195" s="122">
        <f t="shared" si="100"/>
        <v>9580.5307970836348</v>
      </c>
      <c r="W195" s="122">
        <f t="shared" ref="W195:Y195" si="101">SUM(W196:W197)</f>
        <v>12722.739866942609</v>
      </c>
      <c r="X195" s="122">
        <f t="shared" si="101"/>
        <v>12950.259095480978</v>
      </c>
      <c r="Y195" s="122">
        <f t="shared" si="101"/>
        <v>8933.9960493955259</v>
      </c>
      <c r="DA195" s="130" t="s">
        <v>2245</v>
      </c>
    </row>
    <row r="196" spans="1:105" ht="12" customHeight="1" x14ac:dyDescent="0.25">
      <c r="A196" s="97" t="s">
        <v>51</v>
      </c>
      <c r="B196" s="98">
        <v>9026.3599396850132</v>
      </c>
      <c r="C196" s="98">
        <v>8661.3820306611578</v>
      </c>
      <c r="D196" s="98">
        <v>9857.9934200273783</v>
      </c>
      <c r="E196" s="98">
        <v>10559.677662711865</v>
      </c>
      <c r="F196" s="98">
        <v>9216.0046918188509</v>
      </c>
      <c r="G196" s="98">
        <v>9653.2079823743043</v>
      </c>
      <c r="H196" s="98">
        <v>11212.250538928191</v>
      </c>
      <c r="I196" s="98">
        <v>11054.664901199261</v>
      </c>
      <c r="J196" s="98">
        <v>10877.310135791406</v>
      </c>
      <c r="K196" s="98">
        <v>9765.868800641596</v>
      </c>
      <c r="L196" s="98">
        <v>11783.469404800675</v>
      </c>
      <c r="M196" s="98">
        <v>11359.881367124643</v>
      </c>
      <c r="N196" s="98">
        <v>10956.767709483647</v>
      </c>
      <c r="O196" s="98">
        <v>11494.969979573536</v>
      </c>
      <c r="P196" s="98">
        <v>10412.477765752406</v>
      </c>
      <c r="Q196" s="98">
        <v>9095.662721084962</v>
      </c>
      <c r="R196" s="98">
        <v>10200.019276225728</v>
      </c>
      <c r="S196" s="98">
        <v>11526.294974577564</v>
      </c>
      <c r="T196" s="98">
        <v>12447.640013255697</v>
      </c>
      <c r="U196" s="98">
        <v>10890.773072163258</v>
      </c>
      <c r="V196" s="98">
        <v>9536.8338076901618</v>
      </c>
      <c r="W196" s="98">
        <v>12664.710975062995</v>
      </c>
      <c r="X196" s="98">
        <v>12890.401755796809</v>
      </c>
      <c r="Y196" s="98">
        <v>8892.9819861105079</v>
      </c>
      <c r="DA196" s="63" t="s">
        <v>2246</v>
      </c>
    </row>
    <row r="197" spans="1:105" ht="12" customHeight="1" x14ac:dyDescent="0.25">
      <c r="A197" s="97" t="s">
        <v>53</v>
      </c>
      <c r="B197" s="98">
        <v>46.704880160939226</v>
      </c>
      <c r="C197" s="98">
        <v>44.261606641375991</v>
      </c>
      <c r="D197" s="98">
        <v>49.890951438134593</v>
      </c>
      <c r="E197" s="98">
        <v>52.850149060745792</v>
      </c>
      <c r="F197" s="98">
        <v>45.747571827667606</v>
      </c>
      <c r="G197" s="98">
        <v>47.655443714485841</v>
      </c>
      <c r="H197" s="98">
        <v>55.374748043269122</v>
      </c>
      <c r="I197" s="98">
        <v>53.973775491563607</v>
      </c>
      <c r="J197" s="98">
        <v>52.938764384922173</v>
      </c>
      <c r="K197" s="98">
        <v>47.20739275958806</v>
      </c>
      <c r="L197" s="98">
        <v>56.380803527930162</v>
      </c>
      <c r="M197" s="98">
        <v>54.292146759209523</v>
      </c>
      <c r="N197" s="98">
        <v>52.32908096081853</v>
      </c>
      <c r="O197" s="98">
        <v>54.78814714544918</v>
      </c>
      <c r="P197" s="98">
        <v>48.946475623304735</v>
      </c>
      <c r="Q197" s="98">
        <v>42.118695640215797</v>
      </c>
      <c r="R197" s="98">
        <v>46.593184384651131</v>
      </c>
      <c r="S197" s="98">
        <v>52.602538806414081</v>
      </c>
      <c r="T197" s="98">
        <v>57.339863141831316</v>
      </c>
      <c r="U197" s="98">
        <v>50.352373252199712</v>
      </c>
      <c r="V197" s="98">
        <v>43.696989393472855</v>
      </c>
      <c r="W197" s="98">
        <v>58.028891879614505</v>
      </c>
      <c r="X197" s="98">
        <v>59.857339684169929</v>
      </c>
      <c r="Y197" s="98">
        <v>41.014063285018274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9.7088630299883294E-3</v>
      </c>
      <c r="C198" s="122">
        <f t="shared" si="102"/>
        <v>9.2849579350629957E-3</v>
      </c>
      <c r="D198" s="122">
        <f t="shared" si="102"/>
        <v>1.4124274152356052E-2</v>
      </c>
      <c r="E198" s="122">
        <f t="shared" si="102"/>
        <v>3.3438582119822556E-2</v>
      </c>
      <c r="F198" s="122">
        <f t="shared" si="102"/>
        <v>6.9545437046111408E-2</v>
      </c>
      <c r="G198" s="122">
        <f t="shared" si="102"/>
        <v>0.12802225417101712</v>
      </c>
      <c r="H198" s="122">
        <f t="shared" si="102"/>
        <v>0.44718565650005443</v>
      </c>
      <c r="I198" s="122">
        <f t="shared" si="102"/>
        <v>0.25912706827274029</v>
      </c>
      <c r="J198" s="122">
        <f t="shared" si="102"/>
        <v>0.23092526418454876</v>
      </c>
      <c r="K198" s="122">
        <f t="shared" si="102"/>
        <v>0.26688646391255938</v>
      </c>
      <c r="L198" s="122">
        <f t="shared" si="102"/>
        <v>2.0299766955516807</v>
      </c>
      <c r="M198" s="122">
        <f t="shared" si="102"/>
        <v>0.24720047911528226</v>
      </c>
      <c r="N198" s="122">
        <f t="shared" si="102"/>
        <v>0.70894316446184524</v>
      </c>
      <c r="O198" s="122">
        <f t="shared" si="102"/>
        <v>0.37493416823493464</v>
      </c>
      <c r="P198" s="122">
        <f t="shared" si="102"/>
        <v>0.81739162949989053</v>
      </c>
      <c r="Q198" s="122">
        <f t="shared" si="102"/>
        <v>0.5154703606193094</v>
      </c>
      <c r="R198" s="122">
        <f t="shared" si="102"/>
        <v>0.3098833712764536</v>
      </c>
      <c r="S198" s="122">
        <f t="shared" si="102"/>
        <v>0.24129111632712269</v>
      </c>
      <c r="T198" s="122">
        <f t="shared" si="102"/>
        <v>0.3756794306191048</v>
      </c>
      <c r="U198" s="122">
        <f t="shared" si="102"/>
        <v>0.32006553091592954</v>
      </c>
      <c r="V198" s="122">
        <f t="shared" si="102"/>
        <v>0.20905261149476331</v>
      </c>
      <c r="W198" s="122">
        <f t="shared" si="102"/>
        <v>0.64549366904252936</v>
      </c>
      <c r="X198" s="122">
        <f t="shared" si="102"/>
        <v>0.42404934524610188</v>
      </c>
      <c r="Y198" s="122">
        <f t="shared" si="102"/>
        <v>0.41449303967066697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9.7088630299883294E-3</v>
      </c>
      <c r="C199" s="98">
        <f>RES_hhdet_fech!C8</f>
        <v>9.2849579350629957E-3</v>
      </c>
      <c r="D199" s="98">
        <f>RES_hhdet_fech!D8</f>
        <v>1.4124274152356052E-2</v>
      </c>
      <c r="E199" s="98">
        <f>RES_hhdet_fech!E8</f>
        <v>3.3438582119822556E-2</v>
      </c>
      <c r="F199" s="98">
        <f>RES_hhdet_fech!F8</f>
        <v>6.9545437046111408E-2</v>
      </c>
      <c r="G199" s="98">
        <f>RES_hhdet_fech!G8</f>
        <v>0.12802225417101712</v>
      </c>
      <c r="H199" s="98">
        <f>RES_hhdet_fech!H8</f>
        <v>0.44718565650005443</v>
      </c>
      <c r="I199" s="98">
        <f>RES_hhdet_fech!I8</f>
        <v>0.25912706827274029</v>
      </c>
      <c r="J199" s="98">
        <f>RES_hhdet_fech!J8</f>
        <v>0.23092526418454876</v>
      </c>
      <c r="K199" s="98">
        <f>RES_hhdet_fech!K8</f>
        <v>0.26688646391255938</v>
      </c>
      <c r="L199" s="98">
        <f>RES_hhdet_fech!L8</f>
        <v>2.0299766955516807</v>
      </c>
      <c r="M199" s="98">
        <f>RES_hhdet_fech!M8</f>
        <v>0.24720047911528226</v>
      </c>
      <c r="N199" s="98">
        <f>RES_hhdet_fech!N8</f>
        <v>0.70894316446184524</v>
      </c>
      <c r="O199" s="98">
        <f>RES_hhdet_fech!O8</f>
        <v>0.37493416823493464</v>
      </c>
      <c r="P199" s="98">
        <f>RES_hhdet_fech!P8</f>
        <v>0.81739162949989053</v>
      </c>
      <c r="Q199" s="98">
        <f>RES_hhdet_fech!Q8</f>
        <v>0.5154703606193094</v>
      </c>
      <c r="R199" s="98">
        <f>RES_hhdet_fech!R8</f>
        <v>0.3098833712764536</v>
      </c>
      <c r="S199" s="98">
        <f>RES_hhdet_fech!S8</f>
        <v>0.24129111632712269</v>
      </c>
      <c r="T199" s="98">
        <f>RES_hhdet_fech!T8</f>
        <v>0.3756794306191048</v>
      </c>
      <c r="U199" s="98">
        <f>RES_hhdet_fech!U8</f>
        <v>0.32006553091592954</v>
      </c>
      <c r="V199" s="98">
        <f>RES_hhdet_fech!V8</f>
        <v>0.20905261149476331</v>
      </c>
      <c r="W199" s="98">
        <f>RES_hhdet_fech!W8</f>
        <v>0.64549366904252936</v>
      </c>
      <c r="X199" s="98">
        <f>RES_hhdet_fech!X8</f>
        <v>0.42404934524610188</v>
      </c>
      <c r="Y199" s="98">
        <f>RES_hhdet_fech!Y8</f>
        <v>0.41449303967066697</v>
      </c>
      <c r="DA199" s="63" t="s">
        <v>2249</v>
      </c>
    </row>
    <row r="200" spans="1:105" ht="12" customHeight="1" x14ac:dyDescent="0.25">
      <c r="A200" s="121" t="s">
        <v>55</v>
      </c>
      <c r="B200" s="122">
        <v>501.8806024280313</v>
      </c>
      <c r="C200" s="122">
        <v>476.67240272139486</v>
      </c>
      <c r="D200" s="122">
        <v>506.12712748114205</v>
      </c>
      <c r="E200" s="122">
        <v>578.27720288349053</v>
      </c>
      <c r="F200" s="122">
        <v>577.74376495311674</v>
      </c>
      <c r="G200" s="122">
        <v>618.8901840421978</v>
      </c>
      <c r="H200" s="122">
        <v>729.31526727753021</v>
      </c>
      <c r="I200" s="122">
        <v>713.41442309603849</v>
      </c>
      <c r="J200" s="122">
        <v>748.18951434073517</v>
      </c>
      <c r="K200" s="122">
        <v>699.5596691544124</v>
      </c>
      <c r="L200" s="122">
        <v>773.44287893868955</v>
      </c>
      <c r="M200" s="122">
        <v>848.43398108483495</v>
      </c>
      <c r="N200" s="122">
        <v>840.69971100989437</v>
      </c>
      <c r="O200" s="122">
        <v>856.50383519694924</v>
      </c>
      <c r="P200" s="122">
        <v>822.66377253038593</v>
      </c>
      <c r="Q200" s="122">
        <v>724.78357494361273</v>
      </c>
      <c r="R200" s="122">
        <v>797.29729533069121</v>
      </c>
      <c r="S200" s="122">
        <v>875.68505756313152</v>
      </c>
      <c r="T200" s="122">
        <v>857.47374720056064</v>
      </c>
      <c r="U200" s="122">
        <v>770.14107126934584</v>
      </c>
      <c r="V200" s="122">
        <v>668.17623244372351</v>
      </c>
      <c r="W200" s="122">
        <v>1132.3408566202395</v>
      </c>
      <c r="X200" s="122">
        <v>1093.1610794529502</v>
      </c>
      <c r="Y200" s="122">
        <v>594.09288247620896</v>
      </c>
      <c r="DA200" s="130" t="s">
        <v>2250</v>
      </c>
    </row>
    <row r="201" spans="1:105" ht="12" customHeight="1" x14ac:dyDescent="0.25">
      <c r="A201" s="97" t="s">
        <v>143</v>
      </c>
      <c r="B201" s="98">
        <v>505.49886043743294</v>
      </c>
      <c r="C201" s="98">
        <v>471.0762536599463</v>
      </c>
      <c r="D201" s="98">
        <v>514.8028390555387</v>
      </c>
      <c r="E201" s="98">
        <v>594.70722457132808</v>
      </c>
      <c r="F201" s="98">
        <v>566.09384224077735</v>
      </c>
      <c r="G201" s="98">
        <v>615.6175173457151</v>
      </c>
      <c r="H201" s="98">
        <v>720.59521437484852</v>
      </c>
      <c r="I201" s="98">
        <v>743.04538889624894</v>
      </c>
      <c r="J201" s="98">
        <v>741.68809424651056</v>
      </c>
      <c r="K201" s="98">
        <v>664.16275905004477</v>
      </c>
      <c r="L201" s="98">
        <v>815.0094345020558</v>
      </c>
      <c r="M201" s="98">
        <v>891.18775784193804</v>
      </c>
      <c r="N201" s="98">
        <v>860.39506014459243</v>
      </c>
      <c r="O201" s="98">
        <v>912.58553367617458</v>
      </c>
      <c r="P201" s="98">
        <v>830.86146508135482</v>
      </c>
      <c r="Q201" s="98">
        <v>713.21775240975057</v>
      </c>
      <c r="R201" s="98">
        <v>792.62477172490708</v>
      </c>
      <c r="S201" s="98">
        <v>887.18542339740281</v>
      </c>
      <c r="T201" s="98">
        <v>871.52127548897101</v>
      </c>
      <c r="U201" s="98">
        <v>783.61460712869007</v>
      </c>
      <c r="V201" s="98">
        <v>665.03287667563791</v>
      </c>
      <c r="W201" s="98">
        <v>1151.1037127629061</v>
      </c>
      <c r="X201" s="98">
        <v>1127.8537668887864</v>
      </c>
      <c r="Y201" s="98">
        <v>574.89329788204634</v>
      </c>
      <c r="DA201" s="63" t="s">
        <v>2251</v>
      </c>
    </row>
    <row r="202" spans="1:105" ht="12" customHeight="1" x14ac:dyDescent="0.25">
      <c r="A202" s="97" t="s">
        <v>124</v>
      </c>
      <c r="B202" s="98">
        <v>542.44853087478623</v>
      </c>
      <c r="C202" s="98">
        <v>548.17613182044943</v>
      </c>
      <c r="D202" s="98">
        <v>556.68268972708051</v>
      </c>
      <c r="E202" s="98">
        <v>602.89692318423181</v>
      </c>
      <c r="F202" s="98">
        <v>623.94350186221061</v>
      </c>
      <c r="G202" s="98">
        <v>720.97543520196746</v>
      </c>
      <c r="H202" s="98">
        <v>765.69747905433803</v>
      </c>
      <c r="I202" s="98">
        <v>694.55609068476019</v>
      </c>
      <c r="J202" s="98">
        <v>725.87256284193757</v>
      </c>
      <c r="K202" s="98">
        <v>764.73970417567</v>
      </c>
      <c r="L202" s="98">
        <v>797.65578723216197</v>
      </c>
      <c r="M202" s="98">
        <v>846.66559878111423</v>
      </c>
      <c r="N202" s="98">
        <v>869.31467788668942</v>
      </c>
      <c r="O202" s="98">
        <v>811.6688384527996</v>
      </c>
      <c r="P202" s="98">
        <v>812.04698296795971</v>
      </c>
      <c r="Q202" s="98">
        <v>768.00942867594927</v>
      </c>
      <c r="R202" s="98">
        <v>831.52165682707778</v>
      </c>
      <c r="S202" s="98">
        <v>832.78354717637171</v>
      </c>
      <c r="T202" s="98">
        <v>722.17220698767414</v>
      </c>
      <c r="U202" s="98">
        <v>614.26276673008533</v>
      </c>
      <c r="V202" s="98">
        <v>513.30543622413586</v>
      </c>
      <c r="W202" s="98">
        <v>644.18537114456717</v>
      </c>
      <c r="X202" s="98">
        <v>636.49341884125988</v>
      </c>
      <c r="Y202" s="98">
        <v>773.28786792548976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460.50204565252585</v>
      </c>
      <c r="C206" s="101">
        <v>539.31380640533359</v>
      </c>
      <c r="D206" s="101">
        <v>404.77864495602489</v>
      </c>
      <c r="E206" s="101">
        <v>446.1932894890918</v>
      </c>
      <c r="F206" s="101">
        <v>631.38730425096901</v>
      </c>
      <c r="G206" s="101">
        <v>629.40769859506804</v>
      </c>
      <c r="H206" s="101">
        <v>754.35916082032713</v>
      </c>
      <c r="I206" s="101">
        <v>625.57893295712108</v>
      </c>
      <c r="J206" s="101">
        <v>767.43059022073021</v>
      </c>
      <c r="K206" s="101">
        <v>814.3995390185936</v>
      </c>
      <c r="L206" s="101">
        <v>644.23201819462668</v>
      </c>
      <c r="M206" s="101">
        <v>737.29348912838509</v>
      </c>
      <c r="N206" s="101">
        <v>787.35065738703179</v>
      </c>
      <c r="O206" s="101">
        <v>700.31665823247886</v>
      </c>
      <c r="P206" s="101">
        <v>793.39049363972208</v>
      </c>
      <c r="Q206" s="101">
        <v>778.80584255720146</v>
      </c>
      <c r="R206" s="101">
        <v>819.26651960867684</v>
      </c>
      <c r="S206" s="101">
        <v>818.46998036821003</v>
      </c>
      <c r="T206" s="101">
        <v>790.86043199070923</v>
      </c>
      <c r="U206" s="101">
        <v>702.17720810198296</v>
      </c>
      <c r="V206" s="101">
        <v>686.09480882027697</v>
      </c>
      <c r="W206" s="101">
        <v>1053.4666998997773</v>
      </c>
      <c r="X206" s="101">
        <v>957.85816443250258</v>
      </c>
      <c r="Y206" s="101">
        <v>679.00498453797263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785.67026836477862</v>
      </c>
      <c r="C210" s="122">
        <v>772.5705827327298</v>
      </c>
      <c r="D210" s="122">
        <v>745.143444899119</v>
      </c>
      <c r="E210" s="122">
        <v>763.98944708526881</v>
      </c>
      <c r="F210" s="122">
        <v>750.98029923566151</v>
      </c>
      <c r="G210" s="122">
        <v>750.38436047834807</v>
      </c>
      <c r="H210" s="122">
        <v>819.73184459784432</v>
      </c>
      <c r="I210" s="122">
        <v>778.13249109000287</v>
      </c>
      <c r="J210" s="122">
        <v>823.92354840332064</v>
      </c>
      <c r="K210" s="122">
        <v>783.82226546988238</v>
      </c>
      <c r="L210" s="122">
        <v>705.47085071370111</v>
      </c>
      <c r="M210" s="122">
        <v>787.41993410444809</v>
      </c>
      <c r="N210" s="122">
        <v>793.88148860677666</v>
      </c>
      <c r="O210" s="122">
        <v>703.52811331874307</v>
      </c>
      <c r="P210" s="122">
        <v>665.58404704035866</v>
      </c>
      <c r="Q210" s="122">
        <v>536.47240625046709</v>
      </c>
      <c r="R210" s="122">
        <v>562.01096939068702</v>
      </c>
      <c r="S210" s="122">
        <v>556.41703155565347</v>
      </c>
      <c r="T210" s="122">
        <v>639.86611581414945</v>
      </c>
      <c r="U210" s="122">
        <v>648.22583932821135</v>
      </c>
      <c r="V210" s="122">
        <v>583.71870273324214</v>
      </c>
      <c r="W210" s="122">
        <v>607.55883417840971</v>
      </c>
      <c r="X210" s="122">
        <v>641.38704211749632</v>
      </c>
      <c r="Y210" s="122">
        <v>694.44653001607332</v>
      </c>
      <c r="DA210" s="130" t="s">
        <v>2260</v>
      </c>
    </row>
    <row r="211" spans="1:105" ht="12" customHeight="1" x14ac:dyDescent="0.25">
      <c r="A211" s="97" t="s">
        <v>51</v>
      </c>
      <c r="B211" s="98">
        <v>793.38581101693251</v>
      </c>
      <c r="C211" s="98">
        <v>718.81585212809944</v>
      </c>
      <c r="D211" s="98">
        <v>771.58322376338742</v>
      </c>
      <c r="E211" s="98">
        <v>833.18272592983658</v>
      </c>
      <c r="F211" s="98">
        <v>738.72914000672074</v>
      </c>
      <c r="G211" s="98">
        <v>772.53602149350104</v>
      </c>
      <c r="H211" s="98">
        <v>906.953252674086</v>
      </c>
      <c r="I211" s="98">
        <v>894.02134815706393</v>
      </c>
      <c r="J211" s="98">
        <v>912.41707703734539</v>
      </c>
      <c r="K211" s="98">
        <v>769.81917866717731</v>
      </c>
      <c r="L211" s="98">
        <v>847.50202486043099</v>
      </c>
      <c r="M211" s="98">
        <v>874.58909735386067</v>
      </c>
      <c r="N211" s="98">
        <v>825.96782726837807</v>
      </c>
      <c r="O211" s="98">
        <v>804.51676451678873</v>
      </c>
      <c r="P211" s="98">
        <v>711.68505445124129</v>
      </c>
      <c r="Q211" s="98">
        <v>587.5510421274754</v>
      </c>
      <c r="R211" s="98">
        <v>640.01256144255012</v>
      </c>
      <c r="S211" s="98">
        <v>720.04443564530573</v>
      </c>
      <c r="T211" s="98">
        <v>755.71895424836657</v>
      </c>
      <c r="U211" s="98">
        <v>662.23788201326022</v>
      </c>
      <c r="V211" s="98">
        <v>522.07766607530016</v>
      </c>
      <c r="W211" s="98">
        <v>726.2973616922327</v>
      </c>
      <c r="X211" s="98">
        <v>825.28462112728471</v>
      </c>
      <c r="Y211" s="98">
        <v>648.60321848495619</v>
      </c>
      <c r="DA211" s="63" t="s">
        <v>2261</v>
      </c>
    </row>
    <row r="212" spans="1:105" ht="12" customHeight="1" x14ac:dyDescent="0.25">
      <c r="A212" s="97" t="s">
        <v>50</v>
      </c>
      <c r="B212" s="98">
        <v>797.38762397974006</v>
      </c>
      <c r="C212" s="98">
        <v>785.37076548165294</v>
      </c>
      <c r="D212" s="98">
        <v>781.52281254746867</v>
      </c>
      <c r="E212" s="98">
        <v>799.47428483761882</v>
      </c>
      <c r="F212" s="98">
        <v>771.60585411389263</v>
      </c>
      <c r="G212" s="98">
        <v>846.85519428020007</v>
      </c>
      <c r="H212" s="98">
        <v>919.69506576636957</v>
      </c>
      <c r="I212" s="98">
        <v>779.65596704723055</v>
      </c>
      <c r="J212" s="98">
        <v>840.13970703109226</v>
      </c>
      <c r="K212" s="98">
        <v>836.4408607771278</v>
      </c>
      <c r="L212" s="98">
        <v>823.85272412886491</v>
      </c>
      <c r="M212" s="98">
        <v>891.43519039145531</v>
      </c>
      <c r="N212" s="98">
        <v>900.44784333052792</v>
      </c>
      <c r="O212" s="98">
        <v>757.73109679738275</v>
      </c>
      <c r="P212" s="98">
        <v>704.03505875720703</v>
      </c>
      <c r="Q212" s="98">
        <v>575.9428784541841</v>
      </c>
      <c r="R212" s="98">
        <v>619.47831062901116</v>
      </c>
      <c r="S212" s="98">
        <v>671.13250759238315</v>
      </c>
      <c r="T212" s="98">
        <v>642.64563519956869</v>
      </c>
      <c r="U212" s="98">
        <v>739.55722258274091</v>
      </c>
      <c r="V212" s="98">
        <v>698.52180835734964</v>
      </c>
      <c r="W212" s="98">
        <v>574.63796391048265</v>
      </c>
      <c r="X212" s="98">
        <v>630.59671339021622</v>
      </c>
      <c r="Y212" s="98">
        <v>856.44839013105445</v>
      </c>
      <c r="DA212" s="63" t="s">
        <v>2262</v>
      </c>
    </row>
    <row r="213" spans="1:105" ht="12" customHeight="1" x14ac:dyDescent="0.25">
      <c r="A213" s="109" t="s">
        <v>120</v>
      </c>
      <c r="B213" s="33">
        <v>579.99648246010611</v>
      </c>
      <c r="C213" s="33">
        <v>693.88058613937335</v>
      </c>
      <c r="D213" s="33">
        <v>346.93700989473768</v>
      </c>
      <c r="E213" s="33">
        <v>491.97320615370143</v>
      </c>
      <c r="F213" s="33">
        <v>686.76507614852983</v>
      </c>
      <c r="G213" s="33">
        <v>520.3512026158478</v>
      </c>
      <c r="H213" s="33">
        <v>664.17116362688319</v>
      </c>
      <c r="I213" s="33">
        <v>750.20785171141063</v>
      </c>
      <c r="J213" s="33">
        <v>794.65927418151819</v>
      </c>
      <c r="K213" s="33">
        <v>747.85518388071273</v>
      </c>
      <c r="L213" s="33">
        <v>551.31733412187441</v>
      </c>
      <c r="M213" s="33">
        <v>639.01969411061839</v>
      </c>
      <c r="N213" s="33">
        <v>654.79620180866834</v>
      </c>
      <c r="O213" s="33">
        <v>597.35504451476413</v>
      </c>
      <c r="P213" s="33">
        <v>592.55484409678422</v>
      </c>
      <c r="Q213" s="33">
        <v>445.24710534511996</v>
      </c>
      <c r="R213" s="33">
        <v>419.35956749749693</v>
      </c>
      <c r="S213" s="33">
        <v>268.66735400192562</v>
      </c>
      <c r="T213" s="33">
        <v>561.21112547200664</v>
      </c>
      <c r="U213" s="33">
        <v>497.63890649989054</v>
      </c>
      <c r="V213" s="33">
        <v>448.75502466252095</v>
      </c>
      <c r="W213" s="33">
        <v>576.74441424240047</v>
      </c>
      <c r="X213" s="33">
        <v>525.17339343134211</v>
      </c>
      <c r="Y213" s="33">
        <v>449.35029221817535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5842.646713753732</v>
      </c>
      <c r="C215" s="117">
        <f t="shared" si="103"/>
        <v>5648.4547926601999</v>
      </c>
      <c r="D215" s="117">
        <f t="shared" si="103"/>
        <v>6397.1129290949275</v>
      </c>
      <c r="E215" s="117">
        <f t="shared" si="103"/>
        <v>6917.919215282298</v>
      </c>
      <c r="F215" s="117">
        <f t="shared" si="103"/>
        <v>6186.6397447107092</v>
      </c>
      <c r="G215" s="117">
        <f t="shared" si="103"/>
        <v>6525.8878709171267</v>
      </c>
      <c r="H215" s="117">
        <f t="shared" si="103"/>
        <v>7647.4837637877317</v>
      </c>
      <c r="I215" s="117">
        <f t="shared" si="103"/>
        <v>7595.0196962183691</v>
      </c>
      <c r="J215" s="117">
        <f t="shared" si="103"/>
        <v>7600.0298195476144</v>
      </c>
      <c r="K215" s="117">
        <f t="shared" si="103"/>
        <v>6910.5811018896738</v>
      </c>
      <c r="L215" s="117">
        <f t="shared" si="103"/>
        <v>8202.4130893608417</v>
      </c>
      <c r="M215" s="117">
        <f t="shared" si="103"/>
        <v>8099.4323263746901</v>
      </c>
      <c r="N215" s="117">
        <f t="shared" si="103"/>
        <v>7909.0268029713134</v>
      </c>
      <c r="O215" s="117">
        <f t="shared" si="103"/>
        <v>8247.950925132518</v>
      </c>
      <c r="P215" s="117">
        <f t="shared" si="103"/>
        <v>7531.2894046005886</v>
      </c>
      <c r="Q215" s="117">
        <f t="shared" si="103"/>
        <v>6558.7830125797445</v>
      </c>
      <c r="R215" s="117">
        <f t="shared" ref="R215:V215" si="104">R216+R219+R221+R231</f>
        <v>7341.9492560460239</v>
      </c>
      <c r="S215" s="117">
        <f t="shared" si="104"/>
        <v>8323.0512933709342</v>
      </c>
      <c r="T215" s="117">
        <f t="shared" si="104"/>
        <v>9074.5336100778077</v>
      </c>
      <c r="U215" s="117">
        <f t="shared" si="104"/>
        <v>8053.7824486760919</v>
      </c>
      <c r="V215" s="117">
        <f t="shared" si="104"/>
        <v>7102.7696751183057</v>
      </c>
      <c r="W215" s="117">
        <f t="shared" ref="W215:Y215" si="105">W216+W219+W221+W231</f>
        <v>9591.7904720228034</v>
      </c>
      <c r="X215" s="117">
        <f t="shared" si="105"/>
        <v>9891.2199302863573</v>
      </c>
      <c r="Y215" s="117">
        <f t="shared" si="105"/>
        <v>6928.2371837590954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5108.2397931876094</v>
      </c>
      <c r="C216" s="122">
        <f t="shared" si="106"/>
        <v>4932.0911062410869</v>
      </c>
      <c r="D216" s="122">
        <f t="shared" si="106"/>
        <v>5676.5156540393773</v>
      </c>
      <c r="E216" s="122">
        <f t="shared" si="106"/>
        <v>6135.0423564913781</v>
      </c>
      <c r="F216" s="122">
        <f t="shared" si="106"/>
        <v>5395.0761741906963</v>
      </c>
      <c r="G216" s="122">
        <f t="shared" si="106"/>
        <v>5705.5468470379928</v>
      </c>
      <c r="H216" s="122">
        <f t="shared" si="106"/>
        <v>6695.7292758097965</v>
      </c>
      <c r="I216" s="122">
        <f t="shared" si="106"/>
        <v>6655.7964262052346</v>
      </c>
      <c r="J216" s="122">
        <f t="shared" si="106"/>
        <v>6598.2577707576011</v>
      </c>
      <c r="K216" s="122">
        <f t="shared" si="106"/>
        <v>5965.4378710838337</v>
      </c>
      <c r="L216" s="122">
        <f t="shared" si="106"/>
        <v>7269.4961478263076</v>
      </c>
      <c r="M216" s="122">
        <f t="shared" si="106"/>
        <v>7071.9219114788775</v>
      </c>
      <c r="N216" s="122">
        <f t="shared" si="106"/>
        <v>6875.3351634680212</v>
      </c>
      <c r="O216" s="122">
        <f t="shared" si="106"/>
        <v>7258.2481072692262</v>
      </c>
      <c r="P216" s="122">
        <f t="shared" si="106"/>
        <v>6583.0221132751967</v>
      </c>
      <c r="Q216" s="122">
        <f t="shared" si="106"/>
        <v>5758.4412673692223</v>
      </c>
      <c r="R216" s="122">
        <f t="shared" ref="R216:V216" si="107">SUM(R217:R218)</f>
        <v>6480.3886710274464</v>
      </c>
      <c r="S216" s="122">
        <f t="shared" si="107"/>
        <v>7414.0832366103295</v>
      </c>
      <c r="T216" s="122">
        <f t="shared" si="107"/>
        <v>8098.257449081404</v>
      </c>
      <c r="U216" s="122">
        <f t="shared" si="107"/>
        <v>7121.0249972997472</v>
      </c>
      <c r="V216" s="122">
        <f t="shared" si="107"/>
        <v>6267.9832533841472</v>
      </c>
      <c r="W216" s="122">
        <f t="shared" ref="W216:Y216" si="108">SUM(W217:W218)</f>
        <v>8396.7682630662021</v>
      </c>
      <c r="X216" s="122">
        <f t="shared" si="108"/>
        <v>8693.4526508990239</v>
      </c>
      <c r="Y216" s="122">
        <f t="shared" si="108"/>
        <v>6050.5627760130392</v>
      </c>
      <c r="DA216" s="130" t="s">
        <v>2413</v>
      </c>
    </row>
    <row r="217" spans="1:105" ht="12" customHeight="1" x14ac:dyDescent="0.25">
      <c r="A217" s="97" t="s">
        <v>51</v>
      </c>
      <c r="B217" s="98">
        <v>5061.5349130266704</v>
      </c>
      <c r="C217" s="98">
        <v>4887.8294995997112</v>
      </c>
      <c r="D217" s="98">
        <v>5626.6247026012425</v>
      </c>
      <c r="E217" s="98">
        <v>6082.1922074306322</v>
      </c>
      <c r="F217" s="98">
        <v>5349.3286023630289</v>
      </c>
      <c r="G217" s="98">
        <v>5657.8914033235069</v>
      </c>
      <c r="H217" s="98">
        <v>6640.3545277665271</v>
      </c>
      <c r="I217" s="98">
        <v>6601.8226507136715</v>
      </c>
      <c r="J217" s="98">
        <v>6545.3190063726788</v>
      </c>
      <c r="K217" s="98">
        <v>5918.2304783242453</v>
      </c>
      <c r="L217" s="98">
        <v>7213.1153442983777</v>
      </c>
      <c r="M217" s="98">
        <v>7017.6297647196679</v>
      </c>
      <c r="N217" s="98">
        <v>6823.0060825072023</v>
      </c>
      <c r="O217" s="98">
        <v>7203.4599601237769</v>
      </c>
      <c r="P217" s="98">
        <v>6534.0756376518921</v>
      </c>
      <c r="Q217" s="98">
        <v>5716.3225717290061</v>
      </c>
      <c r="R217" s="98">
        <v>6433.7954866427954</v>
      </c>
      <c r="S217" s="98">
        <v>7361.4806978039151</v>
      </c>
      <c r="T217" s="98">
        <v>8040.9175859395727</v>
      </c>
      <c r="U217" s="98">
        <v>7070.6726240475473</v>
      </c>
      <c r="V217" s="98">
        <v>6224.2862639906743</v>
      </c>
      <c r="W217" s="98">
        <v>8338.739371186588</v>
      </c>
      <c r="X217" s="98">
        <v>8633.5953112148545</v>
      </c>
      <c r="Y217" s="98">
        <v>6009.5487127280212</v>
      </c>
      <c r="DA217" s="63" t="s">
        <v>2414</v>
      </c>
    </row>
    <row r="218" spans="1:105" ht="12" customHeight="1" x14ac:dyDescent="0.25">
      <c r="A218" s="97" t="s">
        <v>53</v>
      </c>
      <c r="B218" s="98">
        <v>46.704880160939226</v>
      </c>
      <c r="C218" s="98">
        <v>44.261606641375991</v>
      </c>
      <c r="D218" s="98">
        <v>49.890951438134593</v>
      </c>
      <c r="E218" s="98">
        <v>52.850149060745792</v>
      </c>
      <c r="F218" s="98">
        <v>45.747571827667606</v>
      </c>
      <c r="G218" s="98">
        <v>47.655443714485841</v>
      </c>
      <c r="H218" s="98">
        <v>55.374748043269122</v>
      </c>
      <c r="I218" s="98">
        <v>53.973775491563607</v>
      </c>
      <c r="J218" s="98">
        <v>52.938764384922173</v>
      </c>
      <c r="K218" s="98">
        <v>47.20739275958806</v>
      </c>
      <c r="L218" s="98">
        <v>56.380803527930162</v>
      </c>
      <c r="M218" s="98">
        <v>54.292146759209523</v>
      </c>
      <c r="N218" s="98">
        <v>52.32908096081853</v>
      </c>
      <c r="O218" s="98">
        <v>54.78814714544918</v>
      </c>
      <c r="P218" s="98">
        <v>48.946475623304735</v>
      </c>
      <c r="Q218" s="98">
        <v>42.118695640215797</v>
      </c>
      <c r="R218" s="98">
        <v>46.593184384651131</v>
      </c>
      <c r="S218" s="98">
        <v>52.602538806414081</v>
      </c>
      <c r="T218" s="98">
        <v>57.339863141831316</v>
      </c>
      <c r="U218" s="98">
        <v>50.352373252199712</v>
      </c>
      <c r="V218" s="98">
        <v>43.696989393472855</v>
      </c>
      <c r="W218" s="98">
        <v>58.028891879614505</v>
      </c>
      <c r="X218" s="98">
        <v>59.857339684169929</v>
      </c>
      <c r="Y218" s="98">
        <v>41.014063285018274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1.9211339512077364E-2</v>
      </c>
      <c r="C219" s="122">
        <f t="shared" si="109"/>
        <v>1.8372540501899157E-2</v>
      </c>
      <c r="D219" s="122">
        <f t="shared" si="109"/>
        <v>3.0098223208438791E-2</v>
      </c>
      <c r="E219" s="122">
        <f t="shared" si="109"/>
        <v>9.2508936386288446E-2</v>
      </c>
      <c r="F219" s="122">
        <f t="shared" si="109"/>
        <v>0.20219086753794296</v>
      </c>
      <c r="G219" s="122">
        <f t="shared" si="109"/>
        <v>0.39009395055334861</v>
      </c>
      <c r="H219" s="122">
        <f t="shared" si="109"/>
        <v>1.415143639907593</v>
      </c>
      <c r="I219" s="122">
        <f t="shared" si="109"/>
        <v>0.84716578489239092</v>
      </c>
      <c r="J219" s="122">
        <f t="shared" si="109"/>
        <v>0.77146311898465292</v>
      </c>
      <c r="K219" s="122">
        <f t="shared" si="109"/>
        <v>0.90891477290189082</v>
      </c>
      <c r="L219" s="122">
        <f t="shared" si="109"/>
        <v>7.0823208370549073</v>
      </c>
      <c r="M219" s="122">
        <f t="shared" si="109"/>
        <v>0.8831671463481191</v>
      </c>
      <c r="N219" s="122">
        <f t="shared" si="109"/>
        <v>2.6217693747047166</v>
      </c>
      <c r="O219" s="122">
        <f t="shared" si="109"/>
        <v>1.436190886916376</v>
      </c>
      <c r="P219" s="122">
        <f t="shared" si="109"/>
        <v>3.2500328950776964</v>
      </c>
      <c r="Q219" s="122">
        <f t="shared" si="109"/>
        <v>2.1197771060733701</v>
      </c>
      <c r="R219" s="122">
        <f t="shared" si="109"/>
        <v>1.3115206934959946</v>
      </c>
      <c r="S219" s="122">
        <f t="shared" si="109"/>
        <v>1.052949583538288</v>
      </c>
      <c r="T219" s="122">
        <f t="shared" si="109"/>
        <v>1.6937281221084806</v>
      </c>
      <c r="U219" s="122">
        <f t="shared" si="109"/>
        <v>1.4823746019261406</v>
      </c>
      <c r="V219" s="122">
        <f t="shared" si="109"/>
        <v>0.98796277146736411</v>
      </c>
      <c r="W219" s="122">
        <f t="shared" si="109"/>
        <v>3.0873230547886892</v>
      </c>
      <c r="X219" s="122">
        <f t="shared" si="109"/>
        <v>2.0373479204270448</v>
      </c>
      <c r="Y219" s="122">
        <f t="shared" si="109"/>
        <v>1.9951420704706495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1.9211339512077364E-2</v>
      </c>
      <c r="C220" s="98">
        <f>RES_hhdet_tesh!C8</f>
        <v>1.8372540501899157E-2</v>
      </c>
      <c r="D220" s="98">
        <f>RES_hhdet_tesh!D8</f>
        <v>3.0098223208438791E-2</v>
      </c>
      <c r="E220" s="98">
        <f>RES_hhdet_tesh!E8</f>
        <v>9.2508936386288446E-2</v>
      </c>
      <c r="F220" s="98">
        <f>RES_hhdet_tesh!F8</f>
        <v>0.20219086753794296</v>
      </c>
      <c r="G220" s="98">
        <f>RES_hhdet_tesh!G8</f>
        <v>0.39009395055334861</v>
      </c>
      <c r="H220" s="98">
        <f>RES_hhdet_tesh!H8</f>
        <v>1.415143639907593</v>
      </c>
      <c r="I220" s="98">
        <f>RES_hhdet_tesh!I8</f>
        <v>0.84716578489239092</v>
      </c>
      <c r="J220" s="98">
        <f>RES_hhdet_tesh!J8</f>
        <v>0.77146311898465292</v>
      </c>
      <c r="K220" s="98">
        <f>RES_hhdet_tesh!K8</f>
        <v>0.90891477290189082</v>
      </c>
      <c r="L220" s="98">
        <f>RES_hhdet_tesh!L8</f>
        <v>7.0823208370549073</v>
      </c>
      <c r="M220" s="98">
        <f>RES_hhdet_tesh!M8</f>
        <v>0.8831671463481191</v>
      </c>
      <c r="N220" s="98">
        <f>RES_hhdet_tesh!N8</f>
        <v>2.6217693747047166</v>
      </c>
      <c r="O220" s="98">
        <f>RES_hhdet_tesh!O8</f>
        <v>1.436190886916376</v>
      </c>
      <c r="P220" s="98">
        <f>RES_hhdet_tesh!P8</f>
        <v>3.2500328950776964</v>
      </c>
      <c r="Q220" s="98">
        <f>RES_hhdet_tesh!Q8</f>
        <v>2.1197771060733701</v>
      </c>
      <c r="R220" s="98">
        <f>RES_hhdet_tesh!R8</f>
        <v>1.3115206934959946</v>
      </c>
      <c r="S220" s="98">
        <f>RES_hhdet_tesh!S8</f>
        <v>1.052949583538288</v>
      </c>
      <c r="T220" s="98">
        <f>RES_hhdet_tesh!T8</f>
        <v>1.6937281221084806</v>
      </c>
      <c r="U220" s="98">
        <f>RES_hhdet_tesh!U8</f>
        <v>1.4823746019261406</v>
      </c>
      <c r="V220" s="98">
        <f>RES_hhdet_tesh!V8</f>
        <v>0.98796277146736411</v>
      </c>
      <c r="W220" s="98">
        <f>RES_hhdet_tesh!W8</f>
        <v>3.0873230547886892</v>
      </c>
      <c r="X220" s="98">
        <f>RES_hhdet_tesh!X8</f>
        <v>2.0373479204270448</v>
      </c>
      <c r="Y220" s="98">
        <f>RES_hhdet_tesh!Y8</f>
        <v>1.9951420704706495</v>
      </c>
      <c r="DA220" s="63" t="s">
        <v>2417</v>
      </c>
    </row>
    <row r="221" spans="1:105" ht="12" customHeight="1" x14ac:dyDescent="0.25">
      <c r="A221" s="121" t="s">
        <v>55</v>
      </c>
      <c r="B221" s="122">
        <v>284.5479715773107</v>
      </c>
      <c r="C221" s="122">
        <v>272.13138823751069</v>
      </c>
      <c r="D221" s="122">
        <v>291.82911479338469</v>
      </c>
      <c r="E221" s="122">
        <v>336.28006800604589</v>
      </c>
      <c r="F221" s="122">
        <v>339.19932333037997</v>
      </c>
      <c r="G221" s="122">
        <v>366.32538969348559</v>
      </c>
      <c r="H221" s="122">
        <v>435.72999704561471</v>
      </c>
      <c r="I221" s="122">
        <v>428.92468826077339</v>
      </c>
      <c r="J221" s="122">
        <v>453.52768039867937</v>
      </c>
      <c r="K221" s="122">
        <v>427.28865712733665</v>
      </c>
      <c r="L221" s="122">
        <v>476.47035173046157</v>
      </c>
      <c r="M221" s="122">
        <v>527.27099639759763</v>
      </c>
      <c r="N221" s="122">
        <v>527.2517161566484</v>
      </c>
      <c r="O221" s="122">
        <v>540.97331902390079</v>
      </c>
      <c r="P221" s="122">
        <v>521.83469371639148</v>
      </c>
      <c r="Q221" s="122">
        <v>461.78308084873396</v>
      </c>
      <c r="R221" s="122">
        <v>510.33446670369096</v>
      </c>
      <c r="S221" s="122">
        <v>568.11656755868432</v>
      </c>
      <c r="T221" s="122">
        <v>566.01630175017692</v>
      </c>
      <c r="U221" s="122">
        <v>517.41180093153878</v>
      </c>
      <c r="V221" s="122">
        <v>458.8505313538592</v>
      </c>
      <c r="W221" s="122">
        <v>791.23579380668446</v>
      </c>
      <c r="X221" s="122">
        <v>777.39757230397367</v>
      </c>
      <c r="Y221" s="122">
        <v>432.47259248999211</v>
      </c>
      <c r="DA221" s="130" t="s">
        <v>2418</v>
      </c>
    </row>
    <row r="222" spans="1:105" ht="12" customHeight="1" x14ac:dyDescent="0.25">
      <c r="A222" s="97" t="s">
        <v>143</v>
      </c>
      <c r="B222" s="98">
        <v>285.71296013053694</v>
      </c>
      <c r="C222" s="98">
        <v>267.99431610433788</v>
      </c>
      <c r="D222" s="98">
        <v>296.15224019410249</v>
      </c>
      <c r="E222" s="98">
        <v>344.61629552911012</v>
      </c>
      <c r="F222" s="98">
        <v>329.35625119017237</v>
      </c>
      <c r="G222" s="98">
        <v>360.78666143855611</v>
      </c>
      <c r="H222" s="98">
        <v>426.09431873246075</v>
      </c>
      <c r="I222" s="98">
        <v>443.73942791420313</v>
      </c>
      <c r="J222" s="98">
        <v>446.86989446864101</v>
      </c>
      <c r="K222" s="98">
        <v>404.01190229351164</v>
      </c>
      <c r="L222" s="98">
        <v>501.12735539633127</v>
      </c>
      <c r="M222" s="98">
        <v>552.52673186679465</v>
      </c>
      <c r="N222" s="98">
        <v>538.60204860008264</v>
      </c>
      <c r="O222" s="98">
        <v>575.38403575525967</v>
      </c>
      <c r="P222" s="98">
        <v>525.91389031560914</v>
      </c>
      <c r="Q222" s="98">
        <v>453.52875567551189</v>
      </c>
      <c r="R222" s="98">
        <v>506.35731341500076</v>
      </c>
      <c r="S222" s="98">
        <v>574.39480821644747</v>
      </c>
      <c r="T222" s="98">
        <v>570.49996523935465</v>
      </c>
      <c r="U222" s="98">
        <v>519.70830977546484</v>
      </c>
      <c r="V222" s="98">
        <v>449.40924264813492</v>
      </c>
      <c r="W222" s="98">
        <v>791.93231899471436</v>
      </c>
      <c r="X222" s="98">
        <v>791.3620260112699</v>
      </c>
      <c r="Y222" s="98">
        <v>412.87368330151577</v>
      </c>
      <c r="DA222" s="63" t="s">
        <v>2419</v>
      </c>
    </row>
    <row r="223" spans="1:105" ht="12" customHeight="1" x14ac:dyDescent="0.25">
      <c r="A223" s="97" t="s">
        <v>124</v>
      </c>
      <c r="B223" s="98">
        <v>283.6833088428736</v>
      </c>
      <c r="C223" s="98">
        <v>288.68224606933342</v>
      </c>
      <c r="D223" s="98">
        <v>296.26443389490237</v>
      </c>
      <c r="E223" s="98">
        <v>323.68386900893944</v>
      </c>
      <c r="F223" s="98">
        <v>337.58001728764782</v>
      </c>
      <c r="G223" s="98">
        <v>394.31187803718359</v>
      </c>
      <c r="H223" s="98">
        <v>424.01824330074447</v>
      </c>
      <c r="I223" s="98">
        <v>387.08693120313239</v>
      </c>
      <c r="J223" s="98">
        <v>405.76904015696277</v>
      </c>
      <c r="K223" s="98">
        <v>433.0013241707897</v>
      </c>
      <c r="L223" s="98">
        <v>460.77455122489471</v>
      </c>
      <c r="M223" s="98">
        <v>500.39468111246458</v>
      </c>
      <c r="N223" s="98">
        <v>518.0388761633734</v>
      </c>
      <c r="O223" s="98">
        <v>487.98832550257481</v>
      </c>
      <c r="P223" s="98">
        <v>491.92165586990529</v>
      </c>
      <c r="Q223" s="98">
        <v>471.92730076908924</v>
      </c>
      <c r="R223" s="98">
        <v>516.59030992767839</v>
      </c>
      <c r="S223" s="98">
        <v>546.01049147286881</v>
      </c>
      <c r="T223" s="98">
        <v>539.38717201408645</v>
      </c>
      <c r="U223" s="98">
        <v>508.34666369812425</v>
      </c>
      <c r="V223" s="98">
        <v>436.49642478396811</v>
      </c>
      <c r="W223" s="98">
        <v>556.66222534451697</v>
      </c>
      <c r="X223" s="98">
        <v>555.44642758177156</v>
      </c>
      <c r="Y223" s="98">
        <v>683.5658846187838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271.68617096869394</v>
      </c>
      <c r="C227" s="101">
        <v>319.68216228736043</v>
      </c>
      <c r="D227" s="101">
        <v>242.00415308921379</v>
      </c>
      <c r="E227" s="101">
        <v>269.83321504580488</v>
      </c>
      <c r="F227" s="101">
        <v>385.05586964150632</v>
      </c>
      <c r="G227" s="101">
        <v>385.58808100436721</v>
      </c>
      <c r="H227" s="101">
        <v>463.83425054437276</v>
      </c>
      <c r="I227" s="101">
        <v>385.25409711992114</v>
      </c>
      <c r="J227" s="101">
        <v>473.39706777803053</v>
      </c>
      <c r="K227" s="101">
        <v>503.07613490278152</v>
      </c>
      <c r="L227" s="101">
        <v>400.10228822293243</v>
      </c>
      <c r="M227" s="101">
        <v>461.89271374157624</v>
      </c>
      <c r="N227" s="101">
        <v>496.7782861160411</v>
      </c>
      <c r="O227" s="101">
        <v>445.40077878174077</v>
      </c>
      <c r="P227" s="101">
        <v>507.54468763693211</v>
      </c>
      <c r="Q227" s="101">
        <v>500.53728878519695</v>
      </c>
      <c r="R227" s="101">
        <v>529.25079918450399</v>
      </c>
      <c r="S227" s="101">
        <v>536.86806934801814</v>
      </c>
      <c r="T227" s="101">
        <v>544.58213440468296</v>
      </c>
      <c r="U227" s="101">
        <v>505.63420273070221</v>
      </c>
      <c r="V227" s="101">
        <v>506.98969361981068</v>
      </c>
      <c r="W227" s="101">
        <v>791.58735905285425</v>
      </c>
      <c r="X227" s="101">
        <v>723.62336377306656</v>
      </c>
      <c r="Y227" s="101">
        <v>517.81635591041822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449.8397376492992</v>
      </c>
      <c r="C231" s="122">
        <v>444.21392564109976</v>
      </c>
      <c r="D231" s="122">
        <v>428.73806203895663</v>
      </c>
      <c r="E231" s="122">
        <v>446.50428184848715</v>
      </c>
      <c r="F231" s="122">
        <v>452.16205632209522</v>
      </c>
      <c r="G231" s="122">
        <v>453.62554023509495</v>
      </c>
      <c r="H231" s="122">
        <v>514.60934729241274</v>
      </c>
      <c r="I231" s="122">
        <v>509.45141596746873</v>
      </c>
      <c r="J231" s="122">
        <v>547.47290527234975</v>
      </c>
      <c r="K231" s="122">
        <v>516.94565890560182</v>
      </c>
      <c r="L231" s="122">
        <v>449.36426896701687</v>
      </c>
      <c r="M231" s="122">
        <v>499.35625135186683</v>
      </c>
      <c r="N231" s="122">
        <v>503.81815397193924</v>
      </c>
      <c r="O231" s="122">
        <v>447.29330795247563</v>
      </c>
      <c r="P231" s="122">
        <v>423.182564713923</v>
      </c>
      <c r="Q231" s="122">
        <v>336.43888725571463</v>
      </c>
      <c r="R231" s="122">
        <v>349.91459762139021</v>
      </c>
      <c r="S231" s="122">
        <v>339.7985396183816</v>
      </c>
      <c r="T231" s="122">
        <v>408.56613112411878</v>
      </c>
      <c r="U231" s="122">
        <v>413.8632758428796</v>
      </c>
      <c r="V231" s="122">
        <v>374.94792760883246</v>
      </c>
      <c r="W231" s="122">
        <v>400.69909209512753</v>
      </c>
      <c r="X231" s="122">
        <v>418.33235916293478</v>
      </c>
      <c r="Y231" s="122">
        <v>443.20667318559327</v>
      </c>
      <c r="DA231" s="130" t="s">
        <v>2428</v>
      </c>
    </row>
    <row r="232" spans="1:105" ht="12" customHeight="1" x14ac:dyDescent="0.25">
      <c r="A232" s="97" t="s">
        <v>51</v>
      </c>
      <c r="B232" s="98">
        <v>454.69127485737494</v>
      </c>
      <c r="C232" s="98">
        <v>412.8417621767253</v>
      </c>
      <c r="D232" s="98">
        <v>444.31958327734941</v>
      </c>
      <c r="E232" s="98">
        <v>480.7135991328791</v>
      </c>
      <c r="F232" s="98">
        <v>426.88636883095609</v>
      </c>
      <c r="G232" s="98">
        <v>447.14448016425507</v>
      </c>
      <c r="H232" s="98">
        <v>525.76851568682093</v>
      </c>
      <c r="I232" s="98">
        <v>518.66758892596761</v>
      </c>
      <c r="J232" s="98">
        <v>529.57293679817042</v>
      </c>
      <c r="K232" s="98">
        <v>447.06075037485425</v>
      </c>
      <c r="L232" s="98">
        <v>492.50235746261455</v>
      </c>
      <c r="M232" s="98">
        <v>508.4839354187049</v>
      </c>
      <c r="N232" s="98">
        <v>480.39564420928258</v>
      </c>
      <c r="O232" s="98">
        <v>468.07384765504685</v>
      </c>
      <c r="P232" s="98">
        <v>414.16327823000012</v>
      </c>
      <c r="Q232" s="98">
        <v>342.05721872040732</v>
      </c>
      <c r="R232" s="98">
        <v>372.94986673200327</v>
      </c>
      <c r="S232" s="98">
        <v>420.49266556503738</v>
      </c>
      <c r="T232" s="98">
        <v>442.61569933433236</v>
      </c>
      <c r="U232" s="98">
        <v>388.78519541998094</v>
      </c>
      <c r="V232" s="98">
        <v>307.52432724462665</v>
      </c>
      <c r="W232" s="98">
        <v>429.08010184287593</v>
      </c>
      <c r="X232" s="98">
        <v>489.31926219798424</v>
      </c>
      <c r="Y232" s="98">
        <v>385.74781231538731</v>
      </c>
      <c r="DA232" s="63" t="s">
        <v>2429</v>
      </c>
    </row>
    <row r="233" spans="1:105" ht="12" customHeight="1" x14ac:dyDescent="0.25">
      <c r="A233" s="97" t="s">
        <v>50</v>
      </c>
      <c r="B233" s="98">
        <v>450.82541914585886</v>
      </c>
      <c r="C233" s="98">
        <v>444.94416129030969</v>
      </c>
      <c r="D233" s="98">
        <v>443.8895279078659</v>
      </c>
      <c r="E233" s="98">
        <v>454.97363136849384</v>
      </c>
      <c r="F233" s="98">
        <v>439.85072114116497</v>
      </c>
      <c r="G233" s="98">
        <v>483.72147636565711</v>
      </c>
      <c r="H233" s="98">
        <v>526.40524595630495</v>
      </c>
      <c r="I233" s="98">
        <v>446.70742848218595</v>
      </c>
      <c r="J233" s="98">
        <v>481.62204609063315</v>
      </c>
      <c r="K233" s="98">
        <v>480.32233768684648</v>
      </c>
      <c r="L233" s="98">
        <v>473.94322192304145</v>
      </c>
      <c r="M233" s="98">
        <v>513.35470080087089</v>
      </c>
      <c r="N233" s="98">
        <v>518.83578813290137</v>
      </c>
      <c r="O233" s="98">
        <v>436.77900073343511</v>
      </c>
      <c r="P233" s="98">
        <v>405.91735887865696</v>
      </c>
      <c r="Q233" s="98">
        <v>332.22824978823883</v>
      </c>
      <c r="R233" s="98">
        <v>357.98184871900276</v>
      </c>
      <c r="S233" s="98">
        <v>389.72414949735156</v>
      </c>
      <c r="T233" s="98">
        <v>375.65661625417334</v>
      </c>
      <c r="U233" s="98">
        <v>434.04908243012687</v>
      </c>
      <c r="V233" s="98">
        <v>410.91072904673825</v>
      </c>
      <c r="W233" s="98">
        <v>339.19259705110034</v>
      </c>
      <c r="X233" s="98">
        <v>374.04228067371429</v>
      </c>
      <c r="Y233" s="98">
        <v>509.58438802440867</v>
      </c>
      <c r="DA233" s="63" t="s">
        <v>2430</v>
      </c>
    </row>
    <row r="234" spans="1:105" ht="12" customHeight="1" x14ac:dyDescent="0.25">
      <c r="A234" s="109" t="s">
        <v>120</v>
      </c>
      <c r="B234" s="33">
        <v>422.79836007680183</v>
      </c>
      <c r="C234" s="33">
        <v>507.36676204648012</v>
      </c>
      <c r="D234" s="33">
        <v>255.89895210768657</v>
      </c>
      <c r="E234" s="33">
        <v>364.65497933847877</v>
      </c>
      <c r="F234" s="33">
        <v>510.57619763966574</v>
      </c>
      <c r="G234" s="33">
        <v>387.71892118020497</v>
      </c>
      <c r="H234" s="33">
        <v>495.99889012599726</v>
      </c>
      <c r="I234" s="33">
        <v>561.08705554106496</v>
      </c>
      <c r="J234" s="33">
        <v>595.06121189691692</v>
      </c>
      <c r="K234" s="33">
        <v>560.35863565128955</v>
      </c>
      <c r="L234" s="33">
        <v>413.53592372083813</v>
      </c>
      <c r="M234" s="33">
        <v>480.21456606932418</v>
      </c>
      <c r="N234" s="33">
        <v>493.77394375230318</v>
      </c>
      <c r="O234" s="33">
        <v>452.49732288181241</v>
      </c>
      <c r="P234" s="33">
        <v>450.70302816834135</v>
      </c>
      <c r="Q234" s="33">
        <v>340.02683083151783</v>
      </c>
      <c r="R234" s="33">
        <v>322.6256256790013</v>
      </c>
      <c r="S234" s="33">
        <v>208.78342547247041</v>
      </c>
      <c r="T234" s="33">
        <v>441.5002996914252</v>
      </c>
      <c r="U234" s="33">
        <v>398.3285942493689</v>
      </c>
      <c r="V234" s="33">
        <v>365.66281939381406</v>
      </c>
      <c r="W234" s="33">
        <v>477.92950145704208</v>
      </c>
      <c r="X234" s="33">
        <v>439.87759516429139</v>
      </c>
      <c r="Y234" s="33">
        <v>378.33935857035857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3544.4354536225137</v>
      </c>
      <c r="C236" s="117">
        <f t="shared" si="110"/>
        <v>3392.195052139532</v>
      </c>
      <c r="D236" s="117">
        <f t="shared" si="110"/>
        <v>3825.9441158344721</v>
      </c>
      <c r="E236" s="117">
        <f t="shared" si="110"/>
        <v>4090.3582994941976</v>
      </c>
      <c r="F236" s="117">
        <f t="shared" si="110"/>
        <v>3574.9294697800183</v>
      </c>
      <c r="G236" s="117">
        <f t="shared" si="110"/>
        <v>3744.130294121559</v>
      </c>
      <c r="H236" s="117">
        <f t="shared" si="110"/>
        <v>4290.3966451792976</v>
      </c>
      <c r="I236" s="117">
        <f t="shared" si="110"/>
        <v>4187.4563778865659</v>
      </c>
      <c r="J236" s="117">
        <f t="shared" si="110"/>
        <v>4134.6298146201589</v>
      </c>
      <c r="K236" s="117">
        <f t="shared" si="110"/>
        <v>3730.7004751756817</v>
      </c>
      <c r="L236" s="117">
        <f t="shared" si="110"/>
        <v>4480.3145880191296</v>
      </c>
      <c r="M236" s="117">
        <f t="shared" si="110"/>
        <v>4341.9918355393347</v>
      </c>
      <c r="N236" s="117">
        <f t="shared" si="110"/>
        <v>4206.834624970882</v>
      </c>
      <c r="O236" s="117">
        <f t="shared" si="110"/>
        <v>4389.7598585473761</v>
      </c>
      <c r="P236" s="117">
        <f t="shared" si="110"/>
        <v>3994.5172436338353</v>
      </c>
      <c r="Q236" s="117">
        <f t="shared" si="110"/>
        <v>3498.6072570818246</v>
      </c>
      <c r="R236" s="117">
        <f t="shared" ref="R236:V236" si="111">R237+R240+R242+R252</f>
        <v>3930.7065237877882</v>
      </c>
      <c r="S236" s="117">
        <f t="shared" si="111"/>
        <v>4434.472712258631</v>
      </c>
      <c r="T236" s="117">
        <f t="shared" si="111"/>
        <v>4765.0518566449618</v>
      </c>
      <c r="U236" s="117">
        <f t="shared" si="111"/>
        <v>4201.3642250822732</v>
      </c>
      <c r="V236" s="117">
        <f t="shared" si="111"/>
        <v>3668.6277895558792</v>
      </c>
      <c r="W236" s="117">
        <f t="shared" ref="W236:Y236" si="112">W237+W240+W242+W252</f>
        <v>4906.5076062824483</v>
      </c>
      <c r="X236" s="117">
        <f t="shared" si="112"/>
        <v>5011.9985106895356</v>
      </c>
      <c r="Y236" s="117">
        <f t="shared" si="112"/>
        <v>3468.6510376621573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3196.6337302913048</v>
      </c>
      <c r="C237" s="122">
        <f t="shared" si="113"/>
        <v>3060.4789905964221</v>
      </c>
      <c r="D237" s="122">
        <f t="shared" si="113"/>
        <v>3483.7410648601681</v>
      </c>
      <c r="E237" s="122">
        <f t="shared" si="113"/>
        <v>3731.555964459887</v>
      </c>
      <c r="F237" s="122">
        <f t="shared" si="113"/>
        <v>3258.9161709045093</v>
      </c>
      <c r="G237" s="122">
        <f t="shared" si="113"/>
        <v>3423.7415315332437</v>
      </c>
      <c r="H237" s="122">
        <f t="shared" si="113"/>
        <v>3960.11902443585</v>
      </c>
      <c r="I237" s="122">
        <f t="shared" si="113"/>
        <v>3884.881058072277</v>
      </c>
      <c r="J237" s="122">
        <f t="shared" si="113"/>
        <v>3835.9483593128698</v>
      </c>
      <c r="K237" s="122">
        <f t="shared" si="113"/>
        <v>3447.9048011509663</v>
      </c>
      <c r="L237" s="122">
        <f t="shared" si="113"/>
        <v>4145.8569458576476</v>
      </c>
      <c r="M237" s="122">
        <f t="shared" si="113"/>
        <v>3982.2767059490047</v>
      </c>
      <c r="N237" s="122">
        <f t="shared" si="113"/>
        <v>3850.7173194840434</v>
      </c>
      <c r="O237" s="122">
        <f t="shared" si="113"/>
        <v>4031.5847806447628</v>
      </c>
      <c r="P237" s="122">
        <f t="shared" si="113"/>
        <v>3649.5353740708165</v>
      </c>
      <c r="Q237" s="122">
        <f t="shared" si="113"/>
        <v>3189.8299117050296</v>
      </c>
      <c r="R237" s="122">
        <f t="shared" ref="R237:V237" si="114">SUM(R238:R239)</f>
        <v>3587.1530204037458</v>
      </c>
      <c r="S237" s="122">
        <f t="shared" si="114"/>
        <v>4050.2755842996075</v>
      </c>
      <c r="T237" s="122">
        <f t="shared" si="114"/>
        <v>4385.6637847102065</v>
      </c>
      <c r="U237" s="122">
        <f t="shared" si="114"/>
        <v>3841.7054713763105</v>
      </c>
      <c r="V237" s="122">
        <f t="shared" si="114"/>
        <v>3358.312497267018</v>
      </c>
      <c r="W237" s="122">
        <f t="shared" ref="W237:Y237" si="115">SUM(W238:W239)</f>
        <v>4456.9956347912175</v>
      </c>
      <c r="X237" s="122">
        <f t="shared" si="115"/>
        <v>4558.474233305803</v>
      </c>
      <c r="Y237" s="122">
        <f t="shared" si="115"/>
        <v>3150.6463496182341</v>
      </c>
      <c r="DA237" s="130" t="s">
        <v>2581</v>
      </c>
    </row>
    <row r="238" spans="1:105" ht="12" customHeight="1" x14ac:dyDescent="0.25">
      <c r="A238" s="97" t="s">
        <v>51</v>
      </c>
      <c r="B238" s="98">
        <v>3196.6337302913048</v>
      </c>
      <c r="C238" s="98">
        <v>3060.4789905964221</v>
      </c>
      <c r="D238" s="98">
        <v>3483.7410648601681</v>
      </c>
      <c r="E238" s="98">
        <v>3731.555964459887</v>
      </c>
      <c r="F238" s="98">
        <v>3258.9161709045093</v>
      </c>
      <c r="G238" s="98">
        <v>3423.7415315332437</v>
      </c>
      <c r="H238" s="98">
        <v>3960.11902443585</v>
      </c>
      <c r="I238" s="98">
        <v>3884.881058072277</v>
      </c>
      <c r="J238" s="98">
        <v>3835.9483593128698</v>
      </c>
      <c r="K238" s="98">
        <v>3447.9048011509663</v>
      </c>
      <c r="L238" s="98">
        <v>4145.8569458576476</v>
      </c>
      <c r="M238" s="98">
        <v>3982.2767059490047</v>
      </c>
      <c r="N238" s="98">
        <v>3850.7173194840434</v>
      </c>
      <c r="O238" s="98">
        <v>4031.5847806447628</v>
      </c>
      <c r="P238" s="98">
        <v>3649.5353740708165</v>
      </c>
      <c r="Q238" s="98">
        <v>3189.8299117050296</v>
      </c>
      <c r="R238" s="98">
        <v>3587.1530204037458</v>
      </c>
      <c r="S238" s="98">
        <v>4050.2755842996075</v>
      </c>
      <c r="T238" s="98">
        <v>4385.6637847102065</v>
      </c>
      <c r="U238" s="98">
        <v>3841.7054713763105</v>
      </c>
      <c r="V238" s="98">
        <v>3358.312497267018</v>
      </c>
      <c r="W238" s="98">
        <v>4456.9956347912175</v>
      </c>
      <c r="X238" s="98">
        <v>4558.474233305803</v>
      </c>
      <c r="Y238" s="98">
        <v>3150.6463496182341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164.06934048639059</v>
      </c>
      <c r="C242" s="122">
        <v>153.19748788433395</v>
      </c>
      <c r="D242" s="122">
        <v>167.25709003746525</v>
      </c>
      <c r="E242" s="122">
        <v>186.6936189857083</v>
      </c>
      <c r="F242" s="122">
        <v>164.73732890456307</v>
      </c>
      <c r="G242" s="122">
        <v>170.11781279519701</v>
      </c>
      <c r="H242" s="122">
        <v>189.32949151354768</v>
      </c>
      <c r="I242" s="122">
        <v>195.26410950573975</v>
      </c>
      <c r="J242" s="122">
        <v>195.06819228277772</v>
      </c>
      <c r="K242" s="122">
        <v>179.40387144273811</v>
      </c>
      <c r="L242" s="122">
        <v>216.78389430535464</v>
      </c>
      <c r="M242" s="122">
        <v>225.53190430917354</v>
      </c>
      <c r="N242" s="122">
        <v>220.44545008179514</v>
      </c>
      <c r="O242" s="122">
        <v>235.54964976140516</v>
      </c>
      <c r="P242" s="122">
        <v>227.60011858563161</v>
      </c>
      <c r="Q242" s="122">
        <v>206.24165699712375</v>
      </c>
      <c r="R242" s="122">
        <v>230.38215221631097</v>
      </c>
      <c r="S242" s="122">
        <v>259.79356371938843</v>
      </c>
      <c r="T242" s="122">
        <v>254.34380789691323</v>
      </c>
      <c r="U242" s="122">
        <v>231.46916091860064</v>
      </c>
      <c r="V242" s="122">
        <v>195.42800289823307</v>
      </c>
      <c r="W242" s="122">
        <v>332.23025530198078</v>
      </c>
      <c r="X242" s="122">
        <v>320.59338011783927</v>
      </c>
      <c r="Y242" s="122">
        <v>167.36843389686695</v>
      </c>
      <c r="DA242" s="130" t="s">
        <v>2586</v>
      </c>
    </row>
    <row r="243" spans="1:105" ht="12" customHeight="1" x14ac:dyDescent="0.25">
      <c r="A243" s="97" t="s">
        <v>143</v>
      </c>
      <c r="B243" s="98">
        <v>179.01952932252598</v>
      </c>
      <c r="C243" s="98">
        <v>166.45368743596276</v>
      </c>
      <c r="D243" s="98">
        <v>181.92746883770991</v>
      </c>
      <c r="E243" s="98">
        <v>210.1563477446725</v>
      </c>
      <c r="F243" s="98">
        <v>200.17919243960793</v>
      </c>
      <c r="G243" s="98">
        <v>218.34350461777765</v>
      </c>
      <c r="H243" s="98">
        <v>254.51115344378081</v>
      </c>
      <c r="I243" s="98">
        <v>261.12441963734506</v>
      </c>
      <c r="J243" s="98">
        <v>261.56073447654717</v>
      </c>
      <c r="K243" s="98">
        <v>234.48707047179215</v>
      </c>
      <c r="L243" s="98">
        <v>286.75022685536641</v>
      </c>
      <c r="M243" s="98">
        <v>312.41138300541661</v>
      </c>
      <c r="N243" s="98">
        <v>302.38280554488762</v>
      </c>
      <c r="O243" s="98">
        <v>320.06746908806991</v>
      </c>
      <c r="P243" s="98">
        <v>291.21390470000176</v>
      </c>
      <c r="Q243" s="98">
        <v>250.12397556494702</v>
      </c>
      <c r="R243" s="98">
        <v>278.7510755559976</v>
      </c>
      <c r="S243" s="98">
        <v>311.75199550753354</v>
      </c>
      <c r="T243" s="98">
        <v>307.06216531375469</v>
      </c>
      <c r="U243" s="98">
        <v>276.41899282166571</v>
      </c>
      <c r="V243" s="98">
        <v>234.18550284815765</v>
      </c>
      <c r="W243" s="98">
        <v>405.09919516348975</v>
      </c>
      <c r="X243" s="98">
        <v>398.84655518881596</v>
      </c>
      <c r="Y243" s="98">
        <v>203.67582811041461</v>
      </c>
      <c r="DA243" s="63" t="s">
        <v>2587</v>
      </c>
    </row>
    <row r="244" spans="1:105" ht="12" customHeight="1" x14ac:dyDescent="0.25">
      <c r="A244" s="97" t="s">
        <v>124</v>
      </c>
      <c r="B244" s="98">
        <v>123.22260827351647</v>
      </c>
      <c r="C244" s="98">
        <v>124.5236901043333</v>
      </c>
      <c r="D244" s="98">
        <v>126.45603979840364</v>
      </c>
      <c r="E244" s="98">
        <v>136.95406507053011</v>
      </c>
      <c r="F244" s="98">
        <v>141.7350058830198</v>
      </c>
      <c r="G244" s="98">
        <v>163.77677986047894</v>
      </c>
      <c r="H244" s="98">
        <v>173.93583934198352</v>
      </c>
      <c r="I244" s="98">
        <v>157.77536155995014</v>
      </c>
      <c r="J244" s="98">
        <v>164.88921137517457</v>
      </c>
      <c r="K244" s="98">
        <v>173.71827120054525</v>
      </c>
      <c r="L244" s="98">
        <v>181.19548862765794</v>
      </c>
      <c r="M244" s="98">
        <v>192.32855741911791</v>
      </c>
      <c r="N244" s="98">
        <v>197.47352222874042</v>
      </c>
      <c r="O244" s="98">
        <v>184.37869334293799</v>
      </c>
      <c r="P244" s="98">
        <v>184.46459265100171</v>
      </c>
      <c r="Q244" s="98">
        <v>174.46102181802868</v>
      </c>
      <c r="R244" s="98">
        <v>188.88845956483908</v>
      </c>
      <c r="S244" s="98">
        <v>189.17511057658464</v>
      </c>
      <c r="T244" s="98">
        <v>164.04863853932008</v>
      </c>
      <c r="U244" s="98">
        <v>139.53593009040623</v>
      </c>
      <c r="V244" s="98">
        <v>116.60246289267471</v>
      </c>
      <c r="W244" s="98">
        <v>146.33314890919991</v>
      </c>
      <c r="X244" s="98">
        <v>144.58584502398062</v>
      </c>
      <c r="Y244" s="98">
        <v>175.66007207795428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183.73238284481818</v>
      </c>
      <c r="C252" s="122">
        <v>178.51857365877575</v>
      </c>
      <c r="D252" s="122">
        <v>174.94596093683853</v>
      </c>
      <c r="E252" s="122">
        <v>172.10871604860225</v>
      </c>
      <c r="F252" s="122">
        <v>151.27596997094579</v>
      </c>
      <c r="G252" s="122">
        <v>150.27094979311835</v>
      </c>
      <c r="H252" s="122">
        <v>140.94812922989951</v>
      </c>
      <c r="I252" s="122">
        <v>107.31121030854887</v>
      </c>
      <c r="J252" s="122">
        <v>103.61326302451182</v>
      </c>
      <c r="K252" s="122">
        <v>103.39180258197769</v>
      </c>
      <c r="L252" s="122">
        <v>117.67374785612678</v>
      </c>
      <c r="M252" s="122">
        <v>134.18322528115664</v>
      </c>
      <c r="N252" s="122">
        <v>135.67185540504371</v>
      </c>
      <c r="O252" s="122">
        <v>122.62542814120802</v>
      </c>
      <c r="P252" s="122">
        <v>117.38175097738734</v>
      </c>
      <c r="Q252" s="122">
        <v>102.5356883796714</v>
      </c>
      <c r="R252" s="122">
        <v>113.1713511677314</v>
      </c>
      <c r="S252" s="122">
        <v>124.40356423963432</v>
      </c>
      <c r="T252" s="122">
        <v>125.04426403784238</v>
      </c>
      <c r="U252" s="122">
        <v>128.18959278736205</v>
      </c>
      <c r="V252" s="122">
        <v>114.88728939062801</v>
      </c>
      <c r="W252" s="122">
        <v>117.28171618925012</v>
      </c>
      <c r="X252" s="122">
        <v>132.93089726589392</v>
      </c>
      <c r="Y252" s="122">
        <v>150.63625414705604</v>
      </c>
      <c r="DA252" s="130" t="s">
        <v>2596</v>
      </c>
    </row>
    <row r="253" spans="1:105" ht="12" customHeight="1" x14ac:dyDescent="0.25">
      <c r="A253" s="97" t="s">
        <v>51</v>
      </c>
      <c r="B253" s="98">
        <v>280.97304578790732</v>
      </c>
      <c r="C253" s="98">
        <v>253.99189248990842</v>
      </c>
      <c r="D253" s="98">
        <v>272.67173420108031</v>
      </c>
      <c r="E253" s="98">
        <v>294.42830261828084</v>
      </c>
      <c r="F253" s="98">
        <v>261.22559837924229</v>
      </c>
      <c r="G253" s="98">
        <v>273.9984123642804</v>
      </c>
      <c r="H253" s="98">
        <v>320.33201699504269</v>
      </c>
      <c r="I253" s="98">
        <v>314.1810839142517</v>
      </c>
      <c r="J253" s="98">
        <v>321.76932954718944</v>
      </c>
      <c r="K253" s="98">
        <v>271.78977071351557</v>
      </c>
      <c r="L253" s="98">
        <v>298.18231249996393</v>
      </c>
      <c r="M253" s="98">
        <v>306.59261986208656</v>
      </c>
      <c r="N253" s="98">
        <v>290.28347612462397</v>
      </c>
      <c r="O253" s="98">
        <v>282.16494252382427</v>
      </c>
      <c r="P253" s="98">
        <v>249.4430086525748</v>
      </c>
      <c r="Q253" s="98">
        <v>206.05292283838372</v>
      </c>
      <c r="R253" s="98">
        <v>225.08026021343909</v>
      </c>
      <c r="S253" s="98">
        <v>253.01958727738153</v>
      </c>
      <c r="T253" s="98">
        <v>266.26165646955144</v>
      </c>
      <c r="U253" s="98">
        <v>233.60351719987278</v>
      </c>
      <c r="V253" s="98">
        <v>183.84507750474586</v>
      </c>
      <c r="W253" s="98">
        <v>255.60031942273025</v>
      </c>
      <c r="X253" s="98">
        <v>291.84805499646137</v>
      </c>
      <c r="Y253" s="98">
        <v>229.79011605577671</v>
      </c>
      <c r="DA253" s="63" t="s">
        <v>2597</v>
      </c>
    </row>
    <row r="254" spans="1:105" ht="12" customHeight="1" x14ac:dyDescent="0.25">
      <c r="A254" s="97" t="s">
        <v>50</v>
      </c>
      <c r="B254" s="98">
        <v>181.13457266323778</v>
      </c>
      <c r="C254" s="98">
        <v>178.40482308681234</v>
      </c>
      <c r="D254" s="98">
        <v>177.53072209828304</v>
      </c>
      <c r="E254" s="98">
        <v>181.60857854371352</v>
      </c>
      <c r="F254" s="98">
        <v>175.27798582051187</v>
      </c>
      <c r="G254" s="98">
        <v>192.37162593269031</v>
      </c>
      <c r="H254" s="98">
        <v>208.91793113948853</v>
      </c>
      <c r="I254" s="98">
        <v>177.10664947444891</v>
      </c>
      <c r="J254" s="98">
        <v>190.84613584918296</v>
      </c>
      <c r="K254" s="98">
        <v>190.00590593413236</v>
      </c>
      <c r="L254" s="98">
        <v>187.146384813113</v>
      </c>
      <c r="M254" s="98">
        <v>202.49841784932303</v>
      </c>
      <c r="N254" s="98">
        <v>204.54573209096273</v>
      </c>
      <c r="O254" s="98">
        <v>172.12619594849349</v>
      </c>
      <c r="P254" s="98">
        <v>159.92860394728717</v>
      </c>
      <c r="Q254" s="98">
        <v>130.83118426965248</v>
      </c>
      <c r="R254" s="98">
        <v>140.72069304248618</v>
      </c>
      <c r="S254" s="98">
        <v>152.45446042468575</v>
      </c>
      <c r="T254" s="98">
        <v>145.98338249193407</v>
      </c>
      <c r="U254" s="98">
        <v>167.99781868189544</v>
      </c>
      <c r="V254" s="98">
        <v>158.67621398645556</v>
      </c>
      <c r="W254" s="98">
        <v>130.5347598819053</v>
      </c>
      <c r="X254" s="98">
        <v>143.24634941372153</v>
      </c>
      <c r="Y254" s="98">
        <v>194.55081630217035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171.06775749327579</v>
      </c>
      <c r="C257" s="118">
        <f t="shared" si="117"/>
        <v>164.36862190709195</v>
      </c>
      <c r="D257" s="118">
        <f t="shared" si="117"/>
        <v>184.31867682131357</v>
      </c>
      <c r="E257" s="118">
        <f t="shared" si="117"/>
        <v>197.17845477968751</v>
      </c>
      <c r="F257" s="118">
        <f t="shared" si="117"/>
        <v>174.10579390226519</v>
      </c>
      <c r="G257" s="118">
        <f t="shared" si="117"/>
        <v>180.504488928504</v>
      </c>
      <c r="H257" s="118">
        <f t="shared" si="117"/>
        <v>207.41522846796244</v>
      </c>
      <c r="I257" s="118">
        <f t="shared" si="117"/>
        <v>203.04547098620844</v>
      </c>
      <c r="J257" s="118">
        <f t="shared" si="117"/>
        <v>199.59116949800767</v>
      </c>
      <c r="K257" s="118">
        <f t="shared" si="117"/>
        <v>179.57334669518005</v>
      </c>
      <c r="L257" s="118">
        <f t="shared" si="117"/>
        <v>211.49882820890483</v>
      </c>
      <c r="M257" s="118">
        <f t="shared" si="117"/>
        <v>206.81893232253961</v>
      </c>
      <c r="N257" s="118">
        <f t="shared" si="117"/>
        <v>198.74767854325742</v>
      </c>
      <c r="O257" s="118">
        <f t="shared" si="117"/>
        <v>202.46963873400028</v>
      </c>
      <c r="P257" s="118">
        <f t="shared" si="117"/>
        <v>182.37382606306505</v>
      </c>
      <c r="Q257" s="118">
        <f t="shared" si="117"/>
        <v>156.51195864958098</v>
      </c>
      <c r="R257" s="118">
        <f t="shared" ref="R257:V257" si="118">R258+R261+R263+R273</f>
        <v>172.25844876473397</v>
      </c>
      <c r="S257" s="118">
        <f t="shared" si="118"/>
        <v>190.82386423459755</v>
      </c>
      <c r="T257" s="118">
        <f t="shared" si="118"/>
        <v>203.23215411963508</v>
      </c>
      <c r="U257" s="118">
        <f t="shared" si="118"/>
        <v>178.09527984933615</v>
      </c>
      <c r="V257" s="118">
        <f t="shared" si="118"/>
        <v>155.41800265239735</v>
      </c>
      <c r="W257" s="118">
        <f t="shared" ref="W257:Y257" si="119">W258+W261+W263+W273</f>
        <v>206.61835787729004</v>
      </c>
      <c r="X257" s="118">
        <f t="shared" si="119"/>
        <v>209.19132858114921</v>
      </c>
      <c r="Y257" s="118">
        <f t="shared" si="119"/>
        <v>145.21235731431076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149.80841334122695</v>
      </c>
      <c r="C258" s="123">
        <f t="shared" si="120"/>
        <v>143.7417990848856</v>
      </c>
      <c r="D258" s="123">
        <f t="shared" si="120"/>
        <v>163.65090682820627</v>
      </c>
      <c r="E258" s="123">
        <f t="shared" si="120"/>
        <v>175.03905975720141</v>
      </c>
      <c r="F258" s="123">
        <f t="shared" si="120"/>
        <v>152.26077579795509</v>
      </c>
      <c r="G258" s="123">
        <f t="shared" si="120"/>
        <v>158.17590977671131</v>
      </c>
      <c r="H258" s="123">
        <f t="shared" si="120"/>
        <v>182.34027214774855</v>
      </c>
      <c r="I258" s="123">
        <f t="shared" si="120"/>
        <v>179.00628292206284</v>
      </c>
      <c r="J258" s="123">
        <f t="shared" si="120"/>
        <v>174.49029816464579</v>
      </c>
      <c r="K258" s="123">
        <f t="shared" si="120"/>
        <v>155.9891854642527</v>
      </c>
      <c r="L258" s="123">
        <f t="shared" si="120"/>
        <v>187.98537544158546</v>
      </c>
      <c r="M258" s="123">
        <f t="shared" si="120"/>
        <v>180.89023001400716</v>
      </c>
      <c r="N258" s="123">
        <f t="shared" si="120"/>
        <v>173.04377361383814</v>
      </c>
      <c r="O258" s="123">
        <f t="shared" si="120"/>
        <v>178.3711611337209</v>
      </c>
      <c r="P258" s="123">
        <f t="shared" si="120"/>
        <v>159.64952502906368</v>
      </c>
      <c r="Q258" s="123">
        <f t="shared" si="120"/>
        <v>137.52245749003592</v>
      </c>
      <c r="R258" s="123">
        <f t="shared" ref="R258:V258" si="121">SUM(R259:R260)</f>
        <v>152.07913982293164</v>
      </c>
      <c r="S258" s="123">
        <f t="shared" si="121"/>
        <v>169.81700555278246</v>
      </c>
      <c r="T258" s="123">
        <f t="shared" si="121"/>
        <v>181.4946281044634</v>
      </c>
      <c r="U258" s="123">
        <f t="shared" si="121"/>
        <v>157.65310440079907</v>
      </c>
      <c r="V258" s="123">
        <f t="shared" si="121"/>
        <v>137.45381344452846</v>
      </c>
      <c r="W258" s="123">
        <f t="shared" ref="W258:Y258" si="122">SUM(W259:W260)</f>
        <v>181.75342667060872</v>
      </c>
      <c r="X258" s="123">
        <f t="shared" si="122"/>
        <v>184.47662529175184</v>
      </c>
      <c r="Y258" s="123">
        <f t="shared" si="122"/>
        <v>126.90335297436826</v>
      </c>
      <c r="DA258" s="130" t="s">
        <v>2749</v>
      </c>
    </row>
    <row r="259" spans="1:105" ht="12" customHeight="1" x14ac:dyDescent="0.25">
      <c r="A259" s="97" t="s">
        <v>51</v>
      </c>
      <c r="B259" s="99">
        <v>149.03725341554252</v>
      </c>
      <c r="C259" s="99">
        <v>143.01098086694734</v>
      </c>
      <c r="D259" s="99">
        <v>162.82684599551359</v>
      </c>
      <c r="E259" s="99">
        <v>174.16736918887528</v>
      </c>
      <c r="F259" s="99">
        <v>151.50869772686545</v>
      </c>
      <c r="G259" s="99">
        <v>157.39887140040764</v>
      </c>
      <c r="H259" s="99">
        <v>181.44416082249904</v>
      </c>
      <c r="I259" s="99">
        <v>178.13654134461035</v>
      </c>
      <c r="J259" s="99">
        <v>173.6451846757989</v>
      </c>
      <c r="K259" s="99">
        <v>155.23877421712399</v>
      </c>
      <c r="L259" s="99">
        <v>187.09019802528329</v>
      </c>
      <c r="M259" s="99">
        <v>180.02981564381366</v>
      </c>
      <c r="N259" s="99">
        <v>172.22125185646166</v>
      </c>
      <c r="O259" s="99">
        <v>177.52502865930214</v>
      </c>
      <c r="P259" s="99">
        <v>158.90256348684832</v>
      </c>
      <c r="Q259" s="99">
        <v>136.8885764343876</v>
      </c>
      <c r="R259" s="99">
        <v>151.38760870178618</v>
      </c>
      <c r="S259" s="99">
        <v>169.04553265441248</v>
      </c>
      <c r="T259" s="99">
        <v>180.66240948121475</v>
      </c>
      <c r="U259" s="99">
        <v>156.92756588131493</v>
      </c>
      <c r="V259" s="99">
        <v>136.8268838979937</v>
      </c>
      <c r="W259" s="99">
        <v>180.92444250089994</v>
      </c>
      <c r="X259" s="99">
        <v>183.62395663528218</v>
      </c>
      <c r="Y259" s="99">
        <v>126.32076684816062</v>
      </c>
      <c r="DA259" s="63" t="s">
        <v>2750</v>
      </c>
    </row>
    <row r="260" spans="1:105" ht="12" customHeight="1" x14ac:dyDescent="0.25">
      <c r="A260" s="97" t="s">
        <v>53</v>
      </c>
      <c r="B260" s="99">
        <v>0.77115992568443359</v>
      </c>
      <c r="C260" s="99">
        <v>0.7308182179382503</v>
      </c>
      <c r="D260" s="99">
        <v>0.82406083269268671</v>
      </c>
      <c r="E260" s="99">
        <v>0.8716905683261259</v>
      </c>
      <c r="F260" s="99">
        <v>0.75207807108963609</v>
      </c>
      <c r="G260" s="99">
        <v>0.77703837630366646</v>
      </c>
      <c r="H260" s="99">
        <v>0.89611132524949344</v>
      </c>
      <c r="I260" s="99">
        <v>0.86974157745248259</v>
      </c>
      <c r="J260" s="99">
        <v>0.84511348884689941</v>
      </c>
      <c r="K260" s="99">
        <v>0.75041124712870644</v>
      </c>
      <c r="L260" s="99">
        <v>0.89517741630216219</v>
      </c>
      <c r="M260" s="99">
        <v>0.86041437019349476</v>
      </c>
      <c r="N260" s="99">
        <v>0.8225217573764747</v>
      </c>
      <c r="O260" s="99">
        <v>0.84613247441876083</v>
      </c>
      <c r="P260" s="99">
        <v>0.74696154221536881</v>
      </c>
      <c r="Q260" s="99">
        <v>0.63388105564831798</v>
      </c>
      <c r="R260" s="99">
        <v>0.69153112114546567</v>
      </c>
      <c r="S260" s="99">
        <v>0.77147289836997857</v>
      </c>
      <c r="T260" s="99">
        <v>0.83221862324864027</v>
      </c>
      <c r="U260" s="99">
        <v>0.72553851948414561</v>
      </c>
      <c r="V260" s="99">
        <v>0.62692954653476118</v>
      </c>
      <c r="W260" s="99">
        <v>0.82898416970877864</v>
      </c>
      <c r="X260" s="99">
        <v>0.85266865646965706</v>
      </c>
      <c r="Y260" s="99">
        <v>0.58258612620764594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1.6030629062501766E-4</v>
      </c>
      <c r="C261" s="123">
        <f t="shared" si="123"/>
        <v>1.5330705156534297E-4</v>
      </c>
      <c r="D261" s="123">
        <f t="shared" si="123"/>
        <v>2.3329402995256868E-4</v>
      </c>
      <c r="E261" s="123">
        <f t="shared" si="123"/>
        <v>5.5152345206340347E-4</v>
      </c>
      <c r="F261" s="123">
        <f t="shared" si="123"/>
        <v>1.1433087278108294E-3</v>
      </c>
      <c r="G261" s="123">
        <f t="shared" si="123"/>
        <v>2.0874468215588979E-3</v>
      </c>
      <c r="H261" s="123">
        <f t="shared" si="123"/>
        <v>7.2366583224126755E-3</v>
      </c>
      <c r="I261" s="123">
        <f t="shared" si="123"/>
        <v>4.1756127502215849E-3</v>
      </c>
      <c r="J261" s="123">
        <f t="shared" si="123"/>
        <v>3.6864867917748411E-3</v>
      </c>
      <c r="K261" s="123">
        <f t="shared" si="123"/>
        <v>4.2424415439829052E-3</v>
      </c>
      <c r="L261" s="123">
        <f t="shared" si="123"/>
        <v>3.2230638440215689E-2</v>
      </c>
      <c r="M261" s="123">
        <f t="shared" si="123"/>
        <v>3.9175987181502732E-3</v>
      </c>
      <c r="N261" s="123">
        <f t="shared" si="123"/>
        <v>1.1143348341045944E-2</v>
      </c>
      <c r="O261" s="123">
        <f t="shared" si="123"/>
        <v>5.7903760583572893E-3</v>
      </c>
      <c r="P261" s="123">
        <f t="shared" si="123"/>
        <v>1.2474036269007026E-2</v>
      </c>
      <c r="Q261" s="123">
        <f t="shared" si="123"/>
        <v>7.7577638950623706E-3</v>
      </c>
      <c r="R261" s="123">
        <f t="shared" si="123"/>
        <v>4.5992562644792305E-3</v>
      </c>
      <c r="S261" s="123">
        <f t="shared" si="123"/>
        <v>3.538794154952743E-3</v>
      </c>
      <c r="T261" s="123">
        <f t="shared" si="123"/>
        <v>5.4525316490436106E-3</v>
      </c>
      <c r="U261" s="123">
        <f t="shared" si="123"/>
        <v>4.611895258154604E-3</v>
      </c>
      <c r="V261" s="123">
        <f t="shared" si="123"/>
        <v>2.9993201075288853E-3</v>
      </c>
      <c r="W261" s="123">
        <f t="shared" si="123"/>
        <v>9.2213381291789912E-3</v>
      </c>
      <c r="X261" s="123">
        <f t="shared" si="123"/>
        <v>6.0405889636196844E-3</v>
      </c>
      <c r="Y261" s="123">
        <f t="shared" si="123"/>
        <v>5.8876852225947006E-3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1.6030629062501766E-4</v>
      </c>
      <c r="C262" s="99">
        <f>RES_hhdet_fecs!C8</f>
        <v>1.5330705156534297E-4</v>
      </c>
      <c r="D262" s="99">
        <f>RES_hhdet_fecs!D8</f>
        <v>2.3329402995256868E-4</v>
      </c>
      <c r="E262" s="99">
        <f>RES_hhdet_fecs!E8</f>
        <v>5.5152345206340347E-4</v>
      </c>
      <c r="F262" s="99">
        <f>RES_hhdet_fecs!F8</f>
        <v>1.1433087278108294E-3</v>
      </c>
      <c r="G262" s="99">
        <f>RES_hhdet_fecs!G8</f>
        <v>2.0874468215588979E-3</v>
      </c>
      <c r="H262" s="99">
        <f>RES_hhdet_fecs!H8</f>
        <v>7.2366583224126755E-3</v>
      </c>
      <c r="I262" s="99">
        <f>RES_hhdet_fecs!I8</f>
        <v>4.1756127502215849E-3</v>
      </c>
      <c r="J262" s="99">
        <f>RES_hhdet_fecs!J8</f>
        <v>3.6864867917748411E-3</v>
      </c>
      <c r="K262" s="99">
        <f>RES_hhdet_fecs!K8</f>
        <v>4.2424415439829052E-3</v>
      </c>
      <c r="L262" s="99">
        <f>RES_hhdet_fecs!L8</f>
        <v>3.2230638440215689E-2</v>
      </c>
      <c r="M262" s="99">
        <f>RES_hhdet_fecs!M8</f>
        <v>3.9175987181502732E-3</v>
      </c>
      <c r="N262" s="99">
        <f>RES_hhdet_fecs!N8</f>
        <v>1.1143348341045944E-2</v>
      </c>
      <c r="O262" s="99">
        <f>RES_hhdet_fecs!O8</f>
        <v>5.7903760583572893E-3</v>
      </c>
      <c r="P262" s="99">
        <f>RES_hhdet_fecs!P8</f>
        <v>1.2474036269007026E-2</v>
      </c>
      <c r="Q262" s="99">
        <f>RES_hhdet_fecs!Q8</f>
        <v>7.7577638950623706E-3</v>
      </c>
      <c r="R262" s="99">
        <f>RES_hhdet_fecs!R8</f>
        <v>4.5992562644792305E-3</v>
      </c>
      <c r="S262" s="99">
        <f>RES_hhdet_fecs!S8</f>
        <v>3.538794154952743E-3</v>
      </c>
      <c r="T262" s="99">
        <f>RES_hhdet_fecs!T8</f>
        <v>5.4525316490436106E-3</v>
      </c>
      <c r="U262" s="99">
        <f>RES_hhdet_fecs!U8</f>
        <v>4.611895258154604E-3</v>
      </c>
      <c r="V262" s="99">
        <f>RES_hhdet_fecs!V8</f>
        <v>2.9993201075288853E-3</v>
      </c>
      <c r="W262" s="99">
        <f>RES_hhdet_fecs!W8</f>
        <v>9.2213381291789912E-3</v>
      </c>
      <c r="X262" s="99">
        <f>RES_hhdet_fecs!X8</f>
        <v>6.0405889636196844E-3</v>
      </c>
      <c r="Y262" s="99">
        <f>RES_hhdet_fecs!Y8</f>
        <v>5.8876852225947006E-3</v>
      </c>
      <c r="DA262" s="63" t="s">
        <v>2753</v>
      </c>
    </row>
    <row r="263" spans="1:105" ht="12" customHeight="1" x14ac:dyDescent="0.25">
      <c r="A263" s="121" t="s">
        <v>55</v>
      </c>
      <c r="B263" s="123">
        <v>8.2867187912098537</v>
      </c>
      <c r="C263" s="123">
        <v>7.8704977593728858</v>
      </c>
      <c r="D263" s="123">
        <v>8.3598233767430035</v>
      </c>
      <c r="E263" s="123">
        <v>9.5378876425147965</v>
      </c>
      <c r="F263" s="123">
        <v>9.4979558252142784</v>
      </c>
      <c r="G263" s="123">
        <v>10.091216999250117</v>
      </c>
      <c r="H263" s="123">
        <v>11.802268972385793</v>
      </c>
      <c r="I263" s="123">
        <v>11.496067860175664</v>
      </c>
      <c r="J263" s="123">
        <v>11.944084039922489</v>
      </c>
      <c r="K263" s="123">
        <v>11.120238019594641</v>
      </c>
      <c r="L263" s="123">
        <v>12.2802187039185</v>
      </c>
      <c r="M263" s="123">
        <v>13.445863408634468</v>
      </c>
      <c r="N263" s="123">
        <v>13.214331133457316</v>
      </c>
      <c r="O263" s="123">
        <v>13.227600259968813</v>
      </c>
      <c r="P263" s="123">
        <v>12.554493299644873</v>
      </c>
      <c r="Q263" s="123">
        <v>10.907901363477864</v>
      </c>
      <c r="R263" s="123">
        <v>11.833402241292392</v>
      </c>
      <c r="S263" s="123">
        <v>12.842864712361287</v>
      </c>
      <c r="T263" s="123">
        <v>12.445192267061836</v>
      </c>
      <c r="U263" s="123">
        <v>11.097133591777316</v>
      </c>
      <c r="V263" s="123">
        <v>9.586459575950121</v>
      </c>
      <c r="W263" s="123">
        <v>16.176297951717707</v>
      </c>
      <c r="X263" s="123">
        <v>15.572095148902424</v>
      </c>
      <c r="Y263" s="123">
        <v>8.4388193533552407</v>
      </c>
      <c r="DA263" s="130" t="s">
        <v>2754</v>
      </c>
    </row>
    <row r="264" spans="1:105" ht="12" customHeight="1" x14ac:dyDescent="0.25">
      <c r="A264" s="97" t="s">
        <v>143</v>
      </c>
      <c r="B264" s="99">
        <v>8.3464610615683785</v>
      </c>
      <c r="C264" s="99">
        <v>7.778097867124476</v>
      </c>
      <c r="D264" s="99">
        <v>8.5031221894157607</v>
      </c>
      <c r="E264" s="99">
        <v>9.8088782678434061</v>
      </c>
      <c r="F264" s="99">
        <v>9.306434154187782</v>
      </c>
      <c r="G264" s="99">
        <v>10.037855044816252</v>
      </c>
      <c r="H264" s="99">
        <v>11.661155225795707</v>
      </c>
      <c r="I264" s="99">
        <v>11.973545722374572</v>
      </c>
      <c r="J264" s="99">
        <v>11.840295485691435</v>
      </c>
      <c r="K264" s="99">
        <v>10.557566838171974</v>
      </c>
      <c r="L264" s="99">
        <v>12.940185208215684</v>
      </c>
      <c r="M264" s="99">
        <v>14.123419300189193</v>
      </c>
      <c r="N264" s="99">
        <v>13.523907622953562</v>
      </c>
      <c r="O264" s="99">
        <v>14.093709971214547</v>
      </c>
      <c r="P264" s="99">
        <v>12.679596506617424</v>
      </c>
      <c r="Q264" s="99">
        <v>10.733837193499021</v>
      </c>
      <c r="R264" s="99">
        <v>11.764053139479316</v>
      </c>
      <c r="S264" s="99">
        <v>13.011529966240602</v>
      </c>
      <c r="T264" s="99">
        <v>12.649075115950231</v>
      </c>
      <c r="U264" s="99">
        <v>11.291276759779395</v>
      </c>
      <c r="V264" s="99">
        <v>9.5413612148585063</v>
      </c>
      <c r="W264" s="99">
        <v>16.444338753755801</v>
      </c>
      <c r="X264" s="99">
        <v>16.066292975623735</v>
      </c>
      <c r="Y264" s="99">
        <v>8.1660979812790675</v>
      </c>
      <c r="DA264" s="63" t="s">
        <v>2755</v>
      </c>
    </row>
    <row r="265" spans="1:105" ht="12" customHeight="1" x14ac:dyDescent="0.25">
      <c r="A265" s="97" t="s">
        <v>124</v>
      </c>
      <c r="B265" s="99">
        <v>8.9565494508404733</v>
      </c>
      <c r="C265" s="99">
        <v>9.0511197891945745</v>
      </c>
      <c r="D265" s="99">
        <v>9.194861745840754</v>
      </c>
      <c r="E265" s="99">
        <v>9.9439560900477737</v>
      </c>
      <c r="F265" s="99">
        <v>10.25746737153915</v>
      </c>
      <c r="G265" s="99">
        <v>11.755752079040533</v>
      </c>
      <c r="H265" s="99">
        <v>12.391030333166123</v>
      </c>
      <c r="I265" s="99">
        <v>11.192181840898169</v>
      </c>
      <c r="J265" s="99">
        <v>11.587816624906138</v>
      </c>
      <c r="K265" s="99">
        <v>12.156343352021848</v>
      </c>
      <c r="L265" s="99">
        <v>12.664655379720299</v>
      </c>
      <c r="M265" s="99">
        <v>13.417838332505772</v>
      </c>
      <c r="N265" s="99">
        <v>13.664108435305861</v>
      </c>
      <c r="O265" s="99">
        <v>12.535181393622182</v>
      </c>
      <c r="P265" s="99">
        <v>12.392472778168347</v>
      </c>
      <c r="Q265" s="99">
        <v>11.558445008732422</v>
      </c>
      <c r="R265" s="99">
        <v>12.341356599610096</v>
      </c>
      <c r="S265" s="99">
        <v>12.213667846325468</v>
      </c>
      <c r="T265" s="99">
        <v>10.48145438298511</v>
      </c>
      <c r="U265" s="99">
        <v>8.851048511960883</v>
      </c>
      <c r="V265" s="99">
        <v>7.364496932914431</v>
      </c>
      <c r="W265" s="99">
        <v>9.2026481592081026</v>
      </c>
      <c r="X265" s="99">
        <v>9.0668578182515649</v>
      </c>
      <c r="Y265" s="99">
        <v>10.984202669396161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7.6035035756269904</v>
      </c>
      <c r="C269" s="102">
        <v>8.9047909647770425</v>
      </c>
      <c r="D269" s="102">
        <v>6.6858261388801266</v>
      </c>
      <c r="E269" s="102">
        <v>7.3593450351672764</v>
      </c>
      <c r="F269" s="102">
        <v>10.379841528646304</v>
      </c>
      <c r="G269" s="102">
        <v>10.262708686115436</v>
      </c>
      <c r="H269" s="102">
        <v>12.207546060319576</v>
      </c>
      <c r="I269" s="102">
        <v>10.080673494041784</v>
      </c>
      <c r="J269" s="102">
        <v>12.251248231513291</v>
      </c>
      <c r="K269" s="102">
        <v>12.945738750036391</v>
      </c>
      <c r="L269" s="102">
        <v>10.22869341088593</v>
      </c>
      <c r="M269" s="102">
        <v>11.684524391891998</v>
      </c>
      <c r="N269" s="102">
        <v>12.3757771872662</v>
      </c>
      <c r="O269" s="102">
        <v>10.815490170416254</v>
      </c>
      <c r="P269" s="102">
        <v>12.107760143326262</v>
      </c>
      <c r="Q269" s="102">
        <v>11.720929675558851</v>
      </c>
      <c r="R269" s="102">
        <v>12.15946714748619</v>
      </c>
      <c r="S269" s="102">
        <v>12.003743969606452</v>
      </c>
      <c r="T269" s="102">
        <v>11.47838072555456</v>
      </c>
      <c r="U269" s="102">
        <v>10.117827206080445</v>
      </c>
      <c r="V269" s="102">
        <v>9.8435410160728392</v>
      </c>
      <c r="W269" s="102">
        <v>15.049524284282532</v>
      </c>
      <c r="X269" s="102">
        <v>13.644703197044196</v>
      </c>
      <c r="Y269" s="102">
        <v>9.6449571667325653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12.97246505454833</v>
      </c>
      <c r="C273" s="123">
        <v>12.756171755781905</v>
      </c>
      <c r="D273" s="123">
        <v>12.307713322334349</v>
      </c>
      <c r="E273" s="123">
        <v>12.600955856519263</v>
      </c>
      <c r="F273" s="123">
        <v>12.345918970367997</v>
      </c>
      <c r="G273" s="123">
        <v>12.235274705721027</v>
      </c>
      <c r="H273" s="123">
        <v>13.26545068950565</v>
      </c>
      <c r="I273" s="123">
        <v>12.538944591219719</v>
      </c>
      <c r="J273" s="123">
        <v>13.153100806647609</v>
      </c>
      <c r="K273" s="123">
        <v>12.459680769788717</v>
      </c>
      <c r="L273" s="123">
        <v>11.201003424960652</v>
      </c>
      <c r="M273" s="123">
        <v>12.478921301179843</v>
      </c>
      <c r="N273" s="123">
        <v>12.478430447620912</v>
      </c>
      <c r="O273" s="123">
        <v>10.865086964252185</v>
      </c>
      <c r="P273" s="123">
        <v>10.157333698087527</v>
      </c>
      <c r="Q273" s="123">
        <v>8.0738420321721307</v>
      </c>
      <c r="R273" s="123">
        <v>8.3413074442454604</v>
      </c>
      <c r="S273" s="123">
        <v>8.1604551752988392</v>
      </c>
      <c r="T273" s="123">
        <v>9.2868812164608041</v>
      </c>
      <c r="U273" s="123">
        <v>9.340429961501604</v>
      </c>
      <c r="V273" s="123">
        <v>8.3747303118112217</v>
      </c>
      <c r="W273" s="123">
        <v>8.6794119168344253</v>
      </c>
      <c r="X273" s="123">
        <v>9.1365675515312859</v>
      </c>
      <c r="Y273" s="123">
        <v>9.8642973013646778</v>
      </c>
      <c r="DA273" s="130" t="s">
        <v>2764</v>
      </c>
    </row>
    <row r="274" spans="1:105" ht="12" customHeight="1" x14ac:dyDescent="0.25">
      <c r="A274" s="97" t="s">
        <v>51</v>
      </c>
      <c r="B274" s="99">
        <v>13.0998589645155</v>
      </c>
      <c r="C274" s="99">
        <v>11.868609387236907</v>
      </c>
      <c r="D274" s="99">
        <v>12.744425502780874</v>
      </c>
      <c r="E274" s="99">
        <v>13.742203887646731</v>
      </c>
      <c r="F274" s="99">
        <v>12.14451312884656</v>
      </c>
      <c r="G274" s="99">
        <v>12.596465146224922</v>
      </c>
      <c r="H274" s="99">
        <v>14.676926034192627</v>
      </c>
      <c r="I274" s="99">
        <v>14.406395152843402</v>
      </c>
      <c r="J274" s="99">
        <v>14.565809916752457</v>
      </c>
      <c r="K274" s="99">
        <v>12.237086950960729</v>
      </c>
      <c r="L274" s="99">
        <v>13.456081244914873</v>
      </c>
      <c r="M274" s="99">
        <v>13.860366043642799</v>
      </c>
      <c r="N274" s="99">
        <v>12.982771651004132</v>
      </c>
      <c r="O274" s="99">
        <v>12.424726809337058</v>
      </c>
      <c r="P274" s="99">
        <v>10.86087116743127</v>
      </c>
      <c r="Q274" s="99">
        <v>8.8425690579891203</v>
      </c>
      <c r="R274" s="99">
        <v>9.4989988344163656</v>
      </c>
      <c r="S274" s="99">
        <v>10.560227326037833</v>
      </c>
      <c r="T274" s="99">
        <v>10.968344764127234</v>
      </c>
      <c r="U274" s="99">
        <v>9.5423325938510111</v>
      </c>
      <c r="V274" s="99">
        <v>7.4903538891721686</v>
      </c>
      <c r="W274" s="99">
        <v>10.375676595603323</v>
      </c>
      <c r="X274" s="99">
        <v>11.756191184149355</v>
      </c>
      <c r="Y274" s="99">
        <v>9.2131138989340364</v>
      </c>
      <c r="DA274" s="63" t="s">
        <v>2765</v>
      </c>
    </row>
    <row r="275" spans="1:105" ht="12" customHeight="1" x14ac:dyDescent="0.25">
      <c r="A275" s="97" t="s">
        <v>50</v>
      </c>
      <c r="B275" s="99">
        <v>13.165934239226997</v>
      </c>
      <c r="C275" s="99">
        <v>12.967519862090979</v>
      </c>
      <c r="D275" s="99">
        <v>12.908600079010187</v>
      </c>
      <c r="E275" s="99">
        <v>13.186229482744109</v>
      </c>
      <c r="F275" s="99">
        <v>12.684997677898261</v>
      </c>
      <c r="G275" s="99">
        <v>13.808264782304153</v>
      </c>
      <c r="H275" s="99">
        <v>14.883122602478331</v>
      </c>
      <c r="I275" s="99">
        <v>12.563494113097381</v>
      </c>
      <c r="J275" s="99">
        <v>13.411975273266517</v>
      </c>
      <c r="K275" s="99">
        <v>13.296108782828073</v>
      </c>
      <c r="L275" s="99">
        <v>13.080593160291377</v>
      </c>
      <c r="M275" s="99">
        <v>14.127340576726708</v>
      </c>
      <c r="N275" s="99">
        <v>14.153467420470008</v>
      </c>
      <c r="O275" s="99">
        <v>11.702182338364869</v>
      </c>
      <c r="P275" s="99">
        <v>10.744126243332261</v>
      </c>
      <c r="Q275" s="99">
        <v>8.6678676592036688</v>
      </c>
      <c r="R275" s="99">
        <v>9.1942316528101529</v>
      </c>
      <c r="S275" s="99">
        <v>9.8428812101265812</v>
      </c>
      <c r="T275" s="99">
        <v>9.327222571836991</v>
      </c>
      <c r="U275" s="99">
        <v>10.656444129434306</v>
      </c>
      <c r="V275" s="99">
        <v>10.021833692357957</v>
      </c>
      <c r="W275" s="99">
        <v>8.2091137701497523</v>
      </c>
      <c r="X275" s="99">
        <v>8.9828591651027949</v>
      </c>
      <c r="Y275" s="99">
        <v>12.165460087088841</v>
      </c>
      <c r="DA275" s="63" t="s">
        <v>2766</v>
      </c>
    </row>
    <row r="276" spans="1:105" ht="12" customHeight="1" x14ac:dyDescent="0.25">
      <c r="A276" s="109" t="s">
        <v>120</v>
      </c>
      <c r="B276" s="110">
        <v>9.5765162606119798</v>
      </c>
      <c r="C276" s="110">
        <v>11.456894855467922</v>
      </c>
      <c r="D276" s="110">
        <v>5.7304419543949683</v>
      </c>
      <c r="E276" s="110">
        <v>8.1144218378727633</v>
      </c>
      <c r="F276" s="110">
        <v>11.290237560742831</v>
      </c>
      <c r="G276" s="110">
        <v>8.4845050653756342</v>
      </c>
      <c r="H276" s="110">
        <v>10.748063380173308</v>
      </c>
      <c r="I276" s="110">
        <v>12.088962730923051</v>
      </c>
      <c r="J276" s="110">
        <v>12.685926455800768</v>
      </c>
      <c r="K276" s="110">
        <v>11.887946111864258</v>
      </c>
      <c r="L276" s="110">
        <v>8.7534550031258416</v>
      </c>
      <c r="M276" s="110">
        <v>10.127094993829134</v>
      </c>
      <c r="N276" s="110">
        <v>10.292252658485868</v>
      </c>
      <c r="O276" s="110">
        <v>9.225380456469578</v>
      </c>
      <c r="P276" s="110">
        <v>9.0428508806256147</v>
      </c>
      <c r="Q276" s="110">
        <v>6.7009127626222105</v>
      </c>
      <c r="R276" s="110">
        <v>6.2240904051656614</v>
      </c>
      <c r="S276" s="110">
        <v>3.9402961718643366</v>
      </c>
      <c r="T276" s="110">
        <v>8.1452993537301399</v>
      </c>
      <c r="U276" s="110">
        <v>7.1705894308341573</v>
      </c>
      <c r="V276" s="110">
        <v>6.4383791199787792</v>
      </c>
      <c r="W276" s="110">
        <v>8.2392059177485777</v>
      </c>
      <c r="X276" s="110">
        <v>7.4811024705319387</v>
      </c>
      <c r="Y276" s="110">
        <v>6.3828166508263537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96.46989757928803</v>
      </c>
      <c r="C278" s="118">
        <f t="shared" si="124"/>
        <v>93.263529702462833</v>
      </c>
      <c r="D278" s="118">
        <f t="shared" si="124"/>
        <v>105.66265134702793</v>
      </c>
      <c r="E278" s="118">
        <f t="shared" si="124"/>
        <v>114.10156905087368</v>
      </c>
      <c r="F278" s="118">
        <f t="shared" si="124"/>
        <v>101.70673327222424</v>
      </c>
      <c r="G278" s="118">
        <f t="shared" si="124"/>
        <v>106.40684295246301</v>
      </c>
      <c r="H278" s="118">
        <f t="shared" si="124"/>
        <v>123.75671316891524</v>
      </c>
      <c r="I278" s="118">
        <f t="shared" si="124"/>
        <v>122.38729551917574</v>
      </c>
      <c r="J278" s="118">
        <f t="shared" si="124"/>
        <v>121.32674025855617</v>
      </c>
      <c r="K278" s="118">
        <f t="shared" si="124"/>
        <v>109.85096782325144</v>
      </c>
      <c r="L278" s="118">
        <f t="shared" si="124"/>
        <v>130.23253478712232</v>
      </c>
      <c r="M278" s="118">
        <f t="shared" si="124"/>
        <v>128.35867395205531</v>
      </c>
      <c r="N278" s="118">
        <f t="shared" si="124"/>
        <v>124.31608783629305</v>
      </c>
      <c r="O278" s="118">
        <f t="shared" si="124"/>
        <v>127.3789950705892</v>
      </c>
      <c r="P278" s="118">
        <f t="shared" si="124"/>
        <v>114.93337317737809</v>
      </c>
      <c r="Q278" s="118">
        <f t="shared" si="124"/>
        <v>98.708856876675171</v>
      </c>
      <c r="R278" s="118">
        <f t="shared" ref="R278:V278" si="125">R279+R282+R284+R294</f>
        <v>108.96843535122632</v>
      </c>
      <c r="S278" s="118">
        <f t="shared" si="125"/>
        <v>122.06651333330565</v>
      </c>
      <c r="T278" s="118">
        <f t="shared" si="125"/>
        <v>131.7058579111438</v>
      </c>
      <c r="U278" s="118">
        <f t="shared" si="125"/>
        <v>116.04873845354598</v>
      </c>
      <c r="V278" s="118">
        <f t="shared" si="125"/>
        <v>101.90487338763711</v>
      </c>
      <c r="W278" s="118">
        <f t="shared" ref="W278:Y278" si="126">W279+W282+W284+W294</f>
        <v>137.02557817175432</v>
      </c>
      <c r="X278" s="118">
        <f t="shared" si="126"/>
        <v>140.90056880749799</v>
      </c>
      <c r="Y278" s="118">
        <f t="shared" si="126"/>
        <v>98.412459996578065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84.343858836990663</v>
      </c>
      <c r="C279" s="123">
        <f t="shared" si="127"/>
        <v>81.435408844891185</v>
      </c>
      <c r="D279" s="123">
        <f t="shared" si="127"/>
        <v>93.760373009949177</v>
      </c>
      <c r="E279" s="123">
        <f t="shared" si="127"/>
        <v>101.18909129826697</v>
      </c>
      <c r="F279" s="123">
        <f t="shared" si="127"/>
        <v>88.693635975954734</v>
      </c>
      <c r="G279" s="123">
        <f t="shared" si="127"/>
        <v>93.030900824437708</v>
      </c>
      <c r="H279" s="123">
        <f t="shared" si="127"/>
        <v>108.35478348667755</v>
      </c>
      <c r="I279" s="123">
        <f t="shared" si="127"/>
        <v>107.25250976439774</v>
      </c>
      <c r="J279" s="123">
        <f t="shared" si="127"/>
        <v>105.33446916914322</v>
      </c>
      <c r="K279" s="123">
        <f t="shared" si="127"/>
        <v>94.826920336532012</v>
      </c>
      <c r="L279" s="123">
        <f t="shared" si="127"/>
        <v>115.42029152184692</v>
      </c>
      <c r="M279" s="123">
        <f t="shared" si="127"/>
        <v>112.07483219459394</v>
      </c>
      <c r="N279" s="123">
        <f t="shared" si="127"/>
        <v>108.06826065686616</v>
      </c>
      <c r="O279" s="123">
        <f t="shared" si="127"/>
        <v>112.09430781889691</v>
      </c>
      <c r="P279" s="123">
        <f t="shared" si="127"/>
        <v>100.46207183564154</v>
      </c>
      <c r="Q279" s="123">
        <f t="shared" si="127"/>
        <v>86.66381458317494</v>
      </c>
      <c r="R279" s="123">
        <f t="shared" ref="R279:V279" si="128">SUM(R280:R281)</f>
        <v>96.1812441523155</v>
      </c>
      <c r="S279" s="123">
        <f t="shared" si="128"/>
        <v>108.73551758316661</v>
      </c>
      <c r="T279" s="123">
        <f t="shared" si="128"/>
        <v>117.53639258463575</v>
      </c>
      <c r="U279" s="123">
        <f t="shared" si="128"/>
        <v>102.60842935590412</v>
      </c>
      <c r="V279" s="123">
        <f t="shared" si="128"/>
        <v>89.92802372143683</v>
      </c>
      <c r="W279" s="123">
        <f t="shared" ref="W279:Y279" si="129">SUM(W280:W281)</f>
        <v>119.95383232951717</v>
      </c>
      <c r="X279" s="123">
        <f t="shared" si="129"/>
        <v>123.83835685041345</v>
      </c>
      <c r="Y279" s="123">
        <f t="shared" si="129"/>
        <v>85.945493977457943</v>
      </c>
      <c r="DA279" s="130" t="s">
        <v>2917</v>
      </c>
    </row>
    <row r="280" spans="1:105" ht="12" customHeight="1" x14ac:dyDescent="0.25">
      <c r="A280" s="97" t="s">
        <v>51</v>
      </c>
      <c r="B280" s="99">
        <v>83.572698911306233</v>
      </c>
      <c r="C280" s="99">
        <v>80.704590626952935</v>
      </c>
      <c r="D280" s="99">
        <v>92.936312177256497</v>
      </c>
      <c r="E280" s="99">
        <v>100.31740072994084</v>
      </c>
      <c r="F280" s="99">
        <v>87.941557904865093</v>
      </c>
      <c r="G280" s="99">
        <v>92.253862448134043</v>
      </c>
      <c r="H280" s="99">
        <v>107.45867216142805</v>
      </c>
      <c r="I280" s="99">
        <v>106.38276818694526</v>
      </c>
      <c r="J280" s="99">
        <v>104.48935568029631</v>
      </c>
      <c r="K280" s="99">
        <v>94.076509089403302</v>
      </c>
      <c r="L280" s="99">
        <v>114.52511410554476</v>
      </c>
      <c r="M280" s="99">
        <v>111.21441782440044</v>
      </c>
      <c r="N280" s="99">
        <v>107.24573889948968</v>
      </c>
      <c r="O280" s="99">
        <v>111.24817534447814</v>
      </c>
      <c r="P280" s="99">
        <v>99.715110293426164</v>
      </c>
      <c r="Q280" s="99">
        <v>86.029933527526623</v>
      </c>
      <c r="R280" s="99">
        <v>95.489713031170041</v>
      </c>
      <c r="S280" s="99">
        <v>107.96404468479663</v>
      </c>
      <c r="T280" s="99">
        <v>116.70417396138711</v>
      </c>
      <c r="U280" s="99">
        <v>101.88289083641997</v>
      </c>
      <c r="V280" s="99">
        <v>89.301094174902062</v>
      </c>
      <c r="W280" s="99">
        <v>119.12484815980839</v>
      </c>
      <c r="X280" s="99">
        <v>122.98568819394379</v>
      </c>
      <c r="Y280" s="99">
        <v>85.362907851250299</v>
      </c>
      <c r="DA280" s="63" t="s">
        <v>2918</v>
      </c>
    </row>
    <row r="281" spans="1:105" ht="12" customHeight="1" x14ac:dyDescent="0.25">
      <c r="A281" s="97" t="s">
        <v>53</v>
      </c>
      <c r="B281" s="99">
        <v>0.77115992568443359</v>
      </c>
      <c r="C281" s="99">
        <v>0.7308182179382503</v>
      </c>
      <c r="D281" s="99">
        <v>0.82406083269268671</v>
      </c>
      <c r="E281" s="99">
        <v>0.8716905683261259</v>
      </c>
      <c r="F281" s="99">
        <v>0.75207807108963609</v>
      </c>
      <c r="G281" s="99">
        <v>0.77703837630366646</v>
      </c>
      <c r="H281" s="99">
        <v>0.89611132524949344</v>
      </c>
      <c r="I281" s="99">
        <v>0.86974157745248259</v>
      </c>
      <c r="J281" s="99">
        <v>0.84511348884689941</v>
      </c>
      <c r="K281" s="99">
        <v>0.75041124712870644</v>
      </c>
      <c r="L281" s="99">
        <v>0.89517741630216219</v>
      </c>
      <c r="M281" s="99">
        <v>0.86041437019349476</v>
      </c>
      <c r="N281" s="99">
        <v>0.8225217573764747</v>
      </c>
      <c r="O281" s="99">
        <v>0.84613247441876083</v>
      </c>
      <c r="P281" s="99">
        <v>0.74696154221536881</v>
      </c>
      <c r="Q281" s="99">
        <v>0.63388105564831798</v>
      </c>
      <c r="R281" s="99">
        <v>0.69153112114546567</v>
      </c>
      <c r="S281" s="99">
        <v>0.77147289836997857</v>
      </c>
      <c r="T281" s="99">
        <v>0.83221862324864027</v>
      </c>
      <c r="U281" s="99">
        <v>0.72553851948414561</v>
      </c>
      <c r="V281" s="99">
        <v>0.62692954653476118</v>
      </c>
      <c r="W281" s="99">
        <v>0.82898416970877864</v>
      </c>
      <c r="X281" s="99">
        <v>0.85266865646965706</v>
      </c>
      <c r="Y281" s="99">
        <v>0.58258612620764594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3.1720486380398149E-4</v>
      </c>
      <c r="C282" s="123">
        <f t="shared" si="130"/>
        <v>3.0335517229156903E-4</v>
      </c>
      <c r="D282" s="123">
        <f t="shared" si="130"/>
        <v>4.9713958472955087E-4</v>
      </c>
      <c r="E282" s="123">
        <f t="shared" si="130"/>
        <v>1.5258077558328702E-3</v>
      </c>
      <c r="F282" s="123">
        <f t="shared" si="130"/>
        <v>3.3239647827146557E-3</v>
      </c>
      <c r="G282" s="123">
        <f t="shared" si="130"/>
        <v>6.3606158356200107E-3</v>
      </c>
      <c r="H282" s="123">
        <f t="shared" si="130"/>
        <v>2.2900803839054712E-2</v>
      </c>
      <c r="I282" s="123">
        <f t="shared" si="130"/>
        <v>1.3651357523270664E-2</v>
      </c>
      <c r="J282" s="123">
        <f t="shared" si="130"/>
        <v>1.2315623448656153E-2</v>
      </c>
      <c r="K282" s="123">
        <f t="shared" si="130"/>
        <v>1.444815797687711E-2</v>
      </c>
      <c r="L282" s="123">
        <f t="shared" si="130"/>
        <v>0.11244844471216298</v>
      </c>
      <c r="M282" s="123">
        <f t="shared" si="130"/>
        <v>1.3996309767799035E-2</v>
      </c>
      <c r="N282" s="123">
        <f t="shared" si="130"/>
        <v>4.1209635520497653E-2</v>
      </c>
      <c r="O282" s="123">
        <f t="shared" si="130"/>
        <v>2.2180121288974192E-2</v>
      </c>
      <c r="P282" s="123">
        <f t="shared" si="130"/>
        <v>4.9598046695767541E-2</v>
      </c>
      <c r="Q282" s="123">
        <f t="shared" si="130"/>
        <v>3.1902378013196231E-2</v>
      </c>
      <c r="R282" s="123">
        <f t="shared" si="130"/>
        <v>1.946545160106156E-2</v>
      </c>
      <c r="S282" s="123">
        <f t="shared" si="130"/>
        <v>1.5442639946319371E-2</v>
      </c>
      <c r="T282" s="123">
        <f t="shared" si="130"/>
        <v>2.4582411061080993E-2</v>
      </c>
      <c r="U282" s="123">
        <f t="shared" si="130"/>
        <v>2.1359864581068307E-2</v>
      </c>
      <c r="V282" s="123">
        <f t="shared" si="130"/>
        <v>1.4174501742716845E-2</v>
      </c>
      <c r="W282" s="123">
        <f t="shared" si="130"/>
        <v>4.4104615068409847E-2</v>
      </c>
      <c r="X282" s="123">
        <f t="shared" si="130"/>
        <v>2.9022050148533401E-2</v>
      </c>
      <c r="Y282" s="123">
        <f t="shared" si="130"/>
        <v>2.834008622827627E-2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3.1720486380398149E-4</v>
      </c>
      <c r="C283" s="99">
        <f>RES_hhdet_tess!C8</f>
        <v>3.0335517229156903E-4</v>
      </c>
      <c r="D283" s="99">
        <f>RES_hhdet_tess!D8</f>
        <v>4.9713958472955087E-4</v>
      </c>
      <c r="E283" s="99">
        <f>RES_hhdet_tess!E8</f>
        <v>1.5258077558328702E-3</v>
      </c>
      <c r="F283" s="99">
        <f>RES_hhdet_tess!F8</f>
        <v>3.3239647827146557E-3</v>
      </c>
      <c r="G283" s="99">
        <f>RES_hhdet_tess!G8</f>
        <v>6.3606158356200107E-3</v>
      </c>
      <c r="H283" s="99">
        <f>RES_hhdet_tess!H8</f>
        <v>2.2900803839054712E-2</v>
      </c>
      <c r="I283" s="99">
        <f>RES_hhdet_tess!I8</f>
        <v>1.3651357523270664E-2</v>
      </c>
      <c r="J283" s="99">
        <f>RES_hhdet_tess!J8</f>
        <v>1.2315623448656153E-2</v>
      </c>
      <c r="K283" s="99">
        <f>RES_hhdet_tess!K8</f>
        <v>1.444815797687711E-2</v>
      </c>
      <c r="L283" s="99">
        <f>RES_hhdet_tess!L8</f>
        <v>0.11244844471216298</v>
      </c>
      <c r="M283" s="99">
        <f>RES_hhdet_tess!M8</f>
        <v>1.3996309767799035E-2</v>
      </c>
      <c r="N283" s="99">
        <f>RES_hhdet_tess!N8</f>
        <v>4.1209635520497653E-2</v>
      </c>
      <c r="O283" s="99">
        <f>RES_hhdet_tess!O8</f>
        <v>2.2180121288974192E-2</v>
      </c>
      <c r="P283" s="99">
        <f>RES_hhdet_tess!P8</f>
        <v>4.9598046695767541E-2</v>
      </c>
      <c r="Q283" s="99">
        <f>RES_hhdet_tess!Q8</f>
        <v>3.1902378013196231E-2</v>
      </c>
      <c r="R283" s="99">
        <f>RES_hhdet_tess!R8</f>
        <v>1.946545160106156E-2</v>
      </c>
      <c r="S283" s="99">
        <f>RES_hhdet_tess!S8</f>
        <v>1.5442639946319371E-2</v>
      </c>
      <c r="T283" s="99">
        <f>RES_hhdet_tess!T8</f>
        <v>2.4582411061080993E-2</v>
      </c>
      <c r="U283" s="99">
        <f>RES_hhdet_tess!U8</f>
        <v>2.1359864581068307E-2</v>
      </c>
      <c r="V283" s="99">
        <f>RES_hhdet_tess!V8</f>
        <v>1.4174501742716845E-2</v>
      </c>
      <c r="W283" s="99">
        <f>RES_hhdet_tess!W8</f>
        <v>4.4104615068409847E-2</v>
      </c>
      <c r="X283" s="99">
        <f>RES_hhdet_tess!X8</f>
        <v>2.9022050148533401E-2</v>
      </c>
      <c r="Y283" s="99">
        <f>RES_hhdet_tess!Y8</f>
        <v>2.834008622827627E-2</v>
      </c>
      <c r="DA283" s="63" t="s">
        <v>2921</v>
      </c>
    </row>
    <row r="284" spans="1:105" ht="12" customHeight="1" x14ac:dyDescent="0.25">
      <c r="A284" s="121" t="s">
        <v>55</v>
      </c>
      <c r="B284" s="123">
        <v>4.698266901854363</v>
      </c>
      <c r="C284" s="123">
        <v>4.4932525339215079</v>
      </c>
      <c r="D284" s="123">
        <v>4.8202116096905989</v>
      </c>
      <c r="E284" s="123">
        <v>5.5464775181620256</v>
      </c>
      <c r="F284" s="123">
        <v>5.5763478281690517</v>
      </c>
      <c r="G284" s="123">
        <v>5.9730612878484033</v>
      </c>
      <c r="H284" s="123">
        <v>7.0512751552097566</v>
      </c>
      <c r="I284" s="123">
        <v>6.9117572669073279</v>
      </c>
      <c r="J284" s="123">
        <v>7.2401077872443613</v>
      </c>
      <c r="K284" s="123">
        <v>6.7922034099998223</v>
      </c>
      <c r="L284" s="123">
        <v>7.5650837114331475</v>
      </c>
      <c r="M284" s="123">
        <v>8.3561172170776175</v>
      </c>
      <c r="N284" s="123">
        <v>8.2874761067874321</v>
      </c>
      <c r="O284" s="123">
        <v>8.3546372138675853</v>
      </c>
      <c r="P284" s="123">
        <v>7.9636060132241813</v>
      </c>
      <c r="Q284" s="123">
        <v>6.9497771077563293</v>
      </c>
      <c r="R284" s="123">
        <v>7.5743302497915153</v>
      </c>
      <c r="S284" s="123">
        <v>8.3320414742616862</v>
      </c>
      <c r="T284" s="123">
        <v>8.215040664008372</v>
      </c>
      <c r="U284" s="123">
        <v>7.4555014543449385</v>
      </c>
      <c r="V284" s="123">
        <v>6.583221396755512</v>
      </c>
      <c r="W284" s="123">
        <v>11.303368482952635</v>
      </c>
      <c r="X284" s="123">
        <v>11.074039491509597</v>
      </c>
      <c r="Y284" s="123">
        <v>6.1430765978692055</v>
      </c>
      <c r="DA284" s="130" t="s">
        <v>2922</v>
      </c>
    </row>
    <row r="285" spans="1:105" ht="12" customHeight="1" x14ac:dyDescent="0.25">
      <c r="A285" s="97" t="s">
        <v>143</v>
      </c>
      <c r="B285" s="99">
        <v>4.7175024182079737</v>
      </c>
      <c r="C285" s="99">
        <v>4.4249439497269831</v>
      </c>
      <c r="D285" s="99">
        <v>4.8916177106940646</v>
      </c>
      <c r="E285" s="99">
        <v>5.6839721333413227</v>
      </c>
      <c r="F285" s="99">
        <v>5.4145303062098566</v>
      </c>
      <c r="G285" s="99">
        <v>5.8827504214596091</v>
      </c>
      <c r="H285" s="99">
        <v>6.8953441439096022</v>
      </c>
      <c r="I285" s="99">
        <v>7.1504842212174964</v>
      </c>
      <c r="J285" s="99">
        <v>7.1338230116039796</v>
      </c>
      <c r="K285" s="99">
        <v>6.4221948667846904</v>
      </c>
      <c r="L285" s="99">
        <v>7.9565714422603939</v>
      </c>
      <c r="M285" s="99">
        <v>8.7563665905989634</v>
      </c>
      <c r="N285" s="99">
        <v>8.465883508881328</v>
      </c>
      <c r="O285" s="99">
        <v>8.8860664811711843</v>
      </c>
      <c r="P285" s="99">
        <v>8.0258577472652846</v>
      </c>
      <c r="Q285" s="99">
        <v>6.8255505552732885</v>
      </c>
      <c r="R285" s="99">
        <v>7.5153017607749693</v>
      </c>
      <c r="S285" s="99">
        <v>8.4241186368247636</v>
      </c>
      <c r="T285" s="99">
        <v>8.2801156057961478</v>
      </c>
      <c r="U285" s="99">
        <v>7.4885923598770141</v>
      </c>
      <c r="V285" s="99">
        <v>6.4477653177637722</v>
      </c>
      <c r="W285" s="99">
        <v>11.313318842781634</v>
      </c>
      <c r="X285" s="99">
        <v>11.272963333493873</v>
      </c>
      <c r="Y285" s="99">
        <v>5.8646830014419846</v>
      </c>
      <c r="DA285" s="63" t="s">
        <v>2923</v>
      </c>
    </row>
    <row r="286" spans="1:105" ht="12" customHeight="1" x14ac:dyDescent="0.25">
      <c r="A286" s="97" t="s">
        <v>124</v>
      </c>
      <c r="B286" s="99">
        <v>4.6839901657245857</v>
      </c>
      <c r="C286" s="99">
        <v>4.7665292932584569</v>
      </c>
      <c r="D286" s="99">
        <v>4.8934708410080585</v>
      </c>
      <c r="E286" s="99">
        <v>5.3387205286800024</v>
      </c>
      <c r="F286" s="99">
        <v>5.5497268619304627</v>
      </c>
      <c r="G286" s="99">
        <v>6.4293905918271275</v>
      </c>
      <c r="H286" s="99">
        <v>6.8617476983785179</v>
      </c>
      <c r="I286" s="99">
        <v>6.2375773250932873</v>
      </c>
      <c r="J286" s="99">
        <v>6.4776897076724733</v>
      </c>
      <c r="K286" s="99">
        <v>6.8830122717037554</v>
      </c>
      <c r="L286" s="99">
        <v>7.3158760864228531</v>
      </c>
      <c r="M286" s="99">
        <v>7.9301851206412772</v>
      </c>
      <c r="N286" s="99">
        <v>8.1426663527737766</v>
      </c>
      <c r="O286" s="99">
        <v>7.5363521282952872</v>
      </c>
      <c r="P286" s="99">
        <v>7.5071096343200487</v>
      </c>
      <c r="Q286" s="99">
        <v>7.1024463377527054</v>
      </c>
      <c r="R286" s="99">
        <v>7.667178814136892</v>
      </c>
      <c r="S286" s="99">
        <v>8.0078320544031936</v>
      </c>
      <c r="T286" s="99">
        <v>7.8285511177661302</v>
      </c>
      <c r="U286" s="99">
        <v>7.3248798803764297</v>
      </c>
      <c r="V286" s="99">
        <v>6.2625025076609484</v>
      </c>
      <c r="W286" s="99">
        <v>7.9523175049216706</v>
      </c>
      <c r="X286" s="99">
        <v>7.9123422732446089</v>
      </c>
      <c r="Y286" s="99">
        <v>9.7097426792440871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4.4859014024176673</v>
      </c>
      <c r="C290" s="102">
        <v>5.2783792970383754</v>
      </c>
      <c r="D290" s="102">
        <v>3.9972407452897922</v>
      </c>
      <c r="E290" s="102">
        <v>4.4505280071432258</v>
      </c>
      <c r="F290" s="102">
        <v>6.330217411158519</v>
      </c>
      <c r="G290" s="102">
        <v>6.287146085151349</v>
      </c>
      <c r="H290" s="102">
        <v>7.5060770412290108</v>
      </c>
      <c r="I290" s="102">
        <v>6.2080427596080554</v>
      </c>
      <c r="J290" s="102">
        <v>7.5573023323855892</v>
      </c>
      <c r="K290" s="102">
        <v>7.9969252213449273</v>
      </c>
      <c r="L290" s="102">
        <v>6.3525616915083445</v>
      </c>
      <c r="M290" s="102">
        <v>7.3200113112769607</v>
      </c>
      <c r="N290" s="102">
        <v>7.8084870099015751</v>
      </c>
      <c r="O290" s="102">
        <v>6.8786422373099159</v>
      </c>
      <c r="P290" s="102">
        <v>7.745529331635737</v>
      </c>
      <c r="Q290" s="102">
        <v>7.533023047930314</v>
      </c>
      <c r="R290" s="102">
        <v>7.8550844583990358</v>
      </c>
      <c r="S290" s="102">
        <v>7.8737485851482765</v>
      </c>
      <c r="T290" s="102">
        <v>7.9039497010839321</v>
      </c>
      <c r="U290" s="102">
        <v>7.2857954283962849</v>
      </c>
      <c r="V290" s="102">
        <v>7.2738836961235389</v>
      </c>
      <c r="W290" s="102">
        <v>11.308390843612203</v>
      </c>
      <c r="X290" s="102">
        <v>10.308025124972458</v>
      </c>
      <c r="Y290" s="102">
        <v>7.3553459646366219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7.4274546355791919</v>
      </c>
      <c r="C294" s="123">
        <v>7.334564968477852</v>
      </c>
      <c r="D294" s="123">
        <v>7.0815695878034228</v>
      </c>
      <c r="E294" s="123">
        <v>7.3644744266888571</v>
      </c>
      <c r="F294" s="123">
        <v>7.4334255033177445</v>
      </c>
      <c r="G294" s="123">
        <v>7.3965202243412724</v>
      </c>
      <c r="H294" s="123">
        <v>8.3277537231888843</v>
      </c>
      <c r="I294" s="123">
        <v>8.2093771303473968</v>
      </c>
      <c r="J294" s="123">
        <v>8.7398476787199346</v>
      </c>
      <c r="K294" s="123">
        <v>8.2173959187427208</v>
      </c>
      <c r="L294" s="123">
        <v>7.1347111091300848</v>
      </c>
      <c r="M294" s="123">
        <v>7.9137282306159555</v>
      </c>
      <c r="N294" s="123">
        <v>7.9191414371189586</v>
      </c>
      <c r="O294" s="123">
        <v>6.9078699165357245</v>
      </c>
      <c r="P294" s="123">
        <v>6.4580972818166051</v>
      </c>
      <c r="Q294" s="123">
        <v>5.0633628077306989</v>
      </c>
      <c r="R294" s="123">
        <v>5.1933954975182424</v>
      </c>
      <c r="S294" s="123">
        <v>4.9835116359310438</v>
      </c>
      <c r="T294" s="123">
        <v>5.9298422514385889</v>
      </c>
      <c r="U294" s="123">
        <v>5.9634477787158442</v>
      </c>
      <c r="V294" s="123">
        <v>5.379453767702044</v>
      </c>
      <c r="W294" s="123">
        <v>5.7242727442161074</v>
      </c>
      <c r="X294" s="123">
        <v>5.9591504154264214</v>
      </c>
      <c r="Y294" s="123">
        <v>6.2955493350226313</v>
      </c>
      <c r="DA294" s="130" t="s">
        <v>2932</v>
      </c>
    </row>
    <row r="295" spans="1:105" ht="12" customHeight="1" x14ac:dyDescent="0.25">
      <c r="A295" s="97" t="s">
        <v>51</v>
      </c>
      <c r="B295" s="99">
        <v>7.5075599920203793</v>
      </c>
      <c r="C295" s="99">
        <v>6.8165686656850601</v>
      </c>
      <c r="D295" s="99">
        <v>7.3389333180231331</v>
      </c>
      <c r="E295" s="99">
        <v>7.9287100959469594</v>
      </c>
      <c r="F295" s="99">
        <v>7.017899836394724</v>
      </c>
      <c r="G295" s="99">
        <v>7.290844314064497</v>
      </c>
      <c r="H295" s="99">
        <v>8.508338873134516</v>
      </c>
      <c r="I295" s="99">
        <v>8.3578879346036725</v>
      </c>
      <c r="J295" s="99">
        <v>8.4540929017956028</v>
      </c>
      <c r="K295" s="99">
        <v>7.1065016646773431</v>
      </c>
      <c r="L295" s="99">
        <v>7.8196293825025691</v>
      </c>
      <c r="M295" s="99">
        <v>8.0583824947496812</v>
      </c>
      <c r="N295" s="99">
        <v>7.5509804922215489</v>
      </c>
      <c r="O295" s="99">
        <v>7.2287986282078869</v>
      </c>
      <c r="P295" s="99">
        <v>6.3204559081340115</v>
      </c>
      <c r="Q295" s="99">
        <v>5.1479179874599854</v>
      </c>
      <c r="R295" s="99">
        <v>5.5352825285149336</v>
      </c>
      <c r="S295" s="99">
        <v>6.1669779217428564</v>
      </c>
      <c r="T295" s="99">
        <v>6.4240304692936476</v>
      </c>
      <c r="U295" s="99">
        <v>5.6020921530256613</v>
      </c>
      <c r="V295" s="99">
        <v>4.4121137337823049</v>
      </c>
      <c r="W295" s="99">
        <v>6.1297157406125136</v>
      </c>
      <c r="X295" s="99">
        <v>6.970359860370146</v>
      </c>
      <c r="Y295" s="99">
        <v>5.4793723340253875</v>
      </c>
      <c r="DA295" s="63" t="s">
        <v>2933</v>
      </c>
    </row>
    <row r="296" spans="1:105" ht="12" customHeight="1" x14ac:dyDescent="0.25">
      <c r="A296" s="97" t="s">
        <v>50</v>
      </c>
      <c r="B296" s="99">
        <v>7.4437295530399838</v>
      </c>
      <c r="C296" s="99">
        <v>7.3466221339611248</v>
      </c>
      <c r="D296" s="99">
        <v>7.3318299901517463</v>
      </c>
      <c r="E296" s="99">
        <v>7.5041647062368222</v>
      </c>
      <c r="F296" s="99">
        <v>7.2310303849431294</v>
      </c>
      <c r="G296" s="99">
        <v>7.887244798942648</v>
      </c>
      <c r="H296" s="99">
        <v>8.5186428695548333</v>
      </c>
      <c r="I296" s="99">
        <v>7.1983110310407366</v>
      </c>
      <c r="J296" s="99">
        <v>7.6886057392220639</v>
      </c>
      <c r="K296" s="99">
        <v>7.6352296404709854</v>
      </c>
      <c r="L296" s="99">
        <v>7.5249596019825642</v>
      </c>
      <c r="M296" s="99">
        <v>8.1355737052435959</v>
      </c>
      <c r="N296" s="99">
        <v>8.1551924170885925</v>
      </c>
      <c r="O296" s="99">
        <v>6.745489963068275</v>
      </c>
      <c r="P296" s="99">
        <v>6.194616722427039</v>
      </c>
      <c r="Q296" s="99">
        <v>4.9999932450634388</v>
      </c>
      <c r="R296" s="99">
        <v>5.3131287861906467</v>
      </c>
      <c r="S296" s="99">
        <v>5.7157244878233042</v>
      </c>
      <c r="T296" s="99">
        <v>5.452200526185389</v>
      </c>
      <c r="U296" s="99">
        <v>6.254309545102692</v>
      </c>
      <c r="V296" s="99">
        <v>5.8954193550464593</v>
      </c>
      <c r="W296" s="99">
        <v>4.8456085293014333</v>
      </c>
      <c r="X296" s="99">
        <v>5.3282376164346763</v>
      </c>
      <c r="Y296" s="99">
        <v>7.2384146026194411</v>
      </c>
      <c r="DA296" s="63" t="s">
        <v>2934</v>
      </c>
    </row>
    <row r="297" spans="1:105" ht="12" customHeight="1" x14ac:dyDescent="0.25">
      <c r="A297" s="109" t="s">
        <v>120</v>
      </c>
      <c r="B297" s="110">
        <v>6.9809653897583237</v>
      </c>
      <c r="C297" s="110">
        <v>8.3773026109108688</v>
      </c>
      <c r="D297" s="110">
        <v>4.226744479317766</v>
      </c>
      <c r="E297" s="110">
        <v>6.0144826804018239</v>
      </c>
      <c r="F297" s="110">
        <v>8.3937386515645827</v>
      </c>
      <c r="G297" s="110">
        <v>6.3218901660231062</v>
      </c>
      <c r="H297" s="110">
        <v>8.0265868190638425</v>
      </c>
      <c r="I297" s="110">
        <v>9.0414416321632292</v>
      </c>
      <c r="J297" s="110">
        <v>9.499546555470797</v>
      </c>
      <c r="K297" s="110">
        <v>8.9074909254127164</v>
      </c>
      <c r="L297" s="110">
        <v>6.5658521443590736</v>
      </c>
      <c r="M297" s="110">
        <v>7.6103734717800977</v>
      </c>
      <c r="N297" s="110">
        <v>7.7612639951761189</v>
      </c>
      <c r="O297" s="110">
        <v>6.9882392346910223</v>
      </c>
      <c r="P297" s="110">
        <v>6.8780811021553756</v>
      </c>
      <c r="Q297" s="110">
        <v>5.1173609058879732</v>
      </c>
      <c r="R297" s="110">
        <v>4.7883754583975859</v>
      </c>
      <c r="S297" s="110">
        <v>3.0620338492335093</v>
      </c>
      <c r="T297" s="110">
        <v>6.4078417952311346</v>
      </c>
      <c r="U297" s="110">
        <v>5.7396051044577652</v>
      </c>
      <c r="V297" s="110">
        <v>5.2462384418050796</v>
      </c>
      <c r="W297" s="110">
        <v>6.8275643065291725</v>
      </c>
      <c r="X297" s="110">
        <v>6.2660626091779399</v>
      </c>
      <c r="Y297" s="110">
        <v>5.3741386160562294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58.523361404420797</v>
      </c>
      <c r="C299" s="118">
        <f t="shared" si="131"/>
        <v>56.009669124529871</v>
      </c>
      <c r="D299" s="118">
        <f t="shared" si="131"/>
        <v>63.194038258415759</v>
      </c>
      <c r="E299" s="118">
        <f t="shared" si="131"/>
        <v>67.464838115127705</v>
      </c>
      <c r="F299" s="118">
        <f t="shared" si="131"/>
        <v>58.770901984520229</v>
      </c>
      <c r="G299" s="118">
        <f t="shared" si="131"/>
        <v>61.049330310384548</v>
      </c>
      <c r="H299" s="118">
        <f t="shared" si="131"/>
        <v>69.430077055220579</v>
      </c>
      <c r="I299" s="118">
        <f t="shared" si="131"/>
        <v>67.477305088390295</v>
      </c>
      <c r="J299" s="118">
        <f t="shared" si="131"/>
        <v>66.005156492078356</v>
      </c>
      <c r="K299" s="118">
        <f t="shared" si="131"/>
        <v>59.30341483795749</v>
      </c>
      <c r="L299" s="118">
        <f t="shared" si="131"/>
        <v>71.135496235647381</v>
      </c>
      <c r="M299" s="118">
        <f t="shared" si="131"/>
        <v>68.811281070353957</v>
      </c>
      <c r="N299" s="118">
        <f t="shared" si="131"/>
        <v>66.124092859840061</v>
      </c>
      <c r="O299" s="118">
        <f t="shared" si="131"/>
        <v>67.794195729164386</v>
      </c>
      <c r="P299" s="118">
        <f t="shared" si="131"/>
        <v>60.959460772492676</v>
      </c>
      <c r="Q299" s="118">
        <f t="shared" si="131"/>
        <v>52.653597831277253</v>
      </c>
      <c r="R299" s="118">
        <f t="shared" ref="R299:V299" si="132">R300+R303+R305+R315</f>
        <v>58.339131037890702</v>
      </c>
      <c r="S299" s="118">
        <f t="shared" si="132"/>
        <v>65.03631941908472</v>
      </c>
      <c r="T299" s="118">
        <f t="shared" si="132"/>
        <v>69.158952926632239</v>
      </c>
      <c r="U299" s="118">
        <f t="shared" si="132"/>
        <v>60.53838941040739</v>
      </c>
      <c r="V299" s="118">
        <f t="shared" si="132"/>
        <v>52.63454504384331</v>
      </c>
      <c r="W299" s="118">
        <f t="shared" ref="W299:Y299" si="133">W300+W303+W305+W315</f>
        <v>70.092965804034975</v>
      </c>
      <c r="X299" s="118">
        <f t="shared" si="133"/>
        <v>71.395990180762624</v>
      </c>
      <c r="Y299" s="118">
        <f t="shared" si="133"/>
        <v>49.270611330428366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52.780690613000459</v>
      </c>
      <c r="C300" s="123">
        <f t="shared" si="134"/>
        <v>50.532594084695887</v>
      </c>
      <c r="D300" s="123">
        <f t="shared" si="134"/>
        <v>57.54178824098441</v>
      </c>
      <c r="E300" s="123">
        <f t="shared" si="134"/>
        <v>61.546886758295983</v>
      </c>
      <c r="F300" s="123">
        <f t="shared" si="134"/>
        <v>53.575726311541068</v>
      </c>
      <c r="G300" s="123">
        <f t="shared" si="134"/>
        <v>55.825281503723438</v>
      </c>
      <c r="H300" s="123">
        <f t="shared" si="134"/>
        <v>64.085303004178471</v>
      </c>
      <c r="I300" s="123">
        <f t="shared" si="134"/>
        <v>62.601560644783561</v>
      </c>
      <c r="J300" s="123">
        <f t="shared" si="134"/>
        <v>61.237011075739431</v>
      </c>
      <c r="K300" s="123">
        <f t="shared" si="134"/>
        <v>54.808079636790538</v>
      </c>
      <c r="L300" s="123">
        <f t="shared" si="134"/>
        <v>65.825197175714493</v>
      </c>
      <c r="M300" s="123">
        <f t="shared" si="134"/>
        <v>63.110565862900231</v>
      </c>
      <c r="N300" s="123">
        <f t="shared" si="134"/>
        <v>60.526550794071134</v>
      </c>
      <c r="O300" s="123">
        <f t="shared" si="134"/>
        <v>62.262642268589957</v>
      </c>
      <c r="P300" s="123">
        <f t="shared" si="134"/>
        <v>55.694767328406549</v>
      </c>
      <c r="Q300" s="123">
        <f t="shared" si="134"/>
        <v>48.006537739016395</v>
      </c>
      <c r="R300" s="123">
        <f t="shared" ref="R300:V300" si="135">SUM(R301:R302)</f>
        <v>53.240146229140798</v>
      </c>
      <c r="S300" s="123">
        <f t="shared" si="135"/>
        <v>59.40165465617735</v>
      </c>
      <c r="T300" s="123">
        <f t="shared" si="135"/>
        <v>63.652594843399221</v>
      </c>
      <c r="U300" s="123">
        <f t="shared" si="135"/>
        <v>55.355986619255191</v>
      </c>
      <c r="V300" s="123">
        <f t="shared" si="135"/>
        <v>48.18238876997156</v>
      </c>
      <c r="W300" s="123">
        <f t="shared" ref="W300:Y300" si="136">SUM(W301:W302)</f>
        <v>63.671366211303109</v>
      </c>
      <c r="X300" s="123">
        <f t="shared" si="136"/>
        <v>64.935530388971543</v>
      </c>
      <c r="Y300" s="123">
        <f t="shared" si="136"/>
        <v>44.753499284349914</v>
      </c>
      <c r="DA300" s="130" t="s">
        <v>3085</v>
      </c>
    </row>
    <row r="301" spans="1:105" ht="12" customHeight="1" x14ac:dyDescent="0.25">
      <c r="A301" s="97" t="s">
        <v>51</v>
      </c>
      <c r="B301" s="99">
        <v>52.780690613000459</v>
      </c>
      <c r="C301" s="99">
        <v>50.532594084695887</v>
      </c>
      <c r="D301" s="99">
        <v>57.54178824098441</v>
      </c>
      <c r="E301" s="99">
        <v>61.546886758295983</v>
      </c>
      <c r="F301" s="99">
        <v>53.575726311541068</v>
      </c>
      <c r="G301" s="99">
        <v>55.825281503723438</v>
      </c>
      <c r="H301" s="99">
        <v>64.085303004178471</v>
      </c>
      <c r="I301" s="99">
        <v>62.601560644783561</v>
      </c>
      <c r="J301" s="99">
        <v>61.237011075739431</v>
      </c>
      <c r="K301" s="99">
        <v>54.808079636790538</v>
      </c>
      <c r="L301" s="99">
        <v>65.825197175714493</v>
      </c>
      <c r="M301" s="99">
        <v>63.110565862900231</v>
      </c>
      <c r="N301" s="99">
        <v>60.526550794071134</v>
      </c>
      <c r="O301" s="99">
        <v>62.262642268589957</v>
      </c>
      <c r="P301" s="99">
        <v>55.694767328406549</v>
      </c>
      <c r="Q301" s="99">
        <v>48.006537739016395</v>
      </c>
      <c r="R301" s="99">
        <v>53.240146229140798</v>
      </c>
      <c r="S301" s="99">
        <v>59.40165465617735</v>
      </c>
      <c r="T301" s="99">
        <v>63.652594843399221</v>
      </c>
      <c r="U301" s="99">
        <v>55.355986619255191</v>
      </c>
      <c r="V301" s="99">
        <v>48.18238876997156</v>
      </c>
      <c r="W301" s="99">
        <v>63.671366211303109</v>
      </c>
      <c r="X301" s="99">
        <v>64.935530388971543</v>
      </c>
      <c r="Y301" s="99">
        <v>44.753499284349914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2.7090038552843732</v>
      </c>
      <c r="C305" s="123">
        <v>2.5294950541534402</v>
      </c>
      <c r="D305" s="123">
        <v>2.7626255446529266</v>
      </c>
      <c r="E305" s="123">
        <v>3.0792546422047273</v>
      </c>
      <c r="F305" s="123">
        <v>2.7082384399705401</v>
      </c>
      <c r="G305" s="123">
        <v>2.7738293620069627</v>
      </c>
      <c r="H305" s="123">
        <v>3.063856857939065</v>
      </c>
      <c r="I305" s="123">
        <v>3.1465153785271447</v>
      </c>
      <c r="J305" s="123">
        <v>3.1140651365506642</v>
      </c>
      <c r="K305" s="123">
        <v>2.85181356222474</v>
      </c>
      <c r="L305" s="123">
        <v>3.4419524777445583</v>
      </c>
      <c r="M305" s="123">
        <v>3.5741981665479168</v>
      </c>
      <c r="N305" s="123">
        <v>3.4650174564061342</v>
      </c>
      <c r="O305" s="123">
        <v>3.6377614207682698</v>
      </c>
      <c r="P305" s="123">
        <v>3.4733560163865724</v>
      </c>
      <c r="Q305" s="123">
        <v>3.103910918152196</v>
      </c>
      <c r="R305" s="123">
        <v>3.4193075686523233</v>
      </c>
      <c r="S305" s="123">
        <v>3.810152477964118</v>
      </c>
      <c r="T305" s="123">
        <v>3.6914921320306706</v>
      </c>
      <c r="U305" s="123">
        <v>3.335290503149865</v>
      </c>
      <c r="V305" s="123">
        <v>2.8038450917967443</v>
      </c>
      <c r="W305" s="123">
        <v>4.7461465043140114</v>
      </c>
      <c r="X305" s="123">
        <v>4.5668572666358873</v>
      </c>
      <c r="Y305" s="123">
        <v>2.3773925269441327</v>
      </c>
      <c r="DA305" s="130" t="s">
        <v>3090</v>
      </c>
    </row>
    <row r="306" spans="1:105" ht="12" customHeight="1" x14ac:dyDescent="0.25">
      <c r="A306" s="97" t="s">
        <v>143</v>
      </c>
      <c r="B306" s="99">
        <v>2.955851432499323</v>
      </c>
      <c r="C306" s="99">
        <v>2.7483726066889806</v>
      </c>
      <c r="D306" s="99">
        <v>3.0049397162926001</v>
      </c>
      <c r="E306" s="99">
        <v>3.4662401044950135</v>
      </c>
      <c r="F306" s="99">
        <v>3.2908933722075768</v>
      </c>
      <c r="G306" s="99">
        <v>3.560165829556174</v>
      </c>
      <c r="H306" s="99">
        <v>4.1186702434306763</v>
      </c>
      <c r="I306" s="99">
        <v>4.2077983720491661</v>
      </c>
      <c r="J306" s="99">
        <v>4.1755508921887587</v>
      </c>
      <c r="K306" s="99">
        <v>3.7274190482073535</v>
      </c>
      <c r="L306" s="99">
        <v>4.5528320126421118</v>
      </c>
      <c r="M306" s="99">
        <v>4.9510520286119908</v>
      </c>
      <c r="N306" s="99">
        <v>4.7529295766427957</v>
      </c>
      <c r="O306" s="99">
        <v>4.9430304492955219</v>
      </c>
      <c r="P306" s="99">
        <v>4.4441522009340133</v>
      </c>
      <c r="Q306" s="99">
        <v>3.7643342763605672</v>
      </c>
      <c r="R306" s="99">
        <v>4.1371940198027053</v>
      </c>
      <c r="S306" s="99">
        <v>4.5721788530384604</v>
      </c>
      <c r="T306" s="99">
        <v>4.4566352004899077</v>
      </c>
      <c r="U306" s="99">
        <v>3.9829826054995054</v>
      </c>
      <c r="V306" s="99">
        <v>3.3599067840481727</v>
      </c>
      <c r="W306" s="99">
        <v>5.7871313594784253</v>
      </c>
      <c r="X306" s="99">
        <v>5.6815748602395431</v>
      </c>
      <c r="Y306" s="99">
        <v>2.8931225583865712</v>
      </c>
      <c r="DA306" s="63" t="s">
        <v>3091</v>
      </c>
    </row>
    <row r="307" spans="1:105" ht="12" customHeight="1" x14ac:dyDescent="0.25">
      <c r="A307" s="97" t="s">
        <v>124</v>
      </c>
      <c r="B307" s="99">
        <v>2.0345697732529224</v>
      </c>
      <c r="C307" s="99">
        <v>2.0560523713134398</v>
      </c>
      <c r="D307" s="99">
        <v>2.0887047941851864</v>
      </c>
      <c r="E307" s="99">
        <v>2.2588690654152521</v>
      </c>
      <c r="F307" s="99">
        <v>2.3300862881188338</v>
      </c>
      <c r="G307" s="99">
        <v>2.670436642274848</v>
      </c>
      <c r="H307" s="99">
        <v>2.8147464504820179</v>
      </c>
      <c r="I307" s="99">
        <v>2.5424160269784286</v>
      </c>
      <c r="J307" s="99">
        <v>2.6322884245136788</v>
      </c>
      <c r="K307" s="99">
        <v>2.7614349558452838</v>
      </c>
      <c r="L307" s="99">
        <v>2.8769031160572633</v>
      </c>
      <c r="M307" s="99">
        <v>3.0479961556120112</v>
      </c>
      <c r="N307" s="99">
        <v>3.1039388721640804</v>
      </c>
      <c r="O307" s="99">
        <v>2.8474918053752152</v>
      </c>
      <c r="P307" s="99">
        <v>2.8150741162887214</v>
      </c>
      <c r="Q307" s="99">
        <v>2.6256163681836577</v>
      </c>
      <c r="R307" s="99">
        <v>2.8034625651674308</v>
      </c>
      <c r="S307" s="99">
        <v>2.7744567879712938</v>
      </c>
      <c r="T307" s="99">
        <v>2.3809671776388979</v>
      </c>
      <c r="U307" s="99">
        <v>2.0106041799770349</v>
      </c>
      <c r="V307" s="99">
        <v>1.6729191232808422</v>
      </c>
      <c r="W307" s="99">
        <v>2.0904735558457128</v>
      </c>
      <c r="X307" s="99">
        <v>2.0596274219940258</v>
      </c>
      <c r="Y307" s="99">
        <v>2.4951714783800321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3.0336669361359645</v>
      </c>
      <c r="C315" s="123">
        <v>2.9475799856805409</v>
      </c>
      <c r="D315" s="123">
        <v>2.8896244727784195</v>
      </c>
      <c r="E315" s="123">
        <v>2.8386967146269928</v>
      </c>
      <c r="F315" s="123">
        <v>2.4869372330086166</v>
      </c>
      <c r="G315" s="123">
        <v>2.450219444654147</v>
      </c>
      <c r="H315" s="123">
        <v>2.2809171931030514</v>
      </c>
      <c r="I315" s="123">
        <v>1.7292290650795932</v>
      </c>
      <c r="J315" s="123">
        <v>1.6540802797882561</v>
      </c>
      <c r="K315" s="123">
        <v>1.6435216389422123</v>
      </c>
      <c r="L315" s="123">
        <v>1.8683465821883229</v>
      </c>
      <c r="M315" s="123">
        <v>2.1265170409058105</v>
      </c>
      <c r="N315" s="123">
        <v>2.1325246093627936</v>
      </c>
      <c r="O315" s="123">
        <v>1.8937920398061607</v>
      </c>
      <c r="P315" s="123">
        <v>1.791337427699554</v>
      </c>
      <c r="Q315" s="123">
        <v>1.5431491741086611</v>
      </c>
      <c r="R315" s="123">
        <v>1.6796772400975806</v>
      </c>
      <c r="S315" s="123">
        <v>1.8245122849432496</v>
      </c>
      <c r="T315" s="123">
        <v>1.8148659512023566</v>
      </c>
      <c r="U315" s="123">
        <v>1.8471122880023347</v>
      </c>
      <c r="V315" s="123">
        <v>1.6483111820750074</v>
      </c>
      <c r="W315" s="123">
        <v>1.6754530884178589</v>
      </c>
      <c r="X315" s="123">
        <v>1.893602525155184</v>
      </c>
      <c r="Y315" s="123">
        <v>2.1397195191343186</v>
      </c>
      <c r="DA315" s="130" t="s">
        <v>3100</v>
      </c>
    </row>
    <row r="316" spans="1:105" ht="12" customHeight="1" x14ac:dyDescent="0.25">
      <c r="A316" s="97" t="s">
        <v>51</v>
      </c>
      <c r="B316" s="99">
        <v>4.6392401042995051</v>
      </c>
      <c r="C316" s="99">
        <v>4.1937452416541561</v>
      </c>
      <c r="D316" s="99">
        <v>4.5037845513154755</v>
      </c>
      <c r="E316" s="99">
        <v>4.856190171680173</v>
      </c>
      <c r="F316" s="99">
        <v>4.2944802598130138</v>
      </c>
      <c r="G316" s="99">
        <v>4.4676382141964064</v>
      </c>
      <c r="H316" s="99">
        <v>5.1838276184113976</v>
      </c>
      <c r="I316" s="99">
        <v>5.0627614807495451</v>
      </c>
      <c r="J316" s="99">
        <v>5.136719828221068</v>
      </c>
      <c r="K316" s="99">
        <v>4.3203847718645783</v>
      </c>
      <c r="L316" s="99">
        <v>4.7343431698076213</v>
      </c>
      <c r="M316" s="99">
        <v>4.8588370818080282</v>
      </c>
      <c r="N316" s="99">
        <v>4.5627492502334004</v>
      </c>
      <c r="O316" s="99">
        <v>4.3576746696341209</v>
      </c>
      <c r="P316" s="99">
        <v>3.80669562139536</v>
      </c>
      <c r="Q316" s="99">
        <v>3.1010704928740496</v>
      </c>
      <c r="R316" s="99">
        <v>3.340617447567876</v>
      </c>
      <c r="S316" s="99">
        <v>3.7108048160872396</v>
      </c>
      <c r="T316" s="99">
        <v>3.8644652608062615</v>
      </c>
      <c r="U316" s="99">
        <v>3.3660449164246797</v>
      </c>
      <c r="V316" s="99">
        <v>2.6376625180020925</v>
      </c>
      <c r="W316" s="99">
        <v>3.6514331346104321</v>
      </c>
      <c r="X316" s="99">
        <v>4.1573797008042925</v>
      </c>
      <c r="Y316" s="99">
        <v>3.2640641485195552</v>
      </c>
      <c r="DA316" s="63" t="s">
        <v>3101</v>
      </c>
    </row>
    <row r="317" spans="1:105" ht="12" customHeight="1" x14ac:dyDescent="0.25">
      <c r="A317" s="97" t="s">
        <v>50</v>
      </c>
      <c r="B317" s="99">
        <v>2.9907736217828051</v>
      </c>
      <c r="C317" s="99">
        <v>2.9457018118725879</v>
      </c>
      <c r="D317" s="99">
        <v>2.9323175939479547</v>
      </c>
      <c r="E317" s="99">
        <v>2.9953838893001521</v>
      </c>
      <c r="F317" s="99">
        <v>2.8815240725113695</v>
      </c>
      <c r="G317" s="99">
        <v>3.1366854279482124</v>
      </c>
      <c r="H317" s="99">
        <v>3.380850130378978</v>
      </c>
      <c r="I317" s="99">
        <v>2.8539233227312013</v>
      </c>
      <c r="J317" s="99">
        <v>3.046664303075223</v>
      </c>
      <c r="K317" s="99">
        <v>3.0203440711072251</v>
      </c>
      <c r="L317" s="99">
        <v>2.9713875422917901</v>
      </c>
      <c r="M317" s="99">
        <v>3.2091666854092398</v>
      </c>
      <c r="N317" s="99">
        <v>3.2151016592339672</v>
      </c>
      <c r="O317" s="99">
        <v>2.6582677399829642</v>
      </c>
      <c r="P317" s="99">
        <v>2.4406357174353568</v>
      </c>
      <c r="Q317" s="99">
        <v>1.9689928174647058</v>
      </c>
      <c r="R317" s="99">
        <v>2.0885616622523542</v>
      </c>
      <c r="S317" s="99">
        <v>2.2359088956923538</v>
      </c>
      <c r="T317" s="99">
        <v>2.1187718794184915</v>
      </c>
      <c r="U317" s="99">
        <v>2.4207178484422971</v>
      </c>
      <c r="V317" s="99">
        <v>2.2765597415560337</v>
      </c>
      <c r="W317" s="99">
        <v>1.8647822840272186</v>
      </c>
      <c r="X317" s="99">
        <v>2.0405462879447511</v>
      </c>
      <c r="Y317" s="99">
        <v>2.7635059133831015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0.82257159761622478</v>
      </c>
      <c r="D322" s="117">
        <f t="shared" si="138"/>
        <v>1.7961152481581752</v>
      </c>
      <c r="E322" s="117">
        <f t="shared" si="138"/>
        <v>1.6202708756393427</v>
      </c>
      <c r="F322" s="117">
        <f t="shared" si="138"/>
        <v>1.279667266817629</v>
      </c>
      <c r="G322" s="117">
        <f t="shared" si="138"/>
        <v>2.046351771942942</v>
      </c>
      <c r="H322" s="117">
        <f t="shared" si="138"/>
        <v>3.7090623083832543</v>
      </c>
      <c r="I322" s="117">
        <f t="shared" si="138"/>
        <v>2.0823127023050438</v>
      </c>
      <c r="J322" s="117">
        <f t="shared" si="138"/>
        <v>2.3880147479377354</v>
      </c>
      <c r="K322" s="117">
        <f t="shared" si="138"/>
        <v>1.2108550721944626</v>
      </c>
      <c r="L322" s="117">
        <f t="shared" si="138"/>
        <v>2.7915093573979264</v>
      </c>
      <c r="M322" s="117">
        <f t="shared" si="138"/>
        <v>1.843246587457116</v>
      </c>
      <c r="N322" s="117">
        <f t="shared" si="138"/>
        <v>1.3057486013302202</v>
      </c>
      <c r="O322" s="117">
        <f t="shared" si="138"/>
        <v>1.1595000371592119</v>
      </c>
      <c r="P322" s="117">
        <f t="shared" si="138"/>
        <v>2.681254241066422E-2</v>
      </c>
      <c r="Q322" s="117">
        <f t="shared" si="138"/>
        <v>0</v>
      </c>
      <c r="R322" s="117">
        <f t="shared" ref="R322:V322" si="139">R323+R326+R328+R338</f>
        <v>0.44630620103390528</v>
      </c>
      <c r="S322" s="117">
        <f t="shared" si="139"/>
        <v>1.4615612551375465</v>
      </c>
      <c r="T322" s="117">
        <f t="shared" si="139"/>
        <v>1.0676417997300882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0.30082108278306818</v>
      </c>
      <c r="X322" s="117">
        <f t="shared" si="140"/>
        <v>0.76235673705632867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0.71546149453692309</v>
      </c>
      <c r="D323" s="122">
        <f t="shared" si="141"/>
        <v>1.5918964845430466</v>
      </c>
      <c r="E323" s="122">
        <f t="shared" si="141"/>
        <v>1.4479907866783901</v>
      </c>
      <c r="F323" s="122">
        <f t="shared" si="141"/>
        <v>1.1210950325591589</v>
      </c>
      <c r="G323" s="122">
        <f t="shared" si="141"/>
        <v>1.8325778725853343</v>
      </c>
      <c r="H323" s="122">
        <f t="shared" si="141"/>
        <v>3.3139898706080695</v>
      </c>
      <c r="I323" s="122">
        <f t="shared" si="141"/>
        <v>1.837280567624114</v>
      </c>
      <c r="J323" s="122">
        <f t="shared" si="141"/>
        <v>2.0894859633648277</v>
      </c>
      <c r="K323" s="122">
        <f t="shared" si="141"/>
        <v>1.0436127764857386</v>
      </c>
      <c r="L323" s="122">
        <f t="shared" si="141"/>
        <v>2.4281968896796253</v>
      </c>
      <c r="M323" s="122">
        <f t="shared" si="141"/>
        <v>1.5821087989012119</v>
      </c>
      <c r="N323" s="122">
        <f t="shared" si="141"/>
        <v>1.1423164801801657</v>
      </c>
      <c r="O323" s="122">
        <f t="shared" si="141"/>
        <v>1.0399417997815861</v>
      </c>
      <c r="P323" s="122">
        <f t="shared" si="141"/>
        <v>2.3651503782751868E-2</v>
      </c>
      <c r="Q323" s="122">
        <f t="shared" si="141"/>
        <v>0</v>
      </c>
      <c r="R323" s="122">
        <f t="shared" ref="R323:V323" si="142">SUM(R324:R325)</f>
        <v>0.39355219993550805</v>
      </c>
      <c r="S323" s="122">
        <f t="shared" si="142"/>
        <v>1.2934797810069718</v>
      </c>
      <c r="T323" s="122">
        <f t="shared" si="142"/>
        <v>0.93792527613901244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0.2456932799442646</v>
      </c>
      <c r="X323" s="122">
        <f t="shared" si="143"/>
        <v>0.61442006153431705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0.71163582512873003</v>
      </c>
      <c r="D324" s="98">
        <v>1.5834976530012816</v>
      </c>
      <c r="E324" s="98">
        <v>1.4404446491481129</v>
      </c>
      <c r="F324" s="98">
        <v>1.1152980566561128</v>
      </c>
      <c r="G324" s="98">
        <v>1.8231670284151897</v>
      </c>
      <c r="H324" s="98">
        <v>3.2969967188259135</v>
      </c>
      <c r="I324" s="98">
        <v>1.827963198332367</v>
      </c>
      <c r="J324" s="98">
        <v>2.0789095313963166</v>
      </c>
      <c r="K324" s="98">
        <v>1.038355644074658</v>
      </c>
      <c r="L324" s="98">
        <v>2.4160998736533226</v>
      </c>
      <c r="M324" s="98">
        <v>1.5742365797727378</v>
      </c>
      <c r="N324" s="98">
        <v>1.1366344442510727</v>
      </c>
      <c r="O324" s="98">
        <v>1.034773723810265</v>
      </c>
      <c r="P324" s="98">
        <v>2.35348840109743E-2</v>
      </c>
      <c r="Q324" s="98">
        <v>0</v>
      </c>
      <c r="R324" s="98">
        <v>0.39161032642319943</v>
      </c>
      <c r="S324" s="98">
        <v>1.2869992257377505</v>
      </c>
      <c r="T324" s="98">
        <v>0.93309560061691132</v>
      </c>
      <c r="U324" s="98">
        <v>0</v>
      </c>
      <c r="V324" s="98">
        <v>0</v>
      </c>
      <c r="W324" s="98">
        <v>0.24438131768417576</v>
      </c>
      <c r="X324" s="98">
        <v>0.61112015467787684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3.8256694081930912E-3</v>
      </c>
      <c r="D325" s="98">
        <v>8.398831541764875E-3</v>
      </c>
      <c r="E325" s="98">
        <v>7.5461375302772341E-3</v>
      </c>
      <c r="F325" s="98">
        <v>5.7969759030460288E-3</v>
      </c>
      <c r="G325" s="98">
        <v>9.4108441701445944E-3</v>
      </c>
      <c r="H325" s="98">
        <v>1.6993151782155963E-2</v>
      </c>
      <c r="I325" s="98">
        <v>9.317369291747004E-3</v>
      </c>
      <c r="J325" s="98">
        <v>1.0576431968511301E-2</v>
      </c>
      <c r="K325" s="98">
        <v>5.2571324110807149E-3</v>
      </c>
      <c r="L325" s="98">
        <v>1.2097016026302965E-2</v>
      </c>
      <c r="M325" s="98">
        <v>7.8722191284742275E-3</v>
      </c>
      <c r="N325" s="98">
        <v>5.6820359290929651E-3</v>
      </c>
      <c r="O325" s="98">
        <v>5.1680759713211332E-3</v>
      </c>
      <c r="P325" s="98">
        <v>1.1661977177756731E-4</v>
      </c>
      <c r="Q325" s="98">
        <v>0</v>
      </c>
      <c r="R325" s="98">
        <v>1.9418735123086046E-3</v>
      </c>
      <c r="S325" s="98">
        <v>6.4805552692212753E-3</v>
      </c>
      <c r="T325" s="98">
        <v>4.8296755221011282E-3</v>
      </c>
      <c r="U325" s="98">
        <v>0</v>
      </c>
      <c r="V325" s="98">
        <v>0</v>
      </c>
      <c r="W325" s="98">
        <v>1.3119622600888349E-3</v>
      </c>
      <c r="X325" s="98">
        <v>3.2999068564402104E-3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1.8761428918056846E-5</v>
      </c>
      <c r="F326" s="122">
        <f t="shared" si="144"/>
        <v>3.2487629413314887E-5</v>
      </c>
      <c r="G326" s="122">
        <f t="shared" si="144"/>
        <v>9.0082391404203057E-5</v>
      </c>
      <c r="H326" s="122">
        <f t="shared" si="144"/>
        <v>4.4307157329691928E-4</v>
      </c>
      <c r="I326" s="122">
        <f t="shared" si="144"/>
        <v>1.3719672401177831E-4</v>
      </c>
      <c r="J326" s="122">
        <f t="shared" si="144"/>
        <v>1.1705295888459451E-4</v>
      </c>
      <c r="K326" s="122">
        <f t="shared" si="144"/>
        <v>1.0759651859341672E-4</v>
      </c>
      <c r="L326" s="122">
        <f t="shared" si="144"/>
        <v>1.1644031724349216E-3</v>
      </c>
      <c r="M326" s="122">
        <f t="shared" si="144"/>
        <v>7.4753739171659476E-5</v>
      </c>
      <c r="N326" s="122">
        <f t="shared" si="144"/>
        <v>2.2324447470817212E-4</v>
      </c>
      <c r="O326" s="122">
        <f t="shared" si="144"/>
        <v>3.8801674476845052E-5</v>
      </c>
      <c r="P326" s="122">
        <f t="shared" si="144"/>
        <v>5.556979943337076E-6</v>
      </c>
      <c r="Q326" s="122">
        <f t="shared" si="144"/>
        <v>0</v>
      </c>
      <c r="R326" s="122">
        <f t="shared" si="144"/>
        <v>1.6311551198554929E-5</v>
      </c>
      <c r="S326" s="122">
        <f t="shared" si="144"/>
        <v>3.8765119307247505E-5</v>
      </c>
      <c r="T326" s="122">
        <f t="shared" si="144"/>
        <v>3.6127460650283836E-5</v>
      </c>
      <c r="U326" s="122">
        <f t="shared" si="144"/>
        <v>0</v>
      </c>
      <c r="V326" s="122">
        <f t="shared" si="144"/>
        <v>0</v>
      </c>
      <c r="W326" s="122">
        <f t="shared" si="144"/>
        <v>8.005844346815139E-6</v>
      </c>
      <c r="X326" s="122">
        <f t="shared" si="144"/>
        <v>1.3660748076956759E-5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1.8761428918056846E-5</v>
      </c>
      <c r="F327" s="98">
        <v>3.2487629413314887E-5</v>
      </c>
      <c r="G327" s="98">
        <v>9.0082391404203057E-5</v>
      </c>
      <c r="H327" s="98">
        <v>4.4307157329691928E-4</v>
      </c>
      <c r="I327" s="98">
        <v>1.3719672401177831E-4</v>
      </c>
      <c r="J327" s="98">
        <v>1.1705295888459451E-4</v>
      </c>
      <c r="K327" s="98">
        <v>1.0759651859341672E-4</v>
      </c>
      <c r="L327" s="98">
        <v>1.1644031724349216E-3</v>
      </c>
      <c r="M327" s="98">
        <v>7.4753739171659476E-5</v>
      </c>
      <c r="N327" s="98">
        <v>2.2324447470817212E-4</v>
      </c>
      <c r="O327" s="98">
        <v>3.8801674476845052E-5</v>
      </c>
      <c r="P327" s="98">
        <v>5.556979943337076E-6</v>
      </c>
      <c r="Q327" s="98">
        <v>0</v>
      </c>
      <c r="R327" s="98">
        <v>1.6311551198554929E-5</v>
      </c>
      <c r="S327" s="98">
        <v>3.8765119307247505E-5</v>
      </c>
      <c r="T327" s="98">
        <v>3.6127460650283836E-5</v>
      </c>
      <c r="U327" s="98">
        <v>0</v>
      </c>
      <c r="V327" s="98">
        <v>0</v>
      </c>
      <c r="W327" s="98">
        <v>8.005844346815139E-6</v>
      </c>
      <c r="X327" s="98">
        <v>1.3660748076956759E-5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3.9762829787848133E-2</v>
      </c>
      <c r="D328" s="122">
        <v>8.3218197653219111E-2</v>
      </c>
      <c r="E328" s="122">
        <v>7.3706240646196866E-2</v>
      </c>
      <c r="F328" s="122">
        <v>7.1554552689876719E-2</v>
      </c>
      <c r="G328" s="122">
        <v>0.10020997184264867</v>
      </c>
      <c r="H328" s="122">
        <v>0.19349200814583956</v>
      </c>
      <c r="I328" s="122">
        <v>0.11595688887145969</v>
      </c>
      <c r="J328" s="122">
        <v>0.13958119124643875</v>
      </c>
      <c r="K328" s="122">
        <v>7.4124920012402201E-2</v>
      </c>
      <c r="L328" s="122">
        <v>0.17138876481259754</v>
      </c>
      <c r="M328" s="122">
        <v>0.12434274018552516</v>
      </c>
      <c r="N328" s="122">
        <v>8.1993101398611656E-2</v>
      </c>
      <c r="O328" s="122">
        <v>6.338434167605364E-2</v>
      </c>
      <c r="P328" s="122">
        <v>1.7062402034205035E-3</v>
      </c>
      <c r="Q328" s="122">
        <v>0</v>
      </c>
      <c r="R328" s="122">
        <v>2.949479841666405E-2</v>
      </c>
      <c r="S328" s="122">
        <v>9.634804338560439E-2</v>
      </c>
      <c r="T328" s="122">
        <v>6.9304370156572426E-2</v>
      </c>
      <c r="U328" s="122">
        <v>0</v>
      </c>
      <c r="V328" s="122">
        <v>0</v>
      </c>
      <c r="W328" s="122">
        <v>3.4095657547715277E-2</v>
      </c>
      <c r="X328" s="122">
        <v>8.7431786765190839E-2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3.4803945760959035E-2</v>
      </c>
      <c r="D329" s="98">
        <v>7.5185129522226182E-2</v>
      </c>
      <c r="E329" s="98">
        <v>5.3554927841671852E-2</v>
      </c>
      <c r="F329" s="98">
        <v>1.8562657445788191E-2</v>
      </c>
      <c r="G329" s="98">
        <v>4.8928905800432375E-2</v>
      </c>
      <c r="H329" s="98">
        <v>0.10065634128138072</v>
      </c>
      <c r="I329" s="98">
        <v>9.3093684194874182E-2</v>
      </c>
      <c r="J329" s="98">
        <v>9.5067903118671984E-2</v>
      </c>
      <c r="K329" s="98">
        <v>5.9262594969906775E-2</v>
      </c>
      <c r="L329" s="98">
        <v>0.10437224209562343</v>
      </c>
      <c r="M329" s="98">
        <v>4.3462370913162379E-2</v>
      </c>
      <c r="N329" s="98">
        <v>4.8266972965291706E-2</v>
      </c>
      <c r="O329" s="98">
        <v>3.9153905932341283E-2</v>
      </c>
      <c r="P329" s="98">
        <v>1.7062402034205035E-3</v>
      </c>
      <c r="Q329" s="98">
        <v>0</v>
      </c>
      <c r="R329" s="98">
        <v>2.1740864357146675E-2</v>
      </c>
      <c r="S329" s="98">
        <v>7.7639296674684249E-2</v>
      </c>
      <c r="T329" s="98">
        <v>2.7640609624095515E-2</v>
      </c>
      <c r="U329" s="98">
        <v>0</v>
      </c>
      <c r="V329" s="98">
        <v>0</v>
      </c>
      <c r="W329" s="98">
        <v>2.0796789153525501E-2</v>
      </c>
      <c r="X329" s="98">
        <v>7.2332680357553969E-2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1.8190532605076221E-4</v>
      </c>
      <c r="D330" s="98">
        <v>3.2408551119521577E-4</v>
      </c>
      <c r="E330" s="98">
        <v>2.5064279538658486E-4</v>
      </c>
      <c r="F330" s="98">
        <v>1.5539032885828041E-4</v>
      </c>
      <c r="G330" s="98">
        <v>3.5945309867213646E-4</v>
      </c>
      <c r="H330" s="98">
        <v>6.3777887032041749E-4</v>
      </c>
      <c r="I330" s="98">
        <v>1.7260991365935751E-4</v>
      </c>
      <c r="J330" s="98">
        <v>1.1902689171958281E-4</v>
      </c>
      <c r="K330" s="98">
        <v>4.379259877625654E-4</v>
      </c>
      <c r="L330" s="98">
        <v>1.2447245993702934E-3</v>
      </c>
      <c r="M330" s="98">
        <v>1.1709790187754961E-3</v>
      </c>
      <c r="N330" s="98">
        <v>2.035249182260674E-4</v>
      </c>
      <c r="O330" s="98">
        <v>1.1945255143603203E-4</v>
      </c>
      <c r="P330" s="98">
        <v>0</v>
      </c>
      <c r="Q330" s="98">
        <v>0</v>
      </c>
      <c r="R330" s="98">
        <v>1.0510476495095985E-4</v>
      </c>
      <c r="S330" s="98">
        <v>3.2109901401348952E-4</v>
      </c>
      <c r="T330" s="98">
        <v>4.620736271666949E-4</v>
      </c>
      <c r="U330" s="98">
        <v>0</v>
      </c>
      <c r="V330" s="98">
        <v>0</v>
      </c>
      <c r="W330" s="98">
        <v>2.4623014689014686E-4</v>
      </c>
      <c r="X330" s="98">
        <v>5.3790612360984046E-4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4.7769787008383425E-3</v>
      </c>
      <c r="D334" s="101">
        <v>7.7089826197977093E-3</v>
      </c>
      <c r="E334" s="101">
        <v>1.9900670009138432E-2</v>
      </c>
      <c r="F334" s="101">
        <v>5.2836504915230245E-2</v>
      </c>
      <c r="G334" s="101">
        <v>5.0921612943544158E-2</v>
      </c>
      <c r="H334" s="101">
        <v>9.2197887994138431E-2</v>
      </c>
      <c r="I334" s="101">
        <v>2.2690594762926154E-2</v>
      </c>
      <c r="J334" s="101">
        <v>4.43942612360472E-2</v>
      </c>
      <c r="K334" s="101">
        <v>1.4424399054732868E-2</v>
      </c>
      <c r="L334" s="101">
        <v>6.5771798117603822E-2</v>
      </c>
      <c r="M334" s="101">
        <v>7.9709390253587281E-2</v>
      </c>
      <c r="N334" s="101">
        <v>3.3522603515093882E-2</v>
      </c>
      <c r="O334" s="101">
        <v>2.4110983192276315E-2</v>
      </c>
      <c r="P334" s="101">
        <v>0</v>
      </c>
      <c r="Q334" s="101">
        <v>0</v>
      </c>
      <c r="R334" s="101">
        <v>7.6488292945664149E-3</v>
      </c>
      <c r="S334" s="101">
        <v>1.838764769690665E-2</v>
      </c>
      <c r="T334" s="101">
        <v>4.1201686905310217E-2</v>
      </c>
      <c r="U334" s="101">
        <v>0</v>
      </c>
      <c r="V334" s="101">
        <v>0</v>
      </c>
      <c r="W334" s="101">
        <v>1.3052638247299627E-2</v>
      </c>
      <c r="X334" s="101">
        <v>1.4561200284027029E-2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6.7347273291453555E-2</v>
      </c>
      <c r="D338" s="122">
        <v>0.12100056596190945</v>
      </c>
      <c r="E338" s="122">
        <v>9.8555086885837778E-2</v>
      </c>
      <c r="F338" s="122">
        <v>8.6985193939180222E-2</v>
      </c>
      <c r="G338" s="122">
        <v>0.11347384512355464</v>
      </c>
      <c r="H338" s="122">
        <v>0.2011373580560486</v>
      </c>
      <c r="I338" s="122">
        <v>0.12893804908545831</v>
      </c>
      <c r="J338" s="122">
        <v>0.15883054036758418</v>
      </c>
      <c r="K338" s="122">
        <v>9.300977917772843E-2</v>
      </c>
      <c r="L338" s="122">
        <v>0.19075929973326897</v>
      </c>
      <c r="M338" s="122">
        <v>0.1367202946312073</v>
      </c>
      <c r="N338" s="122">
        <v>8.1215775276734736E-2</v>
      </c>
      <c r="O338" s="122">
        <v>5.6135094027095447E-2</v>
      </c>
      <c r="P338" s="122">
        <v>1.4492414445485078E-3</v>
      </c>
      <c r="Q338" s="122">
        <v>0</v>
      </c>
      <c r="R338" s="122">
        <v>2.324289113053463E-2</v>
      </c>
      <c r="S338" s="122">
        <v>7.1694665625663137E-2</v>
      </c>
      <c r="T338" s="122">
        <v>6.0376025973852998E-2</v>
      </c>
      <c r="U338" s="122">
        <v>0</v>
      </c>
      <c r="V338" s="122">
        <v>0</v>
      </c>
      <c r="W338" s="122">
        <v>2.1024139446741457E-2</v>
      </c>
      <c r="X338" s="122">
        <v>6.0491228008743902E-2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1.5322509870088709E-3</v>
      </c>
      <c r="D339" s="98">
        <v>6.1974450455353569E-3</v>
      </c>
      <c r="E339" s="98">
        <v>6.1313685488039319E-3</v>
      </c>
      <c r="F339" s="98">
        <v>3.6702541231610347E-3</v>
      </c>
      <c r="G339" s="98">
        <v>5.1012644223287539E-3</v>
      </c>
      <c r="H339" s="98">
        <v>1.0121867289479334E-2</v>
      </c>
      <c r="I339" s="98">
        <v>5.2971768655146918E-3</v>
      </c>
      <c r="J339" s="98">
        <v>1.2848710336482544E-2</v>
      </c>
      <c r="K339" s="98">
        <v>6.4783770363911431E-3</v>
      </c>
      <c r="L339" s="98">
        <v>1.6377521692047193E-2</v>
      </c>
      <c r="M339" s="98">
        <v>1.1043017627190087E-2</v>
      </c>
      <c r="N339" s="98">
        <v>7.2377019903113434E-3</v>
      </c>
      <c r="O339" s="98">
        <v>6.4981372480681912E-3</v>
      </c>
      <c r="P339" s="98">
        <v>3.0572807922667715E-4</v>
      </c>
      <c r="Q339" s="98">
        <v>0</v>
      </c>
      <c r="R339" s="98">
        <v>2.0815015103346837E-3</v>
      </c>
      <c r="S339" s="98">
        <v>9.0308908527492234E-3</v>
      </c>
      <c r="T339" s="98">
        <v>7.7155425306008945E-3</v>
      </c>
      <c r="U339" s="98">
        <v>0</v>
      </c>
      <c r="V339" s="98">
        <v>0</v>
      </c>
      <c r="W339" s="98">
        <v>4.5635069006706806E-3</v>
      </c>
      <c r="X339" s="98">
        <v>1.7429733488535389E-2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6.2579477352445928E-2</v>
      </c>
      <c r="D340" s="98">
        <v>0.10393355104105036</v>
      </c>
      <c r="E340" s="98">
        <v>7.0771489269764482E-2</v>
      </c>
      <c r="F340" s="98">
        <v>4.3283343759595617E-2</v>
      </c>
      <c r="G340" s="98">
        <v>6.5317786231427463E-2</v>
      </c>
      <c r="H340" s="98">
        <v>6.1715357115190723E-2</v>
      </c>
      <c r="I340" s="98">
        <v>1.1761086086450783E-2</v>
      </c>
      <c r="J340" s="98">
        <v>3.3039330900251247E-2</v>
      </c>
      <c r="K340" s="98">
        <v>7.2151249344620416E-2</v>
      </c>
      <c r="L340" s="98">
        <v>0.15307295628054665</v>
      </c>
      <c r="M340" s="98">
        <v>9.8034350331872813E-2</v>
      </c>
      <c r="N340" s="98">
        <v>4.0359237709914363E-2</v>
      </c>
      <c r="O340" s="98">
        <v>2.3101044124957761E-2</v>
      </c>
      <c r="P340" s="98">
        <v>5.4392608021523671E-4</v>
      </c>
      <c r="Q340" s="98">
        <v>0</v>
      </c>
      <c r="R340" s="98">
        <v>1.6154893201737477E-2</v>
      </c>
      <c r="S340" s="98">
        <v>5.4305013920370404E-2</v>
      </c>
      <c r="T340" s="98">
        <v>3.9691198560142596E-2</v>
      </c>
      <c r="U340" s="98">
        <v>0</v>
      </c>
      <c r="V340" s="98">
        <v>0</v>
      </c>
      <c r="W340" s="98">
        <v>7.6943680354855338E-3</v>
      </c>
      <c r="X340" s="98">
        <v>3.2698318761742243E-2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3.2355449519987467E-3</v>
      </c>
      <c r="D341" s="33">
        <v>1.0869569875323731E-2</v>
      </c>
      <c r="E341" s="33">
        <v>2.1652229067269369E-2</v>
      </c>
      <c r="F341" s="33">
        <v>4.0031596056423577E-2</v>
      </c>
      <c r="G341" s="33">
        <v>4.305479446979843E-2</v>
      </c>
      <c r="H341" s="33">
        <v>0.12930013365137855</v>
      </c>
      <c r="I341" s="33">
        <v>0.11187978613349282</v>
      </c>
      <c r="J341" s="33">
        <v>0.11294249913085039</v>
      </c>
      <c r="K341" s="33">
        <v>1.438015279671687E-2</v>
      </c>
      <c r="L341" s="33">
        <v>2.1308821760675112E-2</v>
      </c>
      <c r="M341" s="33">
        <v>2.7642926672144418E-2</v>
      </c>
      <c r="N341" s="33">
        <v>3.3618835576509035E-2</v>
      </c>
      <c r="O341" s="33">
        <v>2.6535912654069498E-2</v>
      </c>
      <c r="P341" s="33">
        <v>5.9958728510659377E-4</v>
      </c>
      <c r="Q341" s="33">
        <v>0</v>
      </c>
      <c r="R341" s="33">
        <v>5.0064964184624678E-3</v>
      </c>
      <c r="S341" s="33">
        <v>8.3587608525435148E-3</v>
      </c>
      <c r="T341" s="33">
        <v>1.296928488310951E-2</v>
      </c>
      <c r="U341" s="33">
        <v>0</v>
      </c>
      <c r="V341" s="33">
        <v>0</v>
      </c>
      <c r="W341" s="33">
        <v>8.7662645105852435E-3</v>
      </c>
      <c r="X341" s="33">
        <v>1.0363175758466271E-2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0.48917574402397668</v>
      </c>
      <c r="D343" s="117">
        <f t="shared" si="145"/>
        <v>1.0768997977750157</v>
      </c>
      <c r="E343" s="117">
        <f t="shared" si="145"/>
        <v>0.98104809420239225</v>
      </c>
      <c r="F343" s="117">
        <f t="shared" si="145"/>
        <v>0.7844145825203549</v>
      </c>
      <c r="G343" s="117">
        <f t="shared" si="145"/>
        <v>1.2613100816164895</v>
      </c>
      <c r="H343" s="117">
        <f t="shared" si="145"/>
        <v>2.3141734348396592</v>
      </c>
      <c r="I343" s="117">
        <f t="shared" si="145"/>
        <v>1.3156529574540152</v>
      </c>
      <c r="J343" s="117">
        <f t="shared" si="145"/>
        <v>1.5177719895518149</v>
      </c>
      <c r="K343" s="117">
        <f t="shared" si="145"/>
        <v>0.76786495945426914</v>
      </c>
      <c r="L343" s="117">
        <f t="shared" si="145"/>
        <v>1.7871497577396385</v>
      </c>
      <c r="M343" s="117">
        <f t="shared" si="145"/>
        <v>1.1891883700161894</v>
      </c>
      <c r="N343" s="117">
        <f t="shared" si="145"/>
        <v>0.8539018333426609</v>
      </c>
      <c r="O343" s="117">
        <f t="shared" si="145"/>
        <v>0.76411128916780469</v>
      </c>
      <c r="P343" s="117">
        <f t="shared" si="145"/>
        <v>1.7795247762351109E-2</v>
      </c>
      <c r="Q343" s="117">
        <f t="shared" si="145"/>
        <v>0</v>
      </c>
      <c r="R343" s="117">
        <f t="shared" ref="R343:V343" si="146">R344+R347+R349+R359</f>
        <v>0.30521967959118662</v>
      </c>
      <c r="S343" s="117">
        <f t="shared" si="146"/>
        <v>1.0258494946518466</v>
      </c>
      <c r="T343" s="117">
        <f t="shared" si="146"/>
        <v>0.77229596138004575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0.23125422227413164</v>
      </c>
      <c r="X343" s="117">
        <f t="shared" si="147"/>
        <v>0.58653928613341122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0.42629609486270498</v>
      </c>
      <c r="D344" s="122">
        <f t="shared" si="148"/>
        <v>0.95560612391982447</v>
      </c>
      <c r="E344" s="122">
        <f t="shared" si="148"/>
        <v>0.87598378053669745</v>
      </c>
      <c r="F344" s="122">
        <f t="shared" si="148"/>
        <v>0.68364560844224698</v>
      </c>
      <c r="G344" s="122">
        <f t="shared" si="148"/>
        <v>1.1267130908407212</v>
      </c>
      <c r="H344" s="122">
        <f t="shared" si="148"/>
        <v>2.0547550624908246</v>
      </c>
      <c r="I344" s="122">
        <f t="shared" si="148"/>
        <v>1.148974898806872</v>
      </c>
      <c r="J344" s="122">
        <f t="shared" si="148"/>
        <v>1.3182405224968761</v>
      </c>
      <c r="K344" s="122">
        <f t="shared" si="148"/>
        <v>0.66432596559769885</v>
      </c>
      <c r="L344" s="122">
        <f t="shared" si="148"/>
        <v>1.5597367525959225</v>
      </c>
      <c r="M344" s="122">
        <f t="shared" si="148"/>
        <v>1.0254101609488575</v>
      </c>
      <c r="N344" s="122">
        <f t="shared" si="148"/>
        <v>0.74654285353553596</v>
      </c>
      <c r="O344" s="122">
        <f t="shared" si="148"/>
        <v>0.68465862766780794</v>
      </c>
      <c r="P344" s="122">
        <f t="shared" si="148"/>
        <v>1.5684694897446401E-2</v>
      </c>
      <c r="Q344" s="122">
        <f t="shared" si="148"/>
        <v>0</v>
      </c>
      <c r="R344" s="122">
        <f t="shared" ref="R344:V344" si="149">SUM(R345:R346)</f>
        <v>0.27008446140630088</v>
      </c>
      <c r="S344" s="122">
        <f t="shared" si="149"/>
        <v>0.91340412983263819</v>
      </c>
      <c r="T344" s="122">
        <f t="shared" si="149"/>
        <v>0.68210758851581832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0.18984065886883725</v>
      </c>
      <c r="X344" s="122">
        <f t="shared" si="150"/>
        <v>0.47926593731373007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0.42247042545451191</v>
      </c>
      <c r="D345" s="98">
        <v>0.94720729237805956</v>
      </c>
      <c r="E345" s="98">
        <v>0.86843764300642023</v>
      </c>
      <c r="F345" s="98">
        <v>0.67784863253920091</v>
      </c>
      <c r="G345" s="98">
        <v>1.1173022466705766</v>
      </c>
      <c r="H345" s="98">
        <v>2.0377619107086686</v>
      </c>
      <c r="I345" s="98">
        <v>1.139657529515125</v>
      </c>
      <c r="J345" s="98">
        <v>1.3076640905283647</v>
      </c>
      <c r="K345" s="98">
        <v>0.65906883318661813</v>
      </c>
      <c r="L345" s="98">
        <v>1.5476397365696195</v>
      </c>
      <c r="M345" s="98">
        <v>1.0175379418203834</v>
      </c>
      <c r="N345" s="98">
        <v>0.74086081760644296</v>
      </c>
      <c r="O345" s="98">
        <v>0.67949055169648676</v>
      </c>
      <c r="P345" s="98">
        <v>1.5568075125668834E-2</v>
      </c>
      <c r="Q345" s="98">
        <v>0</v>
      </c>
      <c r="R345" s="98">
        <v>0.26814258789399226</v>
      </c>
      <c r="S345" s="98">
        <v>0.90692357456341688</v>
      </c>
      <c r="T345" s="98">
        <v>0.6772779129937172</v>
      </c>
      <c r="U345" s="98">
        <v>0</v>
      </c>
      <c r="V345" s="98">
        <v>0</v>
      </c>
      <c r="W345" s="98">
        <v>0.18852869660874841</v>
      </c>
      <c r="X345" s="98">
        <v>0.47596603045728986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3.8256694081930912E-3</v>
      </c>
      <c r="D346" s="98">
        <v>8.398831541764875E-3</v>
      </c>
      <c r="E346" s="98">
        <v>7.5461375302772341E-3</v>
      </c>
      <c r="F346" s="98">
        <v>5.7969759030460288E-3</v>
      </c>
      <c r="G346" s="98">
        <v>9.4108441701445944E-3</v>
      </c>
      <c r="H346" s="98">
        <v>1.6993151782155963E-2</v>
      </c>
      <c r="I346" s="98">
        <v>9.317369291747004E-3</v>
      </c>
      <c r="J346" s="98">
        <v>1.0576431968511301E-2</v>
      </c>
      <c r="K346" s="98">
        <v>5.2571324110807149E-3</v>
      </c>
      <c r="L346" s="98">
        <v>1.2097016026302965E-2</v>
      </c>
      <c r="M346" s="98">
        <v>7.8722191284742275E-3</v>
      </c>
      <c r="N346" s="98">
        <v>5.6820359290929651E-3</v>
      </c>
      <c r="O346" s="98">
        <v>5.1680759713211332E-3</v>
      </c>
      <c r="P346" s="98">
        <v>1.1661977177756731E-4</v>
      </c>
      <c r="Q346" s="98">
        <v>0</v>
      </c>
      <c r="R346" s="98">
        <v>1.9418735123086046E-3</v>
      </c>
      <c r="S346" s="98">
        <v>6.4805552692212753E-3</v>
      </c>
      <c r="T346" s="98">
        <v>4.8296755221011282E-3</v>
      </c>
      <c r="U346" s="98">
        <v>0</v>
      </c>
      <c r="V346" s="98">
        <v>0</v>
      </c>
      <c r="W346" s="98">
        <v>1.3119622600888349E-3</v>
      </c>
      <c r="X346" s="98">
        <v>3.2999068564402104E-3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5.431409331110689E-5</v>
      </c>
      <c r="F347" s="122">
        <f t="shared" si="151"/>
        <v>9.813573927508079E-5</v>
      </c>
      <c r="G347" s="122">
        <f t="shared" si="151"/>
        <v>2.8359423459780908E-4</v>
      </c>
      <c r="H347" s="122">
        <f t="shared" si="151"/>
        <v>1.4520495235844845E-3</v>
      </c>
      <c r="I347" s="122">
        <f t="shared" si="151"/>
        <v>4.6757639594795035E-4</v>
      </c>
      <c r="J347" s="122">
        <f t="shared" si="151"/>
        <v>4.1452702917340684E-4</v>
      </c>
      <c r="K347" s="122">
        <f t="shared" si="151"/>
        <v>3.9570214143641721E-4</v>
      </c>
      <c r="L347" s="122">
        <f t="shared" si="151"/>
        <v>4.4445266064096411E-3</v>
      </c>
      <c r="M347" s="122">
        <f t="shared" si="151"/>
        <v>2.9727217411007858E-4</v>
      </c>
      <c r="N347" s="122">
        <f t="shared" si="151"/>
        <v>9.2910650427110747E-4</v>
      </c>
      <c r="O347" s="122">
        <f t="shared" si="151"/>
        <v>1.6964531321942737E-4</v>
      </c>
      <c r="P347" s="122">
        <f t="shared" si="151"/>
        <v>2.549019381893809E-5</v>
      </c>
      <c r="Q347" s="122">
        <f t="shared" si="151"/>
        <v>0</v>
      </c>
      <c r="R347" s="122">
        <f t="shared" si="151"/>
        <v>7.8095973622372181E-5</v>
      </c>
      <c r="S347" s="122">
        <f t="shared" si="151"/>
        <v>1.8575247981632558E-4</v>
      </c>
      <c r="T347" s="122">
        <f t="shared" si="151"/>
        <v>1.7327292646911627E-4</v>
      </c>
      <c r="U347" s="122">
        <f t="shared" si="151"/>
        <v>0</v>
      </c>
      <c r="V347" s="122">
        <f t="shared" si="151"/>
        <v>0</v>
      </c>
      <c r="W347" s="122">
        <f t="shared" si="151"/>
        <v>3.8916873412601281E-5</v>
      </c>
      <c r="X347" s="122">
        <f t="shared" si="151"/>
        <v>6.7127411879540344E-5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5.431409331110689E-5</v>
      </c>
      <c r="F348" s="98">
        <v>9.813573927508079E-5</v>
      </c>
      <c r="G348" s="98">
        <v>2.8359423459780908E-4</v>
      </c>
      <c r="H348" s="98">
        <v>1.4520495235844845E-3</v>
      </c>
      <c r="I348" s="98">
        <v>4.6757639594795035E-4</v>
      </c>
      <c r="J348" s="98">
        <v>4.1452702917340684E-4</v>
      </c>
      <c r="K348" s="98">
        <v>3.9570214143641721E-4</v>
      </c>
      <c r="L348" s="98">
        <v>4.4445266064096411E-3</v>
      </c>
      <c r="M348" s="98">
        <v>2.9727217411007858E-4</v>
      </c>
      <c r="N348" s="98">
        <v>9.2910650427110747E-4</v>
      </c>
      <c r="O348" s="98">
        <v>1.6964531321942737E-4</v>
      </c>
      <c r="P348" s="98">
        <v>2.549019381893809E-5</v>
      </c>
      <c r="Q348" s="98">
        <v>0</v>
      </c>
      <c r="R348" s="98">
        <v>7.8095973622372181E-5</v>
      </c>
      <c r="S348" s="98">
        <v>1.8575247981632558E-4</v>
      </c>
      <c r="T348" s="98">
        <v>1.7327292646911627E-4</v>
      </c>
      <c r="U348" s="98">
        <v>0</v>
      </c>
      <c r="V348" s="98">
        <v>0</v>
      </c>
      <c r="W348" s="98">
        <v>3.8916873412601281E-5</v>
      </c>
      <c r="X348" s="98">
        <v>6.7127411879540344E-5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2.3821265087891307E-2</v>
      </c>
      <c r="D349" s="122">
        <v>5.0162045245384979E-2</v>
      </c>
      <c r="E349" s="122">
        <v>4.4809938437115761E-2</v>
      </c>
      <c r="F349" s="122">
        <v>4.3878637405404389E-2</v>
      </c>
      <c r="G349" s="122">
        <v>6.170703935140244E-2</v>
      </c>
      <c r="H349" s="122">
        <v>0.11983711429480445</v>
      </c>
      <c r="I349" s="122">
        <v>7.2427159147995968E-2</v>
      </c>
      <c r="J349" s="122">
        <v>8.7705410142757401E-2</v>
      </c>
      <c r="K349" s="122">
        <v>4.6987064864639966E-2</v>
      </c>
      <c r="L349" s="122">
        <v>0.10910503233455376</v>
      </c>
      <c r="M349" s="122">
        <v>7.9533945509242282E-2</v>
      </c>
      <c r="N349" s="122">
        <v>5.328523881092663E-2</v>
      </c>
      <c r="O349" s="122">
        <v>4.1779655556509712E-2</v>
      </c>
      <c r="P349" s="122">
        <v>1.1278392008297041E-3</v>
      </c>
      <c r="Q349" s="122">
        <v>0</v>
      </c>
      <c r="R349" s="122">
        <v>2.0424909765725405E-2</v>
      </c>
      <c r="S349" s="122">
        <v>6.8172064728678414E-2</v>
      </c>
      <c r="T349" s="122">
        <v>5.1055086565936741E-2</v>
      </c>
      <c r="U349" s="122">
        <v>0</v>
      </c>
      <c r="V349" s="122">
        <v>0</v>
      </c>
      <c r="W349" s="122">
        <v>2.6334437560638586E-2</v>
      </c>
      <c r="X349" s="122">
        <v>6.781277646924827E-2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2.0814012410013651E-2</v>
      </c>
      <c r="D350" s="98">
        <v>4.5278441159703531E-2</v>
      </c>
      <c r="E350" s="98">
        <v>3.2486924369531815E-2</v>
      </c>
      <c r="F350" s="98">
        <v>1.1344349159440131E-2</v>
      </c>
      <c r="G350" s="98">
        <v>3.0132288240519972E-2</v>
      </c>
      <c r="H350" s="98">
        <v>6.2476779520907112E-2</v>
      </c>
      <c r="I350" s="98">
        <v>5.8248665117045628E-2</v>
      </c>
      <c r="J350" s="98">
        <v>5.997438985622653E-2</v>
      </c>
      <c r="K350" s="98">
        <v>3.7700426923305899E-2</v>
      </c>
      <c r="L350" s="98">
        <v>6.6962188217821045E-2</v>
      </c>
      <c r="M350" s="98">
        <v>2.8118881227007005E-2</v>
      </c>
      <c r="N350" s="98">
        <v>3.1470781085259136E-2</v>
      </c>
      <c r="O350" s="98">
        <v>2.5705372791095648E-2</v>
      </c>
      <c r="P350" s="98">
        <v>1.1278392008297041E-3</v>
      </c>
      <c r="Q350" s="98">
        <v>0</v>
      </c>
      <c r="R350" s="98">
        <v>1.4839749149548854E-2</v>
      </c>
      <c r="S350" s="98">
        <v>5.443351121807001E-2</v>
      </c>
      <c r="T350" s="98">
        <v>1.9922023986383264E-2</v>
      </c>
      <c r="U350" s="98">
        <v>0</v>
      </c>
      <c r="V350" s="98">
        <v>0</v>
      </c>
      <c r="W350" s="98">
        <v>1.5870022990436484E-2</v>
      </c>
      <c r="X350" s="98">
        <v>5.572572331029832E-2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9.9100813772280677E-5</v>
      </c>
      <c r="D351" s="98">
        <v>1.7765320793411776E-4</v>
      </c>
      <c r="E351" s="98">
        <v>1.3835760002489921E-4</v>
      </c>
      <c r="F351" s="98">
        <v>8.6384346719976411E-5</v>
      </c>
      <c r="G351" s="98">
        <v>2.0138637847945772E-4</v>
      </c>
      <c r="H351" s="98">
        <v>3.6033483808578341E-4</v>
      </c>
      <c r="I351" s="98">
        <v>9.8420068396782998E-5</v>
      </c>
      <c r="J351" s="98">
        <v>6.8588141570237129E-5</v>
      </c>
      <c r="K351" s="98">
        <v>2.5551165964982493E-4</v>
      </c>
      <c r="L351" s="98">
        <v>7.3678459273542453E-4</v>
      </c>
      <c r="M351" s="98">
        <v>7.133449707032697E-4</v>
      </c>
      <c r="N351" s="98">
        <v>1.2977555886175629E-4</v>
      </c>
      <c r="O351" s="98">
        <v>8.1136478008608909E-5</v>
      </c>
      <c r="P351" s="98">
        <v>0</v>
      </c>
      <c r="Q351" s="98">
        <v>0</v>
      </c>
      <c r="R351" s="98">
        <v>8.4562489464911535E-5</v>
      </c>
      <c r="S351" s="98">
        <v>2.6715049747451218E-4</v>
      </c>
      <c r="T351" s="98">
        <v>3.9580415199121376E-4</v>
      </c>
      <c r="U351" s="98">
        <v>0</v>
      </c>
      <c r="V351" s="98">
        <v>0</v>
      </c>
      <c r="W351" s="98">
        <v>2.2262996813102125E-4</v>
      </c>
      <c r="X351" s="98">
        <v>4.8733501180170326E-4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2.9081518641053744E-3</v>
      </c>
      <c r="D355" s="101">
        <v>4.705950877747324E-3</v>
      </c>
      <c r="E355" s="101">
        <v>1.2184656467559049E-2</v>
      </c>
      <c r="F355" s="101">
        <v>3.2447903899244283E-2</v>
      </c>
      <c r="G355" s="101">
        <v>3.1373364732403007E-2</v>
      </c>
      <c r="H355" s="101">
        <v>5.699999993581157E-2</v>
      </c>
      <c r="I355" s="101">
        <v>1.4080073962553554E-2</v>
      </c>
      <c r="J355" s="101">
        <v>2.7662432144960641E-2</v>
      </c>
      <c r="K355" s="101">
        <v>9.0311262816842389E-3</v>
      </c>
      <c r="L355" s="101">
        <v>4.1406059523997292E-2</v>
      </c>
      <c r="M355" s="101">
        <v>5.0701719311532001E-2</v>
      </c>
      <c r="N355" s="101">
        <v>2.168468216680574E-2</v>
      </c>
      <c r="O355" s="101">
        <v>1.599314628740546E-2</v>
      </c>
      <c r="P355" s="101">
        <v>0</v>
      </c>
      <c r="Q355" s="101">
        <v>0</v>
      </c>
      <c r="R355" s="101">
        <v>5.5005981267116418E-3</v>
      </c>
      <c r="S355" s="101">
        <v>1.347140301313389E-2</v>
      </c>
      <c r="T355" s="101">
        <v>3.0737258427562263E-2</v>
      </c>
      <c r="U355" s="101">
        <v>0</v>
      </c>
      <c r="V355" s="101">
        <v>0</v>
      </c>
      <c r="W355" s="101">
        <v>1.0241784602071081E-2</v>
      </c>
      <c r="X355" s="101">
        <v>1.1599718147148249E-2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3.9058384073380407E-2</v>
      </c>
      <c r="D359" s="122">
        <v>7.1131628609806263E-2</v>
      </c>
      <c r="E359" s="122">
        <v>6.0200061135267872E-2</v>
      </c>
      <c r="F359" s="122">
        <v>5.6792200933428405E-2</v>
      </c>
      <c r="G359" s="122">
        <v>7.2606357189768045E-2</v>
      </c>
      <c r="H359" s="122">
        <v>0.13812920853044602</v>
      </c>
      <c r="I359" s="122">
        <v>9.3783323103199451E-2</v>
      </c>
      <c r="J359" s="122">
        <v>0.11141152988300798</v>
      </c>
      <c r="K359" s="122">
        <v>5.6156226850493859E-2</v>
      </c>
      <c r="L359" s="122">
        <v>0.11386344620275264</v>
      </c>
      <c r="M359" s="122">
        <v>8.3946991383979486E-2</v>
      </c>
      <c r="N359" s="122">
        <v>5.3144634491927134E-2</v>
      </c>
      <c r="O359" s="122">
        <v>3.7503360630267608E-2</v>
      </c>
      <c r="P359" s="122">
        <v>9.5722347025606271E-4</v>
      </c>
      <c r="Q359" s="122">
        <v>0</v>
      </c>
      <c r="R359" s="122">
        <v>1.4632212445537994E-2</v>
      </c>
      <c r="S359" s="122">
        <v>4.40875476107137E-2</v>
      </c>
      <c r="T359" s="122">
        <v>3.8960013371821617E-2</v>
      </c>
      <c r="U359" s="122">
        <v>0</v>
      </c>
      <c r="V359" s="122">
        <v>0</v>
      </c>
      <c r="W359" s="122">
        <v>1.5040208971243222E-2</v>
      </c>
      <c r="X359" s="122">
        <v>3.9393444938553367E-2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8.8745004767137848E-4</v>
      </c>
      <c r="D360" s="98">
        <v>3.5912330892580255E-3</v>
      </c>
      <c r="E360" s="98">
        <v>3.5547179299593818E-3</v>
      </c>
      <c r="F360" s="98">
        <v>2.1289260010486214E-3</v>
      </c>
      <c r="G360" s="98">
        <v>2.9604578652319574E-3</v>
      </c>
      <c r="H360" s="98">
        <v>5.877034139233594E-3</v>
      </c>
      <c r="I360" s="98">
        <v>3.0772195731635235E-3</v>
      </c>
      <c r="J360" s="98">
        <v>7.4677525051504694E-3</v>
      </c>
      <c r="K360" s="98">
        <v>3.7671499171741808E-3</v>
      </c>
      <c r="L360" s="98">
        <v>9.528205539904416E-3</v>
      </c>
      <c r="M360" s="98">
        <v>6.427097034097125E-3</v>
      </c>
      <c r="N360" s="98">
        <v>4.2132722020074582E-3</v>
      </c>
      <c r="O360" s="98">
        <v>3.7832280034027811E-3</v>
      </c>
      <c r="P360" s="98">
        <v>1.7805815917024939E-4</v>
      </c>
      <c r="Q360" s="98">
        <v>0</v>
      </c>
      <c r="R360" s="98">
        <v>1.2185808199325968E-3</v>
      </c>
      <c r="S360" s="98">
        <v>5.314911593986278E-3</v>
      </c>
      <c r="T360" s="98">
        <v>4.5669719621771344E-3</v>
      </c>
      <c r="U360" s="98">
        <v>0</v>
      </c>
      <c r="V360" s="98">
        <v>0</v>
      </c>
      <c r="W360" s="98">
        <v>2.7301743367474586E-3</v>
      </c>
      <c r="X360" s="98">
        <v>1.0434323046010344E-2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3.5771521135549406E-2</v>
      </c>
      <c r="D361" s="98">
        <v>5.9465166335378759E-2</v>
      </c>
      <c r="E361" s="98">
        <v>4.0529035434029206E-2</v>
      </c>
      <c r="F361" s="98">
        <v>2.4810152456457794E-2</v>
      </c>
      <c r="G361" s="98">
        <v>3.747489683623878E-2</v>
      </c>
      <c r="H361" s="98">
        <v>3.5440697126722868E-2</v>
      </c>
      <c r="I361" s="98">
        <v>6.7601468110803703E-3</v>
      </c>
      <c r="J361" s="98">
        <v>1.9008127184488445E-2</v>
      </c>
      <c r="K361" s="98">
        <v>4.1548088711347186E-2</v>
      </c>
      <c r="L361" s="98">
        <v>8.8227607520497436E-2</v>
      </c>
      <c r="M361" s="98">
        <v>5.6544056038341811E-2</v>
      </c>
      <c r="N361" s="98">
        <v>2.3287384471657332E-2</v>
      </c>
      <c r="O361" s="98">
        <v>1.3332463049042937E-2</v>
      </c>
      <c r="P361" s="98">
        <v>3.1412349354324211E-4</v>
      </c>
      <c r="Q361" s="98">
        <v>0</v>
      </c>
      <c r="R361" s="98">
        <v>9.418954919003842E-3</v>
      </c>
      <c r="S361" s="98">
        <v>3.1968773742087148E-2</v>
      </c>
      <c r="T361" s="98">
        <v>2.3611778717265716E-2</v>
      </c>
      <c r="U361" s="98">
        <v>0</v>
      </c>
      <c r="V361" s="98">
        <v>0</v>
      </c>
      <c r="W361" s="98">
        <v>4.6664501743917623E-3</v>
      </c>
      <c r="X361" s="98">
        <v>1.9843859602380151E-2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2.3994128901596219E-3</v>
      </c>
      <c r="D362" s="33">
        <v>8.0752291851694732E-3</v>
      </c>
      <c r="E362" s="33">
        <v>1.6116307771279287E-2</v>
      </c>
      <c r="F362" s="33">
        <v>2.9853122475921989E-2</v>
      </c>
      <c r="G362" s="33">
        <v>3.2171002488297316E-2</v>
      </c>
      <c r="H362" s="33">
        <v>9.6811477264489562E-2</v>
      </c>
      <c r="I362" s="33">
        <v>8.3945956718955564E-2</v>
      </c>
      <c r="J362" s="33">
        <v>8.4935650193369072E-2</v>
      </c>
      <c r="K362" s="33">
        <v>1.0840988221972495E-2</v>
      </c>
      <c r="L362" s="33">
        <v>1.6107633142350791E-2</v>
      </c>
      <c r="M362" s="33">
        <v>2.0975838311540561E-2</v>
      </c>
      <c r="N362" s="33">
        <v>2.5643977818262345E-2</v>
      </c>
      <c r="O362" s="33">
        <v>2.0387669577821892E-2</v>
      </c>
      <c r="P362" s="33">
        <v>4.6504181754257126E-4</v>
      </c>
      <c r="Q362" s="33">
        <v>0</v>
      </c>
      <c r="R362" s="33">
        <v>3.994676706601555E-3</v>
      </c>
      <c r="S362" s="33">
        <v>6.8038622746402792E-3</v>
      </c>
      <c r="T362" s="33">
        <v>1.0781262692378763E-2</v>
      </c>
      <c r="U362" s="33">
        <v>0</v>
      </c>
      <c r="V362" s="33">
        <v>0</v>
      </c>
      <c r="W362" s="33">
        <v>7.6435844601040019E-3</v>
      </c>
      <c r="X362" s="33">
        <v>9.1152622901628701E-3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0.59469077882288401</v>
      </c>
      <c r="D364" s="119">
        <f t="shared" si="152"/>
        <v>0.59957165826598358</v>
      </c>
      <c r="E364" s="119">
        <f t="shared" si="152"/>
        <v>0.60548400205939668</v>
      </c>
      <c r="F364" s="119">
        <f t="shared" si="152"/>
        <v>0.61298323623694384</v>
      </c>
      <c r="G364" s="119">
        <f t="shared" si="152"/>
        <v>0.6163701172545315</v>
      </c>
      <c r="H364" s="119">
        <f t="shared" si="152"/>
        <v>0.62392411947600468</v>
      </c>
      <c r="I364" s="119">
        <f t="shared" si="152"/>
        <v>0.63182295147008205</v>
      </c>
      <c r="J364" s="119">
        <f t="shared" si="152"/>
        <v>0.63557898495499121</v>
      </c>
      <c r="K364" s="119">
        <f t="shared" si="152"/>
        <v>0.63415100377177958</v>
      </c>
      <c r="L364" s="119">
        <f t="shared" si="152"/>
        <v>0.64020912306935973</v>
      </c>
      <c r="M364" s="119">
        <f t="shared" si="152"/>
        <v>0.64515967538383212</v>
      </c>
      <c r="N364" s="119">
        <f t="shared" si="152"/>
        <v>0.6539557710211259</v>
      </c>
      <c r="O364" s="119">
        <f t="shared" si="152"/>
        <v>0.65900065949103881</v>
      </c>
      <c r="P364" s="119">
        <f t="shared" si="152"/>
        <v>0.66369117444354553</v>
      </c>
      <c r="Q364" s="119" t="str">
        <f t="shared" si="152"/>
        <v/>
      </c>
      <c r="R364" s="119">
        <f t="shared" ref="R364:V364" si="153">IF(R343=0,"",R343/R322)</f>
        <v>0.68387954028897635</v>
      </c>
      <c r="S364" s="119">
        <f t="shared" si="153"/>
        <v>0.70188607630769784</v>
      </c>
      <c r="T364" s="119">
        <f t="shared" si="153"/>
        <v>0.72336617166477635</v>
      </c>
      <c r="U364" s="119" t="str">
        <f t="shared" si="153"/>
        <v/>
      </c>
      <c r="V364" s="119" t="str">
        <f t="shared" si="153"/>
        <v/>
      </c>
      <c r="W364" s="119">
        <f t="shared" ref="W364:Y364" si="154">IF(W343=0,"",W343/W322)</f>
        <v>0.76874340100988381</v>
      </c>
      <c r="X364" s="119">
        <f t="shared" si="154"/>
        <v>0.76937640558959641</v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0.59583373545297758</v>
      </c>
      <c r="D365" s="124">
        <f t="shared" si="155"/>
        <v>0.60029413545324273</v>
      </c>
      <c r="E365" s="124">
        <f t="shared" si="155"/>
        <v>0.60496502366990557</v>
      </c>
      <c r="F365" s="124">
        <f t="shared" si="155"/>
        <v>0.60980165694041799</v>
      </c>
      <c r="G365" s="124">
        <f t="shared" si="155"/>
        <v>0.61482412709217937</v>
      </c>
      <c r="H365" s="124">
        <f t="shared" si="155"/>
        <v>0.62002454525119188</v>
      </c>
      <c r="I365" s="124">
        <f t="shared" si="155"/>
        <v>0.62536714264205873</v>
      </c>
      <c r="J365" s="124">
        <f t="shared" si="155"/>
        <v>0.63089226039787905</v>
      </c>
      <c r="K365" s="124">
        <f t="shared" si="155"/>
        <v>0.63656365710158314</v>
      </c>
      <c r="L365" s="124">
        <f t="shared" si="155"/>
        <v>0.64234360863616502</v>
      </c>
      <c r="M365" s="124">
        <f t="shared" si="155"/>
        <v>0.64812872645737996</v>
      </c>
      <c r="N365" s="124">
        <f t="shared" si="155"/>
        <v>0.6535341706860357</v>
      </c>
      <c r="O365" s="124">
        <f t="shared" si="155"/>
        <v>0.65836244664038268</v>
      </c>
      <c r="P365" s="124">
        <f t="shared" si="155"/>
        <v>0.66315846305234283</v>
      </c>
      <c r="Q365" s="124" t="str">
        <f t="shared" si="155"/>
        <v/>
      </c>
      <c r="R365" s="124">
        <f t="shared" ref="R365:V365" si="156">IF(R344=0,"",R344/R323)</f>
        <v>0.68627353995368334</v>
      </c>
      <c r="S365" s="124">
        <f t="shared" si="156"/>
        <v>0.70616034610263068</v>
      </c>
      <c r="T365" s="124">
        <f t="shared" si="156"/>
        <v>0.72725152618098465</v>
      </c>
      <c r="U365" s="124" t="str">
        <f t="shared" si="156"/>
        <v/>
      </c>
      <c r="V365" s="124" t="str">
        <f t="shared" si="156"/>
        <v/>
      </c>
      <c r="W365" s="124">
        <f t="shared" ref="W365:Y365" si="157">IF(W344=0,"",W344/W323)</f>
        <v>0.77267338737104452</v>
      </c>
      <c r="X365" s="124">
        <f t="shared" si="157"/>
        <v>0.78002976679654157</v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0.59366098576907633</v>
      </c>
      <c r="D366" s="111">
        <f t="shared" si="158"/>
        <v>0.5981741056469333</v>
      </c>
      <c r="E366" s="111">
        <f t="shared" si="158"/>
        <v>0.60289553195953705</v>
      </c>
      <c r="F366" s="111">
        <f t="shared" si="158"/>
        <v>0.60777352609357804</v>
      </c>
      <c r="G366" s="111">
        <f t="shared" si="158"/>
        <v>0.61283592191868741</v>
      </c>
      <c r="H366" s="111">
        <f t="shared" si="158"/>
        <v>0.61806610212045698</v>
      </c>
      <c r="I366" s="111">
        <f t="shared" si="158"/>
        <v>0.62345758960291076</v>
      </c>
      <c r="J366" s="111">
        <f t="shared" si="158"/>
        <v>0.62901442837200394</v>
      </c>
      <c r="K366" s="111">
        <f t="shared" si="158"/>
        <v>0.63472360067340372</v>
      </c>
      <c r="L366" s="111">
        <f t="shared" si="158"/>
        <v>0.64055288171075198</v>
      </c>
      <c r="M366" s="111">
        <f t="shared" si="158"/>
        <v>0.64636913847299793</v>
      </c>
      <c r="N366" s="111">
        <f t="shared" si="158"/>
        <v>0.65180218790096178</v>
      </c>
      <c r="O366" s="111">
        <f t="shared" si="158"/>
        <v>0.65665617135546572</v>
      </c>
      <c r="P366" s="111">
        <f t="shared" si="158"/>
        <v>0.66148934995428277</v>
      </c>
      <c r="Q366" s="111" t="str">
        <f t="shared" si="158"/>
        <v/>
      </c>
      <c r="R366" s="111">
        <f t="shared" ref="R366:V366" si="159">IF(R345=0,"",R345/R324)</f>
        <v>0.68471786825207481</v>
      </c>
      <c r="S366" s="111">
        <f t="shared" si="159"/>
        <v>0.70468074605370357</v>
      </c>
      <c r="T366" s="111">
        <f t="shared" si="159"/>
        <v>0.72583978806237903</v>
      </c>
      <c r="U366" s="111" t="str">
        <f t="shared" si="159"/>
        <v/>
      </c>
      <c r="V366" s="111" t="str">
        <f t="shared" si="159"/>
        <v/>
      </c>
      <c r="W366" s="111">
        <f t="shared" ref="W366:Y366" si="160">IF(W345=0,"",W345/W324)</f>
        <v>0.77145298337572576</v>
      </c>
      <c r="X366" s="111">
        <f t="shared" si="160"/>
        <v>0.77884197864194626</v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>
        <f t="shared" ref="W367:Y367" si="163">IF(W346=0,"",W346/W325)</f>
        <v>1</v>
      </c>
      <c r="X367" s="111">
        <f t="shared" si="163"/>
        <v>1</v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2.8949870262191255</v>
      </c>
      <c r="F368" s="124">
        <f t="shared" si="164"/>
        <v>3.0207109920695032</v>
      </c>
      <c r="G368" s="124">
        <f t="shared" si="164"/>
        <v>3.1481650317797532</v>
      </c>
      <c r="H368" s="124">
        <f t="shared" si="164"/>
        <v>3.2772346751557686</v>
      </c>
      <c r="I368" s="124">
        <f t="shared" si="164"/>
        <v>3.4080726002452435</v>
      </c>
      <c r="J368" s="124">
        <f t="shared" si="164"/>
        <v>3.5413630985791618</v>
      </c>
      <c r="K368" s="124">
        <f t="shared" si="164"/>
        <v>3.6776481861061647</v>
      </c>
      <c r="L368" s="124">
        <f t="shared" si="164"/>
        <v>3.8169997399745537</v>
      </c>
      <c r="M368" s="124">
        <f t="shared" si="164"/>
        <v>3.9766863491261981</v>
      </c>
      <c r="N368" s="124">
        <f t="shared" si="164"/>
        <v>4.1618342648150497</v>
      </c>
      <c r="O368" s="124">
        <f t="shared" si="164"/>
        <v>4.3721132014718442</v>
      </c>
      <c r="P368" s="124">
        <f t="shared" si="164"/>
        <v>4.5870588123142886</v>
      </c>
      <c r="Q368" s="124" t="str">
        <f t="shared" si="164"/>
        <v/>
      </c>
      <c r="R368" s="124">
        <f t="shared" ref="R368:V368" si="165">IF(R347=0,"",R347/R326)</f>
        <v>4.7877711121239566</v>
      </c>
      <c r="S368" s="124">
        <f t="shared" si="165"/>
        <v>4.791742760910255</v>
      </c>
      <c r="T368" s="124">
        <f t="shared" si="165"/>
        <v>4.796155704006142</v>
      </c>
      <c r="U368" s="124" t="str">
        <f t="shared" si="165"/>
        <v/>
      </c>
      <c r="V368" s="124" t="str">
        <f t="shared" si="165"/>
        <v/>
      </c>
      <c r="W368" s="124">
        <f t="shared" ref="W368:Y368" si="166">IF(W347=0,"",W347/W326)</f>
        <v>4.8610579629971289</v>
      </c>
      <c r="X368" s="124">
        <f t="shared" si="166"/>
        <v>4.9138898910501316</v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2.8949870262191255</v>
      </c>
      <c r="F369" s="111">
        <f t="shared" si="167"/>
        <v>3.0207109920695032</v>
      </c>
      <c r="G369" s="111">
        <f t="shared" si="167"/>
        <v>3.1481650317797532</v>
      </c>
      <c r="H369" s="111">
        <f t="shared" si="167"/>
        <v>3.2772346751557686</v>
      </c>
      <c r="I369" s="111">
        <f t="shared" si="167"/>
        <v>3.4080726002452435</v>
      </c>
      <c r="J369" s="111">
        <f t="shared" si="167"/>
        <v>3.5413630985791618</v>
      </c>
      <c r="K369" s="111">
        <f t="shared" si="167"/>
        <v>3.6776481861061647</v>
      </c>
      <c r="L369" s="111">
        <f t="shared" si="167"/>
        <v>3.8169997399745537</v>
      </c>
      <c r="M369" s="111">
        <f t="shared" si="167"/>
        <v>3.9766863491261981</v>
      </c>
      <c r="N369" s="111">
        <f t="shared" si="167"/>
        <v>4.1618342648150497</v>
      </c>
      <c r="O369" s="111">
        <f t="shared" si="167"/>
        <v>4.3721132014718442</v>
      </c>
      <c r="P369" s="111">
        <f t="shared" si="167"/>
        <v>4.5870588123142886</v>
      </c>
      <c r="Q369" s="111" t="str">
        <f t="shared" si="167"/>
        <v/>
      </c>
      <c r="R369" s="111">
        <f t="shared" ref="R369:V369" si="168">IF(R348=0,"",R348/R327)</f>
        <v>4.7877711121239566</v>
      </c>
      <c r="S369" s="111">
        <f t="shared" si="168"/>
        <v>4.791742760910255</v>
      </c>
      <c r="T369" s="111">
        <f t="shared" si="168"/>
        <v>4.796155704006142</v>
      </c>
      <c r="U369" s="111" t="str">
        <f t="shared" si="168"/>
        <v/>
      </c>
      <c r="V369" s="111" t="str">
        <f t="shared" si="168"/>
        <v/>
      </c>
      <c r="W369" s="111">
        <f t="shared" ref="W369:Y369" si="169">IF(W348=0,"",W348/W327)</f>
        <v>4.8610579629971289</v>
      </c>
      <c r="X369" s="111">
        <f t="shared" si="169"/>
        <v>4.9138898910501316</v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0.5990837476856663</v>
      </c>
      <c r="D370" s="124">
        <f t="shared" si="170"/>
        <v>0.60277735711624814</v>
      </c>
      <c r="E370" s="124">
        <f t="shared" si="170"/>
        <v>0.60795311284713971</v>
      </c>
      <c r="F370" s="124">
        <f t="shared" si="170"/>
        <v>0.61321936558779133</v>
      </c>
      <c r="G370" s="124">
        <f t="shared" si="170"/>
        <v>0.61577743428863385</v>
      </c>
      <c r="H370" s="124">
        <f t="shared" si="170"/>
        <v>0.61933883183681859</v>
      </c>
      <c r="I370" s="124">
        <f t="shared" si="170"/>
        <v>0.62460419430778957</v>
      </c>
      <c r="J370" s="124">
        <f t="shared" si="170"/>
        <v>0.62834690949089533</v>
      </c>
      <c r="K370" s="124">
        <f t="shared" si="170"/>
        <v>0.63389026061381692</v>
      </c>
      <c r="L370" s="124">
        <f t="shared" si="170"/>
        <v>0.63659384239015326</v>
      </c>
      <c r="M370" s="124">
        <f t="shared" si="170"/>
        <v>0.6396348141481677</v>
      </c>
      <c r="N370" s="124">
        <f t="shared" si="170"/>
        <v>0.64987465898965102</v>
      </c>
      <c r="O370" s="124">
        <f t="shared" si="170"/>
        <v>0.65914789759966708</v>
      </c>
      <c r="P370" s="124">
        <f t="shared" si="170"/>
        <v>0.66100845506319827</v>
      </c>
      <c r="Q370" s="124" t="str">
        <f t="shared" si="170"/>
        <v/>
      </c>
      <c r="R370" s="124">
        <f t="shared" ref="R370:V370" si="171">IF(R349=0,"",R349/R328)</f>
        <v>0.69249192610808574</v>
      </c>
      <c r="S370" s="124">
        <f t="shared" si="171"/>
        <v>0.70756044786337802</v>
      </c>
      <c r="T370" s="124">
        <f t="shared" si="171"/>
        <v>0.73667917983516906</v>
      </c>
      <c r="U370" s="124" t="str">
        <f t="shared" si="171"/>
        <v/>
      </c>
      <c r="V370" s="124" t="str">
        <f t="shared" si="171"/>
        <v/>
      </c>
      <c r="W370" s="124">
        <f t="shared" ref="W370:Y370" si="172">IF(W349=0,"",W349/W328)</f>
        <v>0.77236925329229311</v>
      </c>
      <c r="X370" s="124">
        <f t="shared" si="172"/>
        <v>0.77560780784874139</v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0.59803599721045286</v>
      </c>
      <c r="D371" s="111">
        <f t="shared" si="173"/>
        <v>0.60222601792976027</v>
      </c>
      <c r="E371" s="111">
        <f t="shared" si="173"/>
        <v>0.60660943219968777</v>
      </c>
      <c r="F371" s="111">
        <f t="shared" si="173"/>
        <v>0.61113820543050146</v>
      </c>
      <c r="G371" s="111">
        <f t="shared" si="173"/>
        <v>0.61583817883484526</v>
      </c>
      <c r="H371" s="111">
        <f t="shared" si="173"/>
        <v>0.62069392474991525</v>
      </c>
      <c r="I371" s="111">
        <f t="shared" si="173"/>
        <v>0.62569942978207804</v>
      </c>
      <c r="J371" s="111">
        <f t="shared" si="173"/>
        <v>0.63085844842250605</v>
      </c>
      <c r="K371" s="111">
        <f t="shared" si="173"/>
        <v>0.63615889487205157</v>
      </c>
      <c r="L371" s="111">
        <f t="shared" si="173"/>
        <v>0.64157085134256131</v>
      </c>
      <c r="M371" s="111">
        <f t="shared" si="173"/>
        <v>0.64697071595998301</v>
      </c>
      <c r="N371" s="111">
        <f t="shared" si="173"/>
        <v>0.65201480747279217</v>
      </c>
      <c r="O371" s="111">
        <f t="shared" si="173"/>
        <v>0.65652128897472029</v>
      </c>
      <c r="P371" s="111">
        <f t="shared" si="173"/>
        <v>0.66100845506319827</v>
      </c>
      <c r="Q371" s="111" t="str">
        <f t="shared" si="173"/>
        <v/>
      </c>
      <c r="R371" s="111">
        <f t="shared" ref="R371:V371" si="174">IF(R350=0,"",R350/R329)</f>
        <v>0.68257401848288146</v>
      </c>
      <c r="S371" s="111">
        <f t="shared" si="174"/>
        <v>0.70110773215980304</v>
      </c>
      <c r="T371" s="111">
        <f t="shared" si="174"/>
        <v>0.72075197534776414</v>
      </c>
      <c r="U371" s="111" t="str">
        <f t="shared" si="174"/>
        <v/>
      </c>
      <c r="V371" s="111" t="str">
        <f t="shared" si="174"/>
        <v/>
      </c>
      <c r="W371" s="111">
        <f t="shared" ref="W371:Y371" si="175">IF(W350=0,"",W350/W329)</f>
        <v>0.76309967241968091</v>
      </c>
      <c r="X371" s="111">
        <f t="shared" si="175"/>
        <v>0.77040865947225579</v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0.54479335995157041</v>
      </c>
      <c r="D372" s="111">
        <f t="shared" si="176"/>
        <v>0.54816769586193193</v>
      </c>
      <c r="E372" s="111">
        <f t="shared" si="176"/>
        <v>0.55201107939887151</v>
      </c>
      <c r="F372" s="111">
        <f t="shared" si="176"/>
        <v>0.55591842397579927</v>
      </c>
      <c r="G372" s="111">
        <f t="shared" si="176"/>
        <v>0.56025773382787225</v>
      </c>
      <c r="H372" s="111">
        <f t="shared" si="176"/>
        <v>0.56498396992166366</v>
      </c>
      <c r="I372" s="111">
        <f t="shared" si="176"/>
        <v>0.57018780851146933</v>
      </c>
      <c r="J372" s="111">
        <f t="shared" si="176"/>
        <v>0.57624071820530209</v>
      </c>
      <c r="K372" s="111">
        <f t="shared" si="176"/>
        <v>0.58345854502783734</v>
      </c>
      <c r="L372" s="111">
        <f t="shared" si="176"/>
        <v>0.59192579073970586</v>
      </c>
      <c r="M372" s="111">
        <f t="shared" si="176"/>
        <v>0.60918680801746672</v>
      </c>
      <c r="N372" s="111">
        <f t="shared" si="176"/>
        <v>0.63763965608185014</v>
      </c>
      <c r="O372" s="111">
        <f t="shared" si="176"/>
        <v>0.67923604002764448</v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0.80455428927857842</v>
      </c>
      <c r="S372" s="111">
        <f t="shared" si="177"/>
        <v>0.83198790969594527</v>
      </c>
      <c r="T372" s="111">
        <f t="shared" si="177"/>
        <v>0.85658243344934692</v>
      </c>
      <c r="U372" s="111" t="str">
        <f t="shared" si="177"/>
        <v/>
      </c>
      <c r="V372" s="111" t="str">
        <f t="shared" si="177"/>
        <v/>
      </c>
      <c r="W372" s="111">
        <f t="shared" ref="W372:Y372" si="178">IF(W351=0,"",W351/W330)</f>
        <v>0.90415398334772301</v>
      </c>
      <c r="X372" s="111">
        <f t="shared" si="178"/>
        <v>0.90598524614525866</v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0.60878476673865101</v>
      </c>
      <c r="D376" s="112">
        <f t="shared" si="188"/>
        <v>0.61045031618852097</v>
      </c>
      <c r="E376" s="112">
        <f t="shared" si="188"/>
        <v>0.61227368033155805</v>
      </c>
      <c r="F376" s="112">
        <f t="shared" si="188"/>
        <v>0.61411904423471997</v>
      </c>
      <c r="G376" s="112">
        <f t="shared" si="188"/>
        <v>0.61611097761545908</v>
      </c>
      <c r="H376" s="112">
        <f t="shared" si="188"/>
        <v>0.61823541922603908</v>
      </c>
      <c r="I376" s="112">
        <f t="shared" si="188"/>
        <v>0.62052467595775807</v>
      </c>
      <c r="J376" s="112">
        <f t="shared" si="188"/>
        <v>0.62310828865644763</v>
      </c>
      <c r="K376" s="112">
        <f t="shared" si="188"/>
        <v>0.62610069559334514</v>
      </c>
      <c r="L376" s="112">
        <f t="shared" si="188"/>
        <v>0.62954124273690737</v>
      </c>
      <c r="M376" s="112">
        <f t="shared" si="188"/>
        <v>0.6360821372517047</v>
      </c>
      <c r="N376" s="112">
        <f t="shared" si="188"/>
        <v>0.64686748322044851</v>
      </c>
      <c r="O376" s="112">
        <f t="shared" si="188"/>
        <v>0.66331373382271219</v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0.71914248767705713</v>
      </c>
      <c r="S376" s="112">
        <f t="shared" si="189"/>
        <v>0.73263330009309346</v>
      </c>
      <c r="T376" s="112">
        <f t="shared" si="189"/>
        <v>0.74601941658851689</v>
      </c>
      <c r="U376" s="112" t="str">
        <f t="shared" si="189"/>
        <v/>
      </c>
      <c r="V376" s="112" t="str">
        <f t="shared" si="189"/>
        <v/>
      </c>
      <c r="W376" s="112">
        <f t="shared" ref="W376:Y376" si="190">IF(W355=0,"",W355/W334)</f>
        <v>0.78465245171334885</v>
      </c>
      <c r="X376" s="112">
        <f t="shared" si="190"/>
        <v>0.79661826778611167</v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0.57995494345183773</v>
      </c>
      <c r="D380" s="124">
        <f t="shared" si="200"/>
        <v>0.58786194960607252</v>
      </c>
      <c r="E380" s="124">
        <f t="shared" si="200"/>
        <v>0.61082652390130998</v>
      </c>
      <c r="F380" s="124">
        <f t="shared" si="200"/>
        <v>0.65289503145946115</v>
      </c>
      <c r="G380" s="124">
        <f t="shared" si="200"/>
        <v>0.63985103448915015</v>
      </c>
      <c r="H380" s="124">
        <f t="shared" si="200"/>
        <v>0.68674069235788193</v>
      </c>
      <c r="I380" s="124">
        <f t="shared" si="200"/>
        <v>0.72735180785185605</v>
      </c>
      <c r="J380" s="124">
        <f t="shared" si="200"/>
        <v>0.7014490388634731</v>
      </c>
      <c r="K380" s="124">
        <f t="shared" si="200"/>
        <v>0.60376690867298277</v>
      </c>
      <c r="L380" s="124">
        <f t="shared" si="200"/>
        <v>0.59689591208377946</v>
      </c>
      <c r="M380" s="124">
        <f t="shared" si="200"/>
        <v>0.61400534288212427</v>
      </c>
      <c r="N380" s="124">
        <f t="shared" si="200"/>
        <v>0.65436344491993137</v>
      </c>
      <c r="O380" s="124">
        <f t="shared" si="200"/>
        <v>0.66809116970865634</v>
      </c>
      <c r="P380" s="124">
        <f t="shared" si="200"/>
        <v>0.66049965232278685</v>
      </c>
      <c r="Q380" s="124" t="str">
        <f t="shared" si="200"/>
        <v/>
      </c>
      <c r="R380" s="124">
        <f t="shared" ref="R380:V380" si="201">IF(R359=0,"",R359/R338)</f>
        <v>0.62953495601566434</v>
      </c>
      <c r="S380" s="124">
        <f t="shared" si="201"/>
        <v>0.61493483826127981</v>
      </c>
      <c r="T380" s="124">
        <f t="shared" si="201"/>
        <v>0.64528946288538436</v>
      </c>
      <c r="U380" s="124" t="str">
        <f t="shared" si="201"/>
        <v/>
      </c>
      <c r="V380" s="124" t="str">
        <f t="shared" si="201"/>
        <v/>
      </c>
      <c r="W380" s="124">
        <f t="shared" ref="W380:Y380" si="202">IF(W359=0,"",W359/W338)</f>
        <v>0.71537810188822315</v>
      </c>
      <c r="X380" s="124">
        <f t="shared" si="202"/>
        <v>0.65122574355506735</v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0.57918060108662905</v>
      </c>
      <c r="D381" s="111">
        <f t="shared" si="203"/>
        <v>0.5794699368645716</v>
      </c>
      <c r="E381" s="111">
        <f t="shared" si="203"/>
        <v>0.57975929870547638</v>
      </c>
      <c r="F381" s="111">
        <f t="shared" si="203"/>
        <v>0.58004866410042133</v>
      </c>
      <c r="G381" s="111">
        <f t="shared" si="203"/>
        <v>0.58033805349782142</v>
      </c>
      <c r="H381" s="111">
        <f t="shared" si="203"/>
        <v>0.58062746439505108</v>
      </c>
      <c r="I381" s="111">
        <f t="shared" si="203"/>
        <v>0.58091690183059996</v>
      </c>
      <c r="J381" s="111">
        <f t="shared" si="203"/>
        <v>0.58120638644538369</v>
      </c>
      <c r="K381" s="111">
        <f t="shared" si="203"/>
        <v>0.5814959357896089</v>
      </c>
      <c r="L381" s="111">
        <f t="shared" si="203"/>
        <v>0.58178555455867564</v>
      </c>
      <c r="M381" s="111">
        <f t="shared" si="203"/>
        <v>0.58200550348415137</v>
      </c>
      <c r="N381" s="111">
        <f t="shared" si="203"/>
        <v>0.58212844458745339</v>
      </c>
      <c r="O381" s="111">
        <f t="shared" si="203"/>
        <v>0.58220192325538889</v>
      </c>
      <c r="P381" s="111">
        <f t="shared" si="203"/>
        <v>0.58240695333133286</v>
      </c>
      <c r="Q381" s="111" t="str">
        <f t="shared" si="203"/>
        <v/>
      </c>
      <c r="R381" s="111">
        <f t="shared" ref="R381:V381" si="204">IF(R360=0,"",R360/R339)</f>
        <v>0.58543355067595493</v>
      </c>
      <c r="S381" s="111">
        <f t="shared" si="204"/>
        <v>0.58852572582784446</v>
      </c>
      <c r="T381" s="111">
        <f t="shared" si="204"/>
        <v>0.59191844825738438</v>
      </c>
      <c r="U381" s="111" t="str">
        <f t="shared" si="204"/>
        <v/>
      </c>
      <c r="V381" s="111" t="str">
        <f t="shared" si="204"/>
        <v/>
      </c>
      <c r="W381" s="111">
        <f t="shared" ref="W381:Y381" si="205">IF(W360=0,"",W360/W339)</f>
        <v>0.5982623443269508</v>
      </c>
      <c r="X381" s="111">
        <f t="shared" si="205"/>
        <v>0.59865075119327793</v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0.57161744790684599</v>
      </c>
      <c r="D382" s="111">
        <f t="shared" si="206"/>
        <v>0.57214600809599936</v>
      </c>
      <c r="E382" s="111">
        <f t="shared" si="206"/>
        <v>0.57267461589711555</v>
      </c>
      <c r="F382" s="111">
        <f t="shared" si="206"/>
        <v>0.5732032301907718</v>
      </c>
      <c r="G382" s="111">
        <f t="shared" si="206"/>
        <v>0.57373188833224487</v>
      </c>
      <c r="H382" s="111">
        <f t="shared" si="206"/>
        <v>0.57426058574972472</v>
      </c>
      <c r="I382" s="111">
        <f t="shared" si="206"/>
        <v>0.57478933164755219</v>
      </c>
      <c r="J382" s="111">
        <f t="shared" si="206"/>
        <v>0.57531816373266498</v>
      </c>
      <c r="K382" s="111">
        <f t="shared" si="206"/>
        <v>0.5758471140658773</v>
      </c>
      <c r="L382" s="111">
        <f t="shared" si="206"/>
        <v>0.57637619122477146</v>
      </c>
      <c r="M382" s="111">
        <f t="shared" si="206"/>
        <v>0.57677799513053207</v>
      </c>
      <c r="N382" s="111">
        <f t="shared" si="206"/>
        <v>0.57700258461365139</v>
      </c>
      <c r="O382" s="111">
        <f t="shared" si="206"/>
        <v>0.57713681584802889</v>
      </c>
      <c r="P382" s="111">
        <f t="shared" si="206"/>
        <v>0.57751136591747998</v>
      </c>
      <c r="Q382" s="111" t="str">
        <f t="shared" si="206"/>
        <v/>
      </c>
      <c r="R382" s="111">
        <f t="shared" ref="R382:V382" si="207">IF(R361=0,"",R361/R340)</f>
        <v>0.58304037057891678</v>
      </c>
      <c r="S382" s="111">
        <f t="shared" si="207"/>
        <v>0.58868917313904434</v>
      </c>
      <c r="T382" s="111">
        <f t="shared" si="207"/>
        <v>0.59488701711760272</v>
      </c>
      <c r="U382" s="111" t="str">
        <f t="shared" si="207"/>
        <v/>
      </c>
      <c r="V382" s="111" t="str">
        <f t="shared" si="207"/>
        <v/>
      </c>
      <c r="W382" s="111">
        <f t="shared" ref="W382:Y382" si="208">IF(W361=0,"",W361/W340)</f>
        <v>0.60647608131956188</v>
      </c>
      <c r="X382" s="111">
        <f t="shared" si="208"/>
        <v>0.60687706138573416</v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0.74157921640909141</v>
      </c>
      <c r="D383" s="45">
        <f t="shared" si="209"/>
        <v>0.74292076667191642</v>
      </c>
      <c r="E383" s="45">
        <f t="shared" si="209"/>
        <v>0.74432557133997501</v>
      </c>
      <c r="F383" s="45">
        <f t="shared" si="209"/>
        <v>0.7457390016087474</v>
      </c>
      <c r="G383" s="45">
        <f t="shared" si="209"/>
        <v>0.74721068546417646</v>
      </c>
      <c r="H383" s="45">
        <f t="shared" si="209"/>
        <v>0.74873454907258252</v>
      </c>
      <c r="I383" s="45">
        <f t="shared" si="209"/>
        <v>0.75032282077115209</v>
      </c>
      <c r="J383" s="45">
        <f t="shared" si="209"/>
        <v>0.75202559574112338</v>
      </c>
      <c r="K383" s="45">
        <f t="shared" si="209"/>
        <v>0.75388546806314882</v>
      </c>
      <c r="L383" s="45">
        <f t="shared" si="209"/>
        <v>0.75591383340007179</v>
      </c>
      <c r="M383" s="45">
        <f t="shared" si="209"/>
        <v>0.75881394760844068</v>
      </c>
      <c r="N383" s="45">
        <f t="shared" si="209"/>
        <v>0.762786020946571</v>
      </c>
      <c r="O383" s="45">
        <f t="shared" si="209"/>
        <v>0.76830481934433392</v>
      </c>
      <c r="P383" s="45">
        <f t="shared" si="209"/>
        <v>0.77560320089158796</v>
      </c>
      <c r="Q383" s="45" t="str">
        <f t="shared" si="209"/>
        <v/>
      </c>
      <c r="R383" s="45">
        <f t="shared" ref="R383:V383" si="210">IF(R362=0,"",R362/R341)</f>
        <v>0.79789864462308946</v>
      </c>
      <c r="S383" s="45">
        <f t="shared" si="210"/>
        <v>0.81397977459421034</v>
      </c>
      <c r="T383" s="45">
        <f t="shared" si="210"/>
        <v>0.83129199408825483</v>
      </c>
      <c r="U383" s="45" t="str">
        <f t="shared" si="210"/>
        <v/>
      </c>
      <c r="V383" s="45" t="str">
        <f t="shared" si="210"/>
        <v/>
      </c>
      <c r="W383" s="45">
        <f t="shared" ref="W383:Y383" si="211">IF(W362=0,"",W362/W341)</f>
        <v>0.87193176191231647</v>
      </c>
      <c r="X383" s="45">
        <f t="shared" si="211"/>
        <v>0.87958194501488507</v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3.2395485051527801</v>
      </c>
      <c r="D385" s="117">
        <f t="shared" si="212"/>
        <v>7.1180178926434312</v>
      </c>
      <c r="E385" s="117">
        <f t="shared" si="212"/>
        <v>6.3528456768215502</v>
      </c>
      <c r="F385" s="117">
        <f t="shared" si="212"/>
        <v>4.7929020115842578</v>
      </c>
      <c r="G385" s="117">
        <f t="shared" si="212"/>
        <v>7.9166830209974774</v>
      </c>
      <c r="H385" s="117">
        <f t="shared" si="212"/>
        <v>14.162731329219389</v>
      </c>
      <c r="I385" s="117">
        <f t="shared" si="212"/>
        <v>7.9046672351260137</v>
      </c>
      <c r="J385" s="117">
        <f t="shared" si="212"/>
        <v>9.0566246475358341</v>
      </c>
      <c r="K385" s="117">
        <f t="shared" si="212"/>
        <v>4.7252456915250507</v>
      </c>
      <c r="L385" s="117">
        <f t="shared" si="212"/>
        <v>10.788122904889349</v>
      </c>
      <c r="M385" s="117">
        <f t="shared" si="212"/>
        <v>6.9024173038565477</v>
      </c>
      <c r="N385" s="117">
        <f t="shared" si="212"/>
        <v>4.9798185404569271</v>
      </c>
      <c r="O385" s="117">
        <f t="shared" si="212"/>
        <v>4.4683410159424222</v>
      </c>
      <c r="P385" s="117">
        <f t="shared" si="212"/>
        <v>0.1055729129796925</v>
      </c>
      <c r="Q385" s="117">
        <f t="shared" si="212"/>
        <v>0</v>
      </c>
      <c r="R385" s="117">
        <f t="shared" ref="R385:V385" si="213">R386+R389+R391+R401</f>
        <v>1.7420973289756017</v>
      </c>
      <c r="S385" s="117">
        <f t="shared" si="213"/>
        <v>5.7581132078163249</v>
      </c>
      <c r="T385" s="117">
        <f t="shared" si="213"/>
        <v>4.074393662720281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1.1249920624941596</v>
      </c>
      <c r="X385" s="117">
        <f t="shared" si="214"/>
        <v>2.9703636140570602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2.9244198685069671</v>
      </c>
      <c r="D386" s="122">
        <f t="shared" si="215"/>
        <v>6.508103973994432</v>
      </c>
      <c r="E386" s="122">
        <f t="shared" si="215"/>
        <v>5.9199165852038451</v>
      </c>
      <c r="F386" s="122">
        <f t="shared" si="215"/>
        <v>4.5867087330570433</v>
      </c>
      <c r="G386" s="122">
        <f t="shared" si="215"/>
        <v>7.5203054500034172</v>
      </c>
      <c r="H386" s="122">
        <f t="shared" si="215"/>
        <v>13.54296248023531</v>
      </c>
      <c r="I386" s="122">
        <f t="shared" si="215"/>
        <v>7.4710098165160703</v>
      </c>
      <c r="J386" s="122">
        <f t="shared" si="215"/>
        <v>8.5264165461273702</v>
      </c>
      <c r="K386" s="122">
        <f t="shared" si="215"/>
        <v>4.2635388365511799</v>
      </c>
      <c r="L386" s="122">
        <f t="shared" si="215"/>
        <v>9.8863443075143387</v>
      </c>
      <c r="M386" s="122">
        <f t="shared" si="215"/>
        <v>6.418112890835741</v>
      </c>
      <c r="N386" s="122">
        <f t="shared" si="215"/>
        <v>4.6457914593543643</v>
      </c>
      <c r="O386" s="122">
        <f t="shared" si="215"/>
        <v>4.2207833672876438</v>
      </c>
      <c r="P386" s="122">
        <f t="shared" si="215"/>
        <v>9.59345996416512E-2</v>
      </c>
      <c r="Q386" s="122">
        <f t="shared" si="215"/>
        <v>0</v>
      </c>
      <c r="R386" s="122">
        <f t="shared" ref="R386:V386" si="216">SUM(R387:R388)</f>
        <v>1.6017058457860081</v>
      </c>
      <c r="S386" s="122">
        <f t="shared" si="216"/>
        <v>5.2596015506936533</v>
      </c>
      <c r="T386" s="122">
        <f t="shared" si="216"/>
        <v>3.8234390473273221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1.0002179462432528</v>
      </c>
      <c r="X386" s="122">
        <f t="shared" si="217"/>
        <v>2.5133870479251184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2.9244198685069671</v>
      </c>
      <c r="D387" s="98">
        <v>6.508103973994432</v>
      </c>
      <c r="E387" s="98">
        <v>5.9199165852038451</v>
      </c>
      <c r="F387" s="98">
        <v>4.5867087330570433</v>
      </c>
      <c r="G387" s="98">
        <v>7.5203054500034172</v>
      </c>
      <c r="H387" s="98">
        <v>13.54296248023531</v>
      </c>
      <c r="I387" s="98">
        <v>7.4710098165160703</v>
      </c>
      <c r="J387" s="98">
        <v>8.5264165461273702</v>
      </c>
      <c r="K387" s="98">
        <v>4.2635388365511799</v>
      </c>
      <c r="L387" s="98">
        <v>9.8863443075143387</v>
      </c>
      <c r="M387" s="98">
        <v>6.418112890835741</v>
      </c>
      <c r="N387" s="98">
        <v>4.6457914593543643</v>
      </c>
      <c r="O387" s="98">
        <v>4.2207833672876438</v>
      </c>
      <c r="P387" s="98">
        <v>9.59345996416512E-2</v>
      </c>
      <c r="Q387" s="98">
        <v>0</v>
      </c>
      <c r="R387" s="98">
        <v>1.6017058457860081</v>
      </c>
      <c r="S387" s="98">
        <v>5.2596015506936533</v>
      </c>
      <c r="T387" s="98">
        <v>3.8234390473273221</v>
      </c>
      <c r="U387" s="98">
        <v>0</v>
      </c>
      <c r="V387" s="98">
        <v>0</v>
      </c>
      <c r="W387" s="98">
        <v>1.0002179462432528</v>
      </c>
      <c r="X387" s="98">
        <v>2.5133870479251184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0.14350505971024344</v>
      </c>
      <c r="D391" s="122">
        <v>0.30986368524044228</v>
      </c>
      <c r="E391" s="122">
        <v>0.22076135937571029</v>
      </c>
      <c r="F391" s="122">
        <v>7.6750206790277747E-2</v>
      </c>
      <c r="G391" s="122">
        <v>0.20277442649371394</v>
      </c>
      <c r="H391" s="122">
        <v>0.41514759543880458</v>
      </c>
      <c r="I391" s="122">
        <v>0.3809362268663547</v>
      </c>
      <c r="J391" s="122">
        <v>0.39022489946583505</v>
      </c>
      <c r="K391" s="122">
        <v>0.24449204457547055</v>
      </c>
      <c r="L391" s="122">
        <v>0.43036508526348483</v>
      </c>
      <c r="M391" s="122">
        <v>0.18028829086701856</v>
      </c>
      <c r="N391" s="122">
        <v>0.19782036779564688</v>
      </c>
      <c r="O391" s="122">
        <v>0.16002214121837299</v>
      </c>
      <c r="P391" s="122">
        <v>6.9550999584832513E-3</v>
      </c>
      <c r="Q391" s="122">
        <v>0</v>
      </c>
      <c r="R391" s="122">
        <v>8.9198897149946596E-2</v>
      </c>
      <c r="S391" s="122">
        <v>0.31813813182967687</v>
      </c>
      <c r="T391" s="122">
        <v>0.11448050133702814</v>
      </c>
      <c r="U391" s="122">
        <v>0</v>
      </c>
      <c r="V391" s="122">
        <v>0</v>
      </c>
      <c r="W391" s="122">
        <v>8.5768805872268705E-2</v>
      </c>
      <c r="X391" s="122">
        <v>0.29890762112051722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0.14302448934098544</v>
      </c>
      <c r="D392" s="98">
        <v>0.30900749319171256</v>
      </c>
      <c r="E392" s="98">
        <v>0.22009919349334808</v>
      </c>
      <c r="F392" s="98">
        <v>7.6339685617864653E-2</v>
      </c>
      <c r="G392" s="98">
        <v>0.20182479784836249</v>
      </c>
      <c r="H392" s="98">
        <v>0.41346266606444809</v>
      </c>
      <c r="I392" s="98">
        <v>0.38048021377566754</v>
      </c>
      <c r="J392" s="98">
        <v>0.38991044579618633</v>
      </c>
      <c r="K392" s="98">
        <v>0.24333510069583947</v>
      </c>
      <c r="L392" s="98">
        <v>0.42707668369036678</v>
      </c>
      <c r="M392" s="98">
        <v>0.17719471558990293</v>
      </c>
      <c r="N392" s="98">
        <v>0.19728268125711304</v>
      </c>
      <c r="O392" s="98">
        <v>0.15970656301074865</v>
      </c>
      <c r="P392" s="98">
        <v>6.9550999584832513E-3</v>
      </c>
      <c r="Q392" s="98">
        <v>0</v>
      </c>
      <c r="R392" s="98">
        <v>8.8921223940481797E-2</v>
      </c>
      <c r="S392" s="98">
        <v>0.31728982972064584</v>
      </c>
      <c r="T392" s="98">
        <v>0.11325976251396636</v>
      </c>
      <c r="U392" s="98">
        <v>0</v>
      </c>
      <c r="V392" s="98">
        <v>0</v>
      </c>
      <c r="W392" s="98">
        <v>8.5118297637119922E-2</v>
      </c>
      <c r="X392" s="98">
        <v>0.29748654263941121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4.8057036925798805E-4</v>
      </c>
      <c r="D393" s="98">
        <v>8.5619204872971382E-4</v>
      </c>
      <c r="E393" s="98">
        <v>6.6216588236219333E-4</v>
      </c>
      <c r="F393" s="98">
        <v>4.1052117241308843E-4</v>
      </c>
      <c r="G393" s="98">
        <v>9.4962864535143624E-4</v>
      </c>
      <c r="H393" s="98">
        <v>1.6849293743564978E-3</v>
      </c>
      <c r="I393" s="98">
        <v>4.5601309068717783E-4</v>
      </c>
      <c r="J393" s="98">
        <v>3.1445366964872766E-4</v>
      </c>
      <c r="K393" s="98">
        <v>1.156943879631079E-3</v>
      </c>
      <c r="L393" s="98">
        <v>3.2884015731180771E-3</v>
      </c>
      <c r="M393" s="98">
        <v>3.0935752771156354E-3</v>
      </c>
      <c r="N393" s="98">
        <v>5.3768653853383537E-4</v>
      </c>
      <c r="O393" s="98">
        <v>3.1557820762435115E-4</v>
      </c>
      <c r="P393" s="98">
        <v>0</v>
      </c>
      <c r="Q393" s="98">
        <v>0</v>
      </c>
      <c r="R393" s="98">
        <v>2.7767320946480432E-4</v>
      </c>
      <c r="S393" s="98">
        <v>8.4830210903102889E-4</v>
      </c>
      <c r="T393" s="98">
        <v>1.2207388230617781E-3</v>
      </c>
      <c r="U393" s="98">
        <v>0</v>
      </c>
      <c r="V393" s="98">
        <v>0</v>
      </c>
      <c r="W393" s="98">
        <v>6.5050823514878993E-4</v>
      </c>
      <c r="X393" s="98">
        <v>1.4210784811060284E-3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0.17162357693556921</v>
      </c>
      <c r="D401" s="122">
        <v>0.30005023340855663</v>
      </c>
      <c r="E401" s="122">
        <v>0.21216773224199464</v>
      </c>
      <c r="F401" s="122">
        <v>0.12944307173693642</v>
      </c>
      <c r="G401" s="122">
        <v>0.19360314450034624</v>
      </c>
      <c r="H401" s="122">
        <v>0.2046212535452735</v>
      </c>
      <c r="I401" s="122">
        <v>5.2721191743589225E-2</v>
      </c>
      <c r="J401" s="122">
        <v>0.13998320194262925</v>
      </c>
      <c r="K401" s="122">
        <v>0.21721481039840027</v>
      </c>
      <c r="L401" s="122">
        <v>0.47141351211152571</v>
      </c>
      <c r="M401" s="122">
        <v>0.30401612215378809</v>
      </c>
      <c r="N401" s="122">
        <v>0.13620671330691639</v>
      </c>
      <c r="O401" s="122">
        <v>8.7535507436405369E-2</v>
      </c>
      <c r="P401" s="122">
        <v>2.6832133795580415E-3</v>
      </c>
      <c r="Q401" s="122">
        <v>0</v>
      </c>
      <c r="R401" s="122">
        <v>5.1192586039646902E-2</v>
      </c>
      <c r="S401" s="122">
        <v>0.1803735252929945</v>
      </c>
      <c r="T401" s="122">
        <v>0.13647411405593088</v>
      </c>
      <c r="U401" s="122">
        <v>0</v>
      </c>
      <c r="V401" s="122">
        <v>0</v>
      </c>
      <c r="W401" s="122">
        <v>3.9005310378638129E-2</v>
      </c>
      <c r="X401" s="122">
        <v>0.15806894501142479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6.2966830388809904E-3</v>
      </c>
      <c r="D402" s="98">
        <v>2.5471219772896066E-2</v>
      </c>
      <c r="E402" s="98">
        <v>2.5198601267690496E-2</v>
      </c>
      <c r="F402" s="98">
        <v>1.5094069732098526E-2</v>
      </c>
      <c r="G402" s="98">
        <v>2.1041992334895957E-2</v>
      </c>
      <c r="H402" s="98">
        <v>4.1577253671078868E-2</v>
      </c>
      <c r="I402" s="98">
        <v>2.1649921835508623E-2</v>
      </c>
      <c r="J402" s="98">
        <v>5.2697558385717755E-2</v>
      </c>
      <c r="K402" s="98">
        <v>2.6600531571328401E-2</v>
      </c>
      <c r="L402" s="98">
        <v>6.701453864427287E-2</v>
      </c>
      <c r="M402" s="98">
        <v>4.5022034615042943E-2</v>
      </c>
      <c r="N402" s="98">
        <v>2.9582821690834739E-2</v>
      </c>
      <c r="O402" s="98">
        <v>2.6505533513167902E-2</v>
      </c>
      <c r="P402" s="98">
        <v>1.2462309508789497E-3</v>
      </c>
      <c r="Q402" s="98">
        <v>0</v>
      </c>
      <c r="R402" s="98">
        <v>8.5134454128581449E-3</v>
      </c>
      <c r="S402" s="98">
        <v>3.6906694723174378E-2</v>
      </c>
      <c r="T402" s="98">
        <v>3.16150955628881E-2</v>
      </c>
      <c r="U402" s="98">
        <v>0</v>
      </c>
      <c r="V402" s="98">
        <v>0</v>
      </c>
      <c r="W402" s="98">
        <v>1.867778414123553E-2</v>
      </c>
      <c r="X402" s="98">
        <v>7.1684211465685793E-2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0.16532689389668823</v>
      </c>
      <c r="D403" s="98">
        <v>0.27457901363566056</v>
      </c>
      <c r="E403" s="98">
        <v>0.18696913097430415</v>
      </c>
      <c r="F403" s="98">
        <v>0.1143490020048379</v>
      </c>
      <c r="G403" s="98">
        <v>0.17256115216545029</v>
      </c>
      <c r="H403" s="98">
        <v>0.16304399987419463</v>
      </c>
      <c r="I403" s="98">
        <v>3.1071269908080602E-2</v>
      </c>
      <c r="J403" s="98">
        <v>8.7285643556911499E-2</v>
      </c>
      <c r="K403" s="98">
        <v>0.19061427882707185</v>
      </c>
      <c r="L403" s="98">
        <v>0.40439897346725284</v>
      </c>
      <c r="M403" s="98">
        <v>0.25899408753874514</v>
      </c>
      <c r="N403" s="98">
        <v>0.10662389161608164</v>
      </c>
      <c r="O403" s="98">
        <v>6.1029973923237467E-2</v>
      </c>
      <c r="P403" s="98">
        <v>1.4369824286790918E-3</v>
      </c>
      <c r="Q403" s="98">
        <v>0</v>
      </c>
      <c r="R403" s="98">
        <v>4.2679140626788757E-2</v>
      </c>
      <c r="S403" s="98">
        <v>0.14346683056982013</v>
      </c>
      <c r="T403" s="98">
        <v>0.10485901849304279</v>
      </c>
      <c r="U403" s="98">
        <v>0</v>
      </c>
      <c r="V403" s="98">
        <v>0</v>
      </c>
      <c r="W403" s="98">
        <v>2.03275262374026E-2</v>
      </c>
      <c r="X403" s="98">
        <v>8.6384733545739001E-2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9425.1307194844285</v>
      </c>
      <c r="D406" s="117">
        <f t="shared" si="219"/>
        <v>10346.122008954717</v>
      </c>
      <c r="E406" s="117">
        <f t="shared" si="219"/>
        <v>11518.184769978945</v>
      </c>
      <c r="F406" s="117">
        <f t="shared" si="219"/>
        <v>10676.133653578929</v>
      </c>
      <c r="G406" s="117">
        <f t="shared" si="219"/>
        <v>12248.621259751115</v>
      </c>
      <c r="H406" s="117">
        <f t="shared" si="219"/>
        <v>13552.118959000078</v>
      </c>
      <c r="I406" s="117">
        <f t="shared" si="219"/>
        <v>12200.149485041644</v>
      </c>
      <c r="J406" s="117">
        <f t="shared" si="219"/>
        <v>12164.963433427887</v>
      </c>
      <c r="K406" s="117">
        <f t="shared" si="219"/>
        <v>10596.120759685178</v>
      </c>
      <c r="L406" s="117">
        <f t="shared" si="219"/>
        <v>11419.364694526166</v>
      </c>
      <c r="M406" s="117">
        <f t="shared" si="219"/>
        <v>11072.808787255299</v>
      </c>
      <c r="N406" s="117">
        <f t="shared" si="219"/>
        <v>12366.33243767953</v>
      </c>
      <c r="O406" s="117">
        <f t="shared" si="219"/>
        <v>13859.183383516583</v>
      </c>
      <c r="P406" s="117">
        <f t="shared" si="219"/>
        <v>11993.456470616342</v>
      </c>
      <c r="Q406" s="117">
        <f t="shared" si="219"/>
        <v>0</v>
      </c>
      <c r="R406" s="117">
        <f t="shared" ref="R406:V406" si="220">R407+R410+R412+R422</f>
        <v>10636.354750049832</v>
      </c>
      <c r="S406" s="117">
        <f t="shared" si="220"/>
        <v>11485.106349493017</v>
      </c>
      <c r="T406" s="117">
        <f t="shared" si="220"/>
        <v>10939.800996353237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8329.8790303978167</v>
      </c>
      <c r="X406" s="117">
        <f t="shared" si="221"/>
        <v>8016.4636997876169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8197.8494398664188</v>
      </c>
      <c r="D407" s="122">
        <f t="shared" si="222"/>
        <v>9169.7652873876323</v>
      </c>
      <c r="E407" s="122">
        <f t="shared" si="222"/>
        <v>10293.479736595156</v>
      </c>
      <c r="F407" s="122">
        <f t="shared" si="222"/>
        <v>9353.1816561427677</v>
      </c>
      <c r="G407" s="122">
        <f t="shared" si="222"/>
        <v>10969.058496226164</v>
      </c>
      <c r="H407" s="122">
        <f t="shared" si="222"/>
        <v>12108.608920883395</v>
      </c>
      <c r="I407" s="122">
        <f t="shared" si="222"/>
        <v>10764.520403762443</v>
      </c>
      <c r="J407" s="122">
        <f t="shared" si="222"/>
        <v>10644.20576168767</v>
      </c>
      <c r="K407" s="122">
        <f t="shared" si="222"/>
        <v>9132.5933713537561</v>
      </c>
      <c r="L407" s="122">
        <f t="shared" si="222"/>
        <v>9933.1445047393754</v>
      </c>
      <c r="M407" s="122">
        <f t="shared" si="222"/>
        <v>9504.0936628208128</v>
      </c>
      <c r="N407" s="122">
        <f t="shared" si="222"/>
        <v>10818.51845642942</v>
      </c>
      <c r="O407" s="122">
        <f t="shared" si="222"/>
        <v>12430.136825755239</v>
      </c>
      <c r="P407" s="122">
        <f t="shared" si="222"/>
        <v>10579.499576669394</v>
      </c>
      <c r="Q407" s="122">
        <f t="shared" si="222"/>
        <v>0</v>
      </c>
      <c r="R407" s="122">
        <f t="shared" ref="R407:V407" si="223">SUM(R408:R409)</f>
        <v>9379.1231255122093</v>
      </c>
      <c r="S407" s="122">
        <f t="shared" si="223"/>
        <v>10164.303954804785</v>
      </c>
      <c r="T407" s="122">
        <f t="shared" si="223"/>
        <v>9610.6352083671482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6803.3639184566609</v>
      </c>
      <c r="X407" s="122">
        <f t="shared" si="224"/>
        <v>6460.8547157722487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8154.0144298001278</v>
      </c>
      <c r="D408" s="98">
        <v>9121.3856881648862</v>
      </c>
      <c r="E408" s="98">
        <v>10239.835739359751</v>
      </c>
      <c r="F408" s="98">
        <v>9304.8180766933947</v>
      </c>
      <c r="G408" s="98">
        <v>10912.72904810533</v>
      </c>
      <c r="H408" s="98">
        <v>12046.519585279728</v>
      </c>
      <c r="I408" s="98">
        <v>10709.93047687931</v>
      </c>
      <c r="J408" s="98">
        <v>10590.327573429331</v>
      </c>
      <c r="K408" s="98">
        <v>9086.5885181251106</v>
      </c>
      <c r="L408" s="98">
        <v>9883.6586460035669</v>
      </c>
      <c r="M408" s="98">
        <v>9456.8034208455265</v>
      </c>
      <c r="N408" s="98">
        <v>10764.705689446235</v>
      </c>
      <c r="O408" s="98">
        <v>12368.364242459797</v>
      </c>
      <c r="P408" s="98">
        <v>10527.33465567812</v>
      </c>
      <c r="Q408" s="98">
        <v>0</v>
      </c>
      <c r="R408" s="98">
        <v>9332.8444596348545</v>
      </c>
      <c r="S408" s="98">
        <v>10113.379050898675</v>
      </c>
      <c r="T408" s="98">
        <v>9561.1469913433284</v>
      </c>
      <c r="U408" s="98">
        <v>0</v>
      </c>
      <c r="V408" s="98">
        <v>0</v>
      </c>
      <c r="W408" s="98">
        <v>6767.0350587308676</v>
      </c>
      <c r="X408" s="98">
        <v>6426.1549718840033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43.835010066291282</v>
      </c>
      <c r="D409" s="98">
        <v>48.379599222746656</v>
      </c>
      <c r="E409" s="98">
        <v>53.643997235406012</v>
      </c>
      <c r="F409" s="98">
        <v>48.363579449372537</v>
      </c>
      <c r="G409" s="98">
        <v>56.329448120834599</v>
      </c>
      <c r="H409" s="98">
        <v>62.089335603667564</v>
      </c>
      <c r="I409" s="98">
        <v>54.589926883132321</v>
      </c>
      <c r="J409" s="98">
        <v>53.878188258338341</v>
      </c>
      <c r="K409" s="98">
        <v>46.004853228644627</v>
      </c>
      <c r="L409" s="98">
        <v>49.485858735808478</v>
      </c>
      <c r="M409" s="98">
        <v>47.290241975286811</v>
      </c>
      <c r="N409" s="98">
        <v>53.812766983185</v>
      </c>
      <c r="O409" s="98">
        <v>61.772583295441706</v>
      </c>
      <c r="P409" s="98">
        <v>52.164920991273377</v>
      </c>
      <c r="Q409" s="98">
        <v>0</v>
      </c>
      <c r="R409" s="98">
        <v>46.278665877354655</v>
      </c>
      <c r="S409" s="98">
        <v>50.92490390611043</v>
      </c>
      <c r="T409" s="98">
        <v>49.488217023820368</v>
      </c>
      <c r="U409" s="98">
        <v>0</v>
      </c>
      <c r="V409" s="98">
        <v>0</v>
      </c>
      <c r="W409" s="98">
        <v>36.328859725793215</v>
      </c>
      <c r="X409" s="98">
        <v>34.699743888245614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0.13337128258985398</v>
      </c>
      <c r="F410" s="122">
        <f t="shared" si="225"/>
        <v>0.27104098283848788</v>
      </c>
      <c r="G410" s="122">
        <f t="shared" si="225"/>
        <v>0.53919619764842075</v>
      </c>
      <c r="H410" s="122">
        <f t="shared" si="225"/>
        <v>1.6188885948611909</v>
      </c>
      <c r="I410" s="122">
        <f t="shared" si="225"/>
        <v>0.80382765756019237</v>
      </c>
      <c r="J410" s="122">
        <f t="shared" si="225"/>
        <v>0.59628817863680861</v>
      </c>
      <c r="K410" s="122">
        <f t="shared" si="225"/>
        <v>0.94157073833065197</v>
      </c>
      <c r="L410" s="122">
        <f t="shared" si="225"/>
        <v>4.763281356109089</v>
      </c>
      <c r="M410" s="122">
        <f t="shared" si="225"/>
        <v>0.4490630095900825</v>
      </c>
      <c r="N410" s="122">
        <f t="shared" si="225"/>
        <v>2.114277883433259</v>
      </c>
      <c r="O410" s="122">
        <f t="shared" si="225"/>
        <v>0.46378568773454049</v>
      </c>
      <c r="P410" s="122">
        <f t="shared" si="225"/>
        <v>2.4856798746542381</v>
      </c>
      <c r="Q410" s="122">
        <f t="shared" si="225"/>
        <v>0</v>
      </c>
      <c r="R410" s="122">
        <f t="shared" si="225"/>
        <v>0.38873635335900375</v>
      </c>
      <c r="S410" s="122">
        <f t="shared" si="225"/>
        <v>0.30462049834005978</v>
      </c>
      <c r="T410" s="122">
        <f t="shared" si="225"/>
        <v>0.37018710780863523</v>
      </c>
      <c r="U410" s="122">
        <f t="shared" si="225"/>
        <v>0</v>
      </c>
      <c r="V410" s="122">
        <f t="shared" si="225"/>
        <v>0</v>
      </c>
      <c r="W410" s="122">
        <f t="shared" si="225"/>
        <v>0.22168564227014301</v>
      </c>
      <c r="X410" s="122">
        <f t="shared" si="225"/>
        <v>0.14364783014015109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0.13337128258985398</v>
      </c>
      <c r="F411" s="98">
        <f>RES_hhdet_in_fech!F8</f>
        <v>0.27104098283848788</v>
      </c>
      <c r="G411" s="98">
        <f>RES_hhdet_in_fech!G8</f>
        <v>0.53919619764842075</v>
      </c>
      <c r="H411" s="98">
        <f>RES_hhdet_in_fech!H8</f>
        <v>1.6188885948611909</v>
      </c>
      <c r="I411" s="98">
        <f>RES_hhdet_in_fech!I8</f>
        <v>0.80382765756019237</v>
      </c>
      <c r="J411" s="98">
        <f>RES_hhdet_in_fech!J8</f>
        <v>0.59628817863680861</v>
      </c>
      <c r="K411" s="98">
        <f>RES_hhdet_in_fech!K8</f>
        <v>0.94157073833065197</v>
      </c>
      <c r="L411" s="98">
        <f>RES_hhdet_in_fech!L8</f>
        <v>4.763281356109089</v>
      </c>
      <c r="M411" s="98">
        <f>RES_hhdet_in_fech!M8</f>
        <v>0.4490630095900825</v>
      </c>
      <c r="N411" s="98">
        <f>RES_hhdet_in_fech!N8</f>
        <v>2.114277883433259</v>
      </c>
      <c r="O411" s="98">
        <f>RES_hhdet_in_fech!O8</f>
        <v>0.46378568773454049</v>
      </c>
      <c r="P411" s="98">
        <f>RES_hhdet_in_fech!P8</f>
        <v>2.4856798746542381</v>
      </c>
      <c r="Q411" s="98">
        <f>RES_hhdet_in_fech!Q8</f>
        <v>0</v>
      </c>
      <c r="R411" s="98">
        <f>RES_hhdet_in_fech!R8</f>
        <v>0.38873635335900375</v>
      </c>
      <c r="S411" s="98">
        <f>RES_hhdet_in_fech!S8</f>
        <v>0.30462049834005978</v>
      </c>
      <c r="T411" s="98">
        <f>RES_hhdet_in_fech!T8</f>
        <v>0.37018710780863523</v>
      </c>
      <c r="U411" s="98">
        <f>RES_hhdet_in_fech!U8</f>
        <v>0</v>
      </c>
      <c r="V411" s="98">
        <f>RES_hhdet_in_fech!V8</f>
        <v>0</v>
      </c>
      <c r="W411" s="98">
        <f>RES_hhdet_in_fech!W8</f>
        <v>0.22168564227014301</v>
      </c>
      <c r="X411" s="98">
        <f>RES_hhdet_in_fech!X8</f>
        <v>0.14364783014015109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455.60759648539289</v>
      </c>
      <c r="D412" s="122">
        <v>479.35990030061328</v>
      </c>
      <c r="E412" s="122">
        <v>523.96306767437011</v>
      </c>
      <c r="F412" s="122">
        <v>596.972344177379</v>
      </c>
      <c r="G412" s="122">
        <v>599.81573470406795</v>
      </c>
      <c r="H412" s="122">
        <v>706.97833953380905</v>
      </c>
      <c r="I412" s="122">
        <v>679.38469399248174</v>
      </c>
      <c r="J412" s="122">
        <v>711.05092168028148</v>
      </c>
      <c r="K412" s="122">
        <v>648.66276880680027</v>
      </c>
      <c r="L412" s="122">
        <v>701.10845401706274</v>
      </c>
      <c r="M412" s="122">
        <v>746.95561382110407</v>
      </c>
      <c r="N412" s="122">
        <v>776.53075673115109</v>
      </c>
      <c r="O412" s="122">
        <v>757.61551253083633</v>
      </c>
      <c r="P412" s="122">
        <v>763.21436791463304</v>
      </c>
      <c r="Q412" s="122">
        <v>0</v>
      </c>
      <c r="R412" s="122">
        <v>702.91906882336662</v>
      </c>
      <c r="S412" s="122">
        <v>757.1133409287695</v>
      </c>
      <c r="T412" s="122">
        <v>710.14081490831484</v>
      </c>
      <c r="U412" s="122">
        <v>0</v>
      </c>
      <c r="V412" s="122">
        <v>0</v>
      </c>
      <c r="W412" s="122">
        <v>944.12499352363977</v>
      </c>
      <c r="X412" s="122">
        <v>919.37764925783858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447.25954607729676</v>
      </c>
      <c r="D413" s="98">
        <v>489.86165621484059</v>
      </c>
      <c r="E413" s="98">
        <v>564.68160543848012</v>
      </c>
      <c r="F413" s="98">
        <v>534.36560914484323</v>
      </c>
      <c r="G413" s="98">
        <v>579.4737010784404</v>
      </c>
      <c r="H413" s="98">
        <v>677.44979693429264</v>
      </c>
      <c r="I413" s="98">
        <v>698.05257716723838</v>
      </c>
      <c r="J413" s="98">
        <v>695.3708888491542</v>
      </c>
      <c r="K413" s="98">
        <v>621.48239810641644</v>
      </c>
      <c r="L413" s="98">
        <v>761.98943852611444</v>
      </c>
      <c r="M413" s="98">
        <v>829.99568755349492</v>
      </c>
      <c r="N413" s="98">
        <v>799.63660339934836</v>
      </c>
      <c r="O413" s="98">
        <v>844.82361037686303</v>
      </c>
      <c r="P413" s="98">
        <v>763.21436791463304</v>
      </c>
      <c r="Q413" s="98">
        <v>0</v>
      </c>
      <c r="R413" s="98">
        <v>704.30710995436164</v>
      </c>
      <c r="S413" s="98">
        <v>774.39538621490385</v>
      </c>
      <c r="T413" s="98">
        <v>744.12104150053437</v>
      </c>
      <c r="U413" s="98">
        <v>0</v>
      </c>
      <c r="V413" s="98">
        <v>0</v>
      </c>
      <c r="W413" s="98">
        <v>955.99469508103391</v>
      </c>
      <c r="X413" s="98">
        <v>942.02583713141394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528.88973549259106</v>
      </c>
      <c r="D414" s="98">
        <v>538.44492788576565</v>
      </c>
      <c r="E414" s="98">
        <v>582.99514206919639</v>
      </c>
      <c r="F414" s="98">
        <v>602.39650820726706</v>
      </c>
      <c r="G414" s="98">
        <v>696.73992292615787</v>
      </c>
      <c r="H414" s="98">
        <v>741.73682618264559</v>
      </c>
      <c r="I414" s="98">
        <v>669.15109861944268</v>
      </c>
      <c r="J414" s="98">
        <v>692.14137534937402</v>
      </c>
      <c r="K414" s="98">
        <v>727.58274823980514</v>
      </c>
      <c r="L414" s="98">
        <v>761.90247845665863</v>
      </c>
      <c r="M414" s="98">
        <v>801.08741107994229</v>
      </c>
      <c r="N414" s="98">
        <v>788.99826632305451</v>
      </c>
      <c r="O414" s="98">
        <v>694.61658660052626</v>
      </c>
      <c r="P414" s="98">
        <v>0</v>
      </c>
      <c r="Q414" s="98">
        <v>0</v>
      </c>
      <c r="R414" s="98">
        <v>611.18420818983157</v>
      </c>
      <c r="S414" s="98">
        <v>622.39692216281389</v>
      </c>
      <c r="T414" s="98">
        <v>597.1018093276291</v>
      </c>
      <c r="U414" s="98">
        <v>0</v>
      </c>
      <c r="V414" s="98">
        <v>0</v>
      </c>
      <c r="W414" s="98">
        <v>572.73132166648168</v>
      </c>
      <c r="X414" s="98">
        <v>568.71347432567677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524.1156819882068</v>
      </c>
      <c r="D418" s="101">
        <v>394.95800823016458</v>
      </c>
      <c r="E418" s="101">
        <v>438.34240948159083</v>
      </c>
      <c r="F418" s="101">
        <v>622.58211972049423</v>
      </c>
      <c r="G418" s="101">
        <v>620.12393563708747</v>
      </c>
      <c r="H418" s="101">
        <v>742.04943762756398</v>
      </c>
      <c r="I418" s="101">
        <v>612.27753385807694</v>
      </c>
      <c r="J418" s="101">
        <v>747.18561240988265</v>
      </c>
      <c r="K418" s="101">
        <v>787.58573242508567</v>
      </c>
      <c r="L418" s="101">
        <v>621.38587498597281</v>
      </c>
      <c r="M418" s="101">
        <v>707.6490142360459</v>
      </c>
      <c r="N418" s="101">
        <v>745.44527510619866</v>
      </c>
      <c r="O418" s="101">
        <v>649.09892251429062</v>
      </c>
      <c r="P418" s="101">
        <v>0</v>
      </c>
      <c r="Q418" s="101">
        <v>0</v>
      </c>
      <c r="R418" s="101">
        <v>700.44003697486141</v>
      </c>
      <c r="S418" s="101">
        <v>694.31280102280641</v>
      </c>
      <c r="T418" s="101">
        <v>690.45478200109198</v>
      </c>
      <c r="U418" s="101">
        <v>0</v>
      </c>
      <c r="V418" s="101">
        <v>0</v>
      </c>
      <c r="W418" s="101">
        <v>937.05051121046085</v>
      </c>
      <c r="X418" s="101">
        <v>838.35029358036809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771.67368313261568</v>
      </c>
      <c r="D422" s="122">
        <v>696.99682126647201</v>
      </c>
      <c r="E422" s="122">
        <v>700.60859442682965</v>
      </c>
      <c r="F422" s="122">
        <v>725.70861227594401</v>
      </c>
      <c r="G422" s="122">
        <v>679.20783262323243</v>
      </c>
      <c r="H422" s="122">
        <v>734.9128099880129</v>
      </c>
      <c r="I422" s="122">
        <v>755.44055962915877</v>
      </c>
      <c r="J422" s="122">
        <v>809.11046188129831</v>
      </c>
      <c r="K422" s="122">
        <v>813.9230487862917</v>
      </c>
      <c r="L422" s="122">
        <v>780.34845441361881</v>
      </c>
      <c r="M422" s="122">
        <v>821.31044760379177</v>
      </c>
      <c r="N422" s="122">
        <v>769.16894663552523</v>
      </c>
      <c r="O422" s="122">
        <v>670.96725954277497</v>
      </c>
      <c r="P422" s="122">
        <v>648.25684615765942</v>
      </c>
      <c r="Q422" s="122">
        <v>0</v>
      </c>
      <c r="R422" s="122">
        <v>553.92381936089703</v>
      </c>
      <c r="S422" s="122">
        <v>563.38443326112315</v>
      </c>
      <c r="T422" s="122">
        <v>618.65478596996513</v>
      </c>
      <c r="U422" s="122">
        <v>0</v>
      </c>
      <c r="V422" s="122">
        <v>0</v>
      </c>
      <c r="W422" s="122">
        <v>582.16843277524561</v>
      </c>
      <c r="X422" s="122">
        <v>636.0876869273884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712.80315915652682</v>
      </c>
      <c r="D423" s="98">
        <v>766.76899871889577</v>
      </c>
      <c r="E423" s="98">
        <v>829.16065375104336</v>
      </c>
      <c r="F423" s="98">
        <v>735.94923193729016</v>
      </c>
      <c r="G423" s="98">
        <v>770.48967833355073</v>
      </c>
      <c r="H423" s="98">
        <v>905.51781982034356</v>
      </c>
      <c r="I423" s="98">
        <v>892.84299921646186</v>
      </c>
      <c r="J423" s="98">
        <v>911.16159276397548</v>
      </c>
      <c r="K423" s="98">
        <v>768.8114789105</v>
      </c>
      <c r="L423" s="98">
        <v>846.53589901559485</v>
      </c>
      <c r="M423" s="98">
        <v>873.67547621918845</v>
      </c>
      <c r="N423" s="98">
        <v>825.23994262079339</v>
      </c>
      <c r="O423" s="98">
        <v>803.97166164928785</v>
      </c>
      <c r="P423" s="98">
        <v>711.12351228125101</v>
      </c>
      <c r="Q423" s="98">
        <v>0</v>
      </c>
      <c r="R423" s="98">
        <v>637.04901487348343</v>
      </c>
      <c r="S423" s="98">
        <v>714.48476610526166</v>
      </c>
      <c r="T423" s="98">
        <v>747.76466359073675</v>
      </c>
      <c r="U423" s="98">
        <v>0</v>
      </c>
      <c r="V423" s="98">
        <v>0</v>
      </c>
      <c r="W423" s="98">
        <v>717.21061155135158</v>
      </c>
      <c r="X423" s="98">
        <v>817.3701631922039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778.39499637320432</v>
      </c>
      <c r="D424" s="98">
        <v>775.8326050111782</v>
      </c>
      <c r="E424" s="98">
        <v>794.47144807660311</v>
      </c>
      <c r="F424" s="98">
        <v>767.35562183551383</v>
      </c>
      <c r="G424" s="98">
        <v>843.11415524029007</v>
      </c>
      <c r="H424" s="98">
        <v>916.666159961262</v>
      </c>
      <c r="I424" s="98">
        <v>777.16722264444661</v>
      </c>
      <c r="J424" s="98">
        <v>837.14034503250991</v>
      </c>
      <c r="K424" s="98">
        <v>834.11434381504512</v>
      </c>
      <c r="L424" s="98">
        <v>822.28105383037303</v>
      </c>
      <c r="M424" s="98">
        <v>890.03863728312331</v>
      </c>
      <c r="N424" s="98">
        <v>899.19144552931812</v>
      </c>
      <c r="O424" s="98">
        <v>756.80322020636265</v>
      </c>
      <c r="P424" s="98">
        <v>702.87336810035595</v>
      </c>
      <c r="Q424" s="98">
        <v>0</v>
      </c>
      <c r="R424" s="98">
        <v>613.99152920329038</v>
      </c>
      <c r="S424" s="98">
        <v>662.02024307537511</v>
      </c>
      <c r="T424" s="98">
        <v>631.47556669556559</v>
      </c>
      <c r="U424" s="98">
        <v>0</v>
      </c>
      <c r="V424" s="98">
        <v>0</v>
      </c>
      <c r="W424" s="98">
        <v>559.28437657935478</v>
      </c>
      <c r="X424" s="98">
        <v>616.33946061436347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684.17068712264404</v>
      </c>
      <c r="D425" s="33">
        <v>344.44985735698907</v>
      </c>
      <c r="E425" s="33">
        <v>489.91327636642563</v>
      </c>
      <c r="F425" s="33">
        <v>684.65803255324442</v>
      </c>
      <c r="G425" s="33">
        <v>518.88835200389201</v>
      </c>
      <c r="H425" s="33">
        <v>662.44958342093946</v>
      </c>
      <c r="I425" s="33">
        <v>747.79420271983997</v>
      </c>
      <c r="J425" s="33">
        <v>791.27787041674094</v>
      </c>
      <c r="K425" s="33">
        <v>743.29412011474301</v>
      </c>
      <c r="L425" s="33">
        <v>547.06754321556639</v>
      </c>
      <c r="M425" s="33">
        <v>632.84889212015662</v>
      </c>
      <c r="N425" s="33">
        <v>647.32956581920541</v>
      </c>
      <c r="O425" s="33">
        <v>588.95546596722954</v>
      </c>
      <c r="P425" s="33">
        <v>581.10001048247375</v>
      </c>
      <c r="Q425" s="33">
        <v>0</v>
      </c>
      <c r="R425" s="33">
        <v>404.34412046332295</v>
      </c>
      <c r="S425" s="33">
        <v>256.49706784981817</v>
      </c>
      <c r="T425" s="33">
        <v>531.10134926254796</v>
      </c>
      <c r="U425" s="33">
        <v>0</v>
      </c>
      <c r="V425" s="33">
        <v>0</v>
      </c>
      <c r="W425" s="33">
        <v>548.1271841833676</v>
      </c>
      <c r="X425" s="33">
        <v>500.098481622252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5605.0383280776832</v>
      </c>
      <c r="D427" s="117">
        <f t="shared" si="226"/>
        <v>6203.2415295311703</v>
      </c>
      <c r="E427" s="117">
        <f t="shared" si="226"/>
        <v>6974.0766109864435</v>
      </c>
      <c r="F427" s="117">
        <f t="shared" si="226"/>
        <v>6544.2909574689565</v>
      </c>
      <c r="G427" s="117">
        <f t="shared" si="226"/>
        <v>7549.6841220791421</v>
      </c>
      <c r="H427" s="117">
        <f t="shared" si="226"/>
        <v>8455.4938885281936</v>
      </c>
      <c r="I427" s="117">
        <f t="shared" si="226"/>
        <v>7708.3344560152136</v>
      </c>
      <c r="J427" s="117">
        <f t="shared" si="226"/>
        <v>7731.7951110326794</v>
      </c>
      <c r="K427" s="117">
        <f t="shared" si="226"/>
        <v>6719.5406158413462</v>
      </c>
      <c r="L427" s="117">
        <f t="shared" si="226"/>
        <v>7310.7814570918026</v>
      </c>
      <c r="M427" s="117">
        <f t="shared" si="226"/>
        <v>7143.7297227728732</v>
      </c>
      <c r="N427" s="117">
        <f t="shared" si="226"/>
        <v>8087.0344639862742</v>
      </c>
      <c r="O427" s="117">
        <f t="shared" si="226"/>
        <v>9133.2109897446753</v>
      </c>
      <c r="P427" s="117">
        <f t="shared" si="226"/>
        <v>7959.9512106208986</v>
      </c>
      <c r="Q427" s="117">
        <f t="shared" si="226"/>
        <v>0</v>
      </c>
      <c r="R427" s="117">
        <f t="shared" ref="R427:V427" si="227">R428+R431+R433+R443</f>
        <v>7273.9853968145508</v>
      </c>
      <c r="S427" s="117">
        <f t="shared" si="227"/>
        <v>8061.2362316222825</v>
      </c>
      <c r="T427" s="117">
        <f t="shared" si="227"/>
        <v>7913.4819655065485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6403.5395358289315</v>
      </c>
      <c r="X427" s="117">
        <f t="shared" si="228"/>
        <v>6167.678026882073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4884.5552544367083</v>
      </c>
      <c r="D428" s="122">
        <f t="shared" si="229"/>
        <v>5504.5563255015149</v>
      </c>
      <c r="E428" s="122">
        <f t="shared" si="229"/>
        <v>6227.195212494983</v>
      </c>
      <c r="F428" s="122">
        <f t="shared" si="229"/>
        <v>5703.5856715805821</v>
      </c>
      <c r="G428" s="122">
        <f t="shared" si="229"/>
        <v>6744.0418149653051</v>
      </c>
      <c r="H428" s="122">
        <f t="shared" si="229"/>
        <v>7507.6347397952532</v>
      </c>
      <c r="I428" s="122">
        <f t="shared" si="229"/>
        <v>6731.7773668130594</v>
      </c>
      <c r="J428" s="122">
        <f t="shared" si="229"/>
        <v>6715.347033131261</v>
      </c>
      <c r="K428" s="122">
        <f t="shared" si="229"/>
        <v>5813.4770352906226</v>
      </c>
      <c r="L428" s="122">
        <f t="shared" si="229"/>
        <v>6380.4918862787827</v>
      </c>
      <c r="M428" s="122">
        <f t="shared" si="229"/>
        <v>6159.8761218157097</v>
      </c>
      <c r="N428" s="122">
        <f t="shared" si="229"/>
        <v>7070.2714874741714</v>
      </c>
      <c r="O428" s="122">
        <f t="shared" si="229"/>
        <v>8183.5352926789374</v>
      </c>
      <c r="P428" s="122">
        <f t="shared" si="229"/>
        <v>7015.8846791269862</v>
      </c>
      <c r="Q428" s="122">
        <f t="shared" si="229"/>
        <v>0</v>
      </c>
      <c r="R428" s="122">
        <f t="shared" ref="R428:V428" si="230">SUM(R429:R430)</f>
        <v>6436.6440290067194</v>
      </c>
      <c r="S428" s="122">
        <f t="shared" si="230"/>
        <v>7177.6283986172857</v>
      </c>
      <c r="T428" s="122">
        <f t="shared" si="230"/>
        <v>6989.3491228537159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5256.7782443918504</v>
      </c>
      <c r="X428" s="122">
        <f t="shared" si="231"/>
        <v>5039.6589972501633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4840.7202443704173</v>
      </c>
      <c r="D429" s="98">
        <v>5456.176726278768</v>
      </c>
      <c r="E429" s="98">
        <v>6173.5512152595766</v>
      </c>
      <c r="F429" s="98">
        <v>5655.22209213121</v>
      </c>
      <c r="G429" s="98">
        <v>6687.7123668444701</v>
      </c>
      <c r="H429" s="98">
        <v>7445.5454041915855</v>
      </c>
      <c r="I429" s="98">
        <v>6677.1874399299268</v>
      </c>
      <c r="J429" s="98">
        <v>6661.468844872923</v>
      </c>
      <c r="K429" s="98">
        <v>5767.4721820619779</v>
      </c>
      <c r="L429" s="98">
        <v>6331.0060275429742</v>
      </c>
      <c r="M429" s="98">
        <v>6112.5858798404224</v>
      </c>
      <c r="N429" s="98">
        <v>7016.4587204909867</v>
      </c>
      <c r="O429" s="98">
        <v>8121.7627093834953</v>
      </c>
      <c r="P429" s="98">
        <v>6963.7197581357132</v>
      </c>
      <c r="Q429" s="98">
        <v>0</v>
      </c>
      <c r="R429" s="98">
        <v>6390.3653631293646</v>
      </c>
      <c r="S429" s="98">
        <v>7126.7034947111752</v>
      </c>
      <c r="T429" s="98">
        <v>6939.8609058298953</v>
      </c>
      <c r="U429" s="98">
        <v>0</v>
      </c>
      <c r="V429" s="98">
        <v>0</v>
      </c>
      <c r="W429" s="98">
        <v>5220.4493846660571</v>
      </c>
      <c r="X429" s="98">
        <v>5004.9592533619179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43.835010066291282</v>
      </c>
      <c r="D430" s="98">
        <v>48.379599222746656</v>
      </c>
      <c r="E430" s="98">
        <v>53.643997235406012</v>
      </c>
      <c r="F430" s="98">
        <v>48.363579449372537</v>
      </c>
      <c r="G430" s="98">
        <v>56.329448120834599</v>
      </c>
      <c r="H430" s="98">
        <v>62.089335603667564</v>
      </c>
      <c r="I430" s="98">
        <v>54.589926883132321</v>
      </c>
      <c r="J430" s="98">
        <v>53.878188258338341</v>
      </c>
      <c r="K430" s="98">
        <v>46.004853228644627</v>
      </c>
      <c r="L430" s="98">
        <v>49.485858735808478</v>
      </c>
      <c r="M430" s="98">
        <v>47.290241975286811</v>
      </c>
      <c r="N430" s="98">
        <v>53.812766983185</v>
      </c>
      <c r="O430" s="98">
        <v>61.772583295441706</v>
      </c>
      <c r="P430" s="98">
        <v>52.164920991273377</v>
      </c>
      <c r="Q430" s="98">
        <v>0</v>
      </c>
      <c r="R430" s="98">
        <v>46.278665877354655</v>
      </c>
      <c r="S430" s="98">
        <v>50.92490390611043</v>
      </c>
      <c r="T430" s="98">
        <v>49.488217023820368</v>
      </c>
      <c r="U430" s="98">
        <v>0</v>
      </c>
      <c r="V430" s="98">
        <v>0</v>
      </c>
      <c r="W430" s="98">
        <v>36.328859725793215</v>
      </c>
      <c r="X430" s="98">
        <v>34.699743888245614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0.38610813276783196</v>
      </c>
      <c r="F431" s="122">
        <f t="shared" si="232"/>
        <v>0.81873647616154199</v>
      </c>
      <c r="G431" s="122">
        <f t="shared" si="232"/>
        <v>1.6974786147053627</v>
      </c>
      <c r="H431" s="122">
        <f t="shared" si="232"/>
        <v>5.305477838293295</v>
      </c>
      <c r="I431" s="122">
        <f t="shared" si="232"/>
        <v>2.7395030150502078</v>
      </c>
      <c r="J431" s="122">
        <f t="shared" si="232"/>
        <v>2.1116729519433735</v>
      </c>
      <c r="K431" s="122">
        <f t="shared" si="232"/>
        <v>3.462765917912364</v>
      </c>
      <c r="L431" s="122">
        <f t="shared" si="232"/>
        <v>18.181443697694032</v>
      </c>
      <c r="M431" s="122">
        <f t="shared" si="232"/>
        <v>1.785782740134408</v>
      </c>
      <c r="N431" s="122">
        <f t="shared" si="232"/>
        <v>8.7992741406131767</v>
      </c>
      <c r="O431" s="122">
        <f t="shared" si="232"/>
        <v>2.0277235279978831</v>
      </c>
      <c r="P431" s="122">
        <f t="shared" si="232"/>
        <v>11.401959773624998</v>
      </c>
      <c r="Q431" s="122">
        <f t="shared" si="232"/>
        <v>0</v>
      </c>
      <c r="R431" s="122">
        <f t="shared" si="232"/>
        <v>1.8611806828446484</v>
      </c>
      <c r="S431" s="122">
        <f t="shared" si="232"/>
        <v>1.459663067745856</v>
      </c>
      <c r="T431" s="122">
        <f t="shared" si="232"/>
        <v>1.7754750086659226</v>
      </c>
      <c r="U431" s="122">
        <f t="shared" si="232"/>
        <v>0</v>
      </c>
      <c r="V431" s="122">
        <f t="shared" si="232"/>
        <v>0</v>
      </c>
      <c r="W431" s="122">
        <f t="shared" si="232"/>
        <v>1.0776267566394118</v>
      </c>
      <c r="X431" s="122">
        <f t="shared" si="232"/>
        <v>0.70586962039697487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0.38610813276783196</v>
      </c>
      <c r="F432" s="98">
        <f>RES_hhdet_in_tesh!F8</f>
        <v>0.81873647616154199</v>
      </c>
      <c r="G432" s="98">
        <f>RES_hhdet_in_tesh!G8</f>
        <v>1.6974786147053627</v>
      </c>
      <c r="H432" s="98">
        <f>RES_hhdet_in_tesh!H8</f>
        <v>5.305477838293295</v>
      </c>
      <c r="I432" s="98">
        <f>RES_hhdet_in_tesh!I8</f>
        <v>2.7395030150502078</v>
      </c>
      <c r="J432" s="98">
        <f>RES_hhdet_in_tesh!J8</f>
        <v>2.1116729519433735</v>
      </c>
      <c r="K432" s="98">
        <f>RES_hhdet_in_tesh!K8</f>
        <v>3.462765917912364</v>
      </c>
      <c r="L432" s="98">
        <f>RES_hhdet_in_tesh!L8</f>
        <v>18.181443697694032</v>
      </c>
      <c r="M432" s="98">
        <f>RES_hhdet_in_tesh!M8</f>
        <v>1.785782740134408</v>
      </c>
      <c r="N432" s="98">
        <f>RES_hhdet_in_tesh!N8</f>
        <v>8.7992741406131767</v>
      </c>
      <c r="O432" s="98">
        <f>RES_hhdet_in_tesh!O8</f>
        <v>2.0277235279978831</v>
      </c>
      <c r="P432" s="98">
        <f>RES_hhdet_in_tesh!P8</f>
        <v>11.401959773624998</v>
      </c>
      <c r="Q432" s="98">
        <f>RES_hhdet_in_tesh!Q8</f>
        <v>0</v>
      </c>
      <c r="R432" s="98">
        <f>RES_hhdet_in_tesh!R8</f>
        <v>1.8611806828446484</v>
      </c>
      <c r="S432" s="98">
        <f>RES_hhdet_in_tesh!S8</f>
        <v>1.459663067745856</v>
      </c>
      <c r="T432" s="98">
        <f>RES_hhdet_in_tesh!T8</f>
        <v>1.7754750086659226</v>
      </c>
      <c r="U432" s="98">
        <f>RES_hhdet_in_tesh!U8</f>
        <v>0</v>
      </c>
      <c r="V432" s="98">
        <f>RES_hhdet_in_tesh!V8</f>
        <v>0</v>
      </c>
      <c r="W432" s="98">
        <f>RES_hhdet_in_tesh!W8</f>
        <v>1.0776267566394118</v>
      </c>
      <c r="X432" s="98">
        <f>RES_hhdet_in_tesh!X8</f>
        <v>0.70586962039697487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272.94710637652798</v>
      </c>
      <c r="D433" s="122">
        <v>288.94729381071187</v>
      </c>
      <c r="E433" s="122">
        <v>318.54497800956989</v>
      </c>
      <c r="F433" s="122">
        <v>366.07500216990894</v>
      </c>
      <c r="G433" s="122">
        <v>369.35299416202281</v>
      </c>
      <c r="H433" s="122">
        <v>437.85913894080295</v>
      </c>
      <c r="I433" s="122">
        <v>424.34652941621823</v>
      </c>
      <c r="J433" s="122">
        <v>446.78664912845755</v>
      </c>
      <c r="K433" s="122">
        <v>411.18101156942276</v>
      </c>
      <c r="L433" s="122">
        <v>446.32132467494205</v>
      </c>
      <c r="M433" s="122">
        <v>477.77881522339248</v>
      </c>
      <c r="N433" s="122">
        <v>504.64766072563259</v>
      </c>
      <c r="O433" s="122">
        <v>499.380672273595</v>
      </c>
      <c r="P433" s="122">
        <v>504.49115021728682</v>
      </c>
      <c r="Q433" s="122">
        <v>0</v>
      </c>
      <c r="R433" s="122">
        <v>486.76577986759514</v>
      </c>
      <c r="S433" s="122">
        <v>535.70345459089867</v>
      </c>
      <c r="T433" s="122">
        <v>523.14595309413596</v>
      </c>
      <c r="U433" s="122">
        <v>0</v>
      </c>
      <c r="V433" s="122">
        <v>0</v>
      </c>
      <c r="W433" s="122">
        <v>729.21311626244471</v>
      </c>
      <c r="X433" s="122">
        <v>713.07648312600122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267.47730865023067</v>
      </c>
      <c r="D434" s="98">
        <v>295.00743455874067</v>
      </c>
      <c r="E434" s="98">
        <v>342.54118804864464</v>
      </c>
      <c r="F434" s="98">
        <v>326.57123941655624</v>
      </c>
      <c r="G434" s="98">
        <v>356.86202875483428</v>
      </c>
      <c r="H434" s="98">
        <v>420.48897328017927</v>
      </c>
      <c r="I434" s="98">
        <v>436.77109949145108</v>
      </c>
      <c r="J434" s="98">
        <v>438.68060001755634</v>
      </c>
      <c r="K434" s="98">
        <v>395.36155556181029</v>
      </c>
      <c r="L434" s="98">
        <v>488.87021278923964</v>
      </c>
      <c r="M434" s="98">
        <v>536.98290422018306</v>
      </c>
      <c r="N434" s="98">
        <v>521.37490601362356</v>
      </c>
      <c r="O434" s="98">
        <v>554.64468564089498</v>
      </c>
      <c r="P434" s="98">
        <v>504.49115021728682</v>
      </c>
      <c r="Q434" s="98">
        <v>0</v>
      </c>
      <c r="R434" s="98">
        <v>480.74173428761327</v>
      </c>
      <c r="S434" s="98">
        <v>542.9345930241459</v>
      </c>
      <c r="T434" s="98">
        <v>536.32671055934566</v>
      </c>
      <c r="U434" s="98">
        <v>0</v>
      </c>
      <c r="V434" s="98">
        <v>0</v>
      </c>
      <c r="W434" s="98">
        <v>729.51923865128981</v>
      </c>
      <c r="X434" s="98">
        <v>725.74486237264216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288.13561604290607</v>
      </c>
      <c r="D435" s="98">
        <v>295.15811546768424</v>
      </c>
      <c r="E435" s="98">
        <v>321.81977765791555</v>
      </c>
      <c r="F435" s="98">
        <v>334.88331745110855</v>
      </c>
      <c r="G435" s="98">
        <v>390.35393028601561</v>
      </c>
      <c r="H435" s="98">
        <v>419.06941669376613</v>
      </c>
      <c r="I435" s="98">
        <v>381.54179848486206</v>
      </c>
      <c r="J435" s="98">
        <v>398.84004323092893</v>
      </c>
      <c r="K435" s="98">
        <v>424.51437167535198</v>
      </c>
      <c r="L435" s="98">
        <v>450.98972702699928</v>
      </c>
      <c r="M435" s="98">
        <v>488.01188289876626</v>
      </c>
      <c r="N435" s="98">
        <v>503.09658318740861</v>
      </c>
      <c r="O435" s="98">
        <v>471.80861962006082</v>
      </c>
      <c r="P435" s="98">
        <v>0</v>
      </c>
      <c r="Q435" s="98">
        <v>0</v>
      </c>
      <c r="R435" s="98">
        <v>491.73087623846055</v>
      </c>
      <c r="S435" s="98">
        <v>517.82671427142952</v>
      </c>
      <c r="T435" s="98">
        <v>511.46692085086852</v>
      </c>
      <c r="U435" s="98">
        <v>0</v>
      </c>
      <c r="V435" s="98">
        <v>0</v>
      </c>
      <c r="W435" s="98">
        <v>517.83730587275545</v>
      </c>
      <c r="X435" s="98">
        <v>515.24601702307348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319.07364320325951</v>
      </c>
      <c r="D439" s="101">
        <v>241.10224100529243</v>
      </c>
      <c r="E439" s="101">
        <v>268.38552029869646</v>
      </c>
      <c r="F439" s="101">
        <v>382.33953632037588</v>
      </c>
      <c r="G439" s="101">
        <v>382.065164228112</v>
      </c>
      <c r="H439" s="101">
        <v>458.76124515812353</v>
      </c>
      <c r="I439" s="101">
        <v>379.93331829349853</v>
      </c>
      <c r="J439" s="101">
        <v>465.57754825744178</v>
      </c>
      <c r="K439" s="101">
        <v>493.10797491074032</v>
      </c>
      <c r="L439" s="101">
        <v>391.18803595782981</v>
      </c>
      <c r="M439" s="101">
        <v>450.12289739932612</v>
      </c>
      <c r="N439" s="101">
        <v>482.20430898652154</v>
      </c>
      <c r="O439" s="101">
        <v>430.5562299132535</v>
      </c>
      <c r="P439" s="101">
        <v>0</v>
      </c>
      <c r="Q439" s="101">
        <v>0</v>
      </c>
      <c r="R439" s="101">
        <v>503.71619065871175</v>
      </c>
      <c r="S439" s="101">
        <v>508.67667871021797</v>
      </c>
      <c r="T439" s="101">
        <v>515.09267364920629</v>
      </c>
      <c r="U439" s="101">
        <v>0</v>
      </c>
      <c r="V439" s="101">
        <v>0</v>
      </c>
      <c r="W439" s="101">
        <v>735.25898100053496</v>
      </c>
      <c r="X439" s="101">
        <v>667.84515866997094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447.53596726444744</v>
      </c>
      <c r="D443" s="122">
        <v>409.73791021894345</v>
      </c>
      <c r="E443" s="122">
        <v>427.95031234912307</v>
      </c>
      <c r="F443" s="122">
        <v>473.81154724230436</v>
      </c>
      <c r="G443" s="122">
        <v>434.59183433710882</v>
      </c>
      <c r="H443" s="122">
        <v>504.6945319538446</v>
      </c>
      <c r="I443" s="122">
        <v>549.47105677088655</v>
      </c>
      <c r="J443" s="122">
        <v>567.54975582101747</v>
      </c>
      <c r="K443" s="122">
        <v>491.41980306338871</v>
      </c>
      <c r="L443" s="122">
        <v>465.78680244038452</v>
      </c>
      <c r="M443" s="122">
        <v>504.2890029936371</v>
      </c>
      <c r="N443" s="122">
        <v>503.31604164585713</v>
      </c>
      <c r="O443" s="122">
        <v>448.26730126414412</v>
      </c>
      <c r="P443" s="122">
        <v>428.17342150300038</v>
      </c>
      <c r="Q443" s="122">
        <v>0</v>
      </c>
      <c r="R443" s="122">
        <v>348.71440725739114</v>
      </c>
      <c r="S443" s="122">
        <v>346.44471534635159</v>
      </c>
      <c r="T443" s="122">
        <v>399.21141455003118</v>
      </c>
      <c r="U443" s="122">
        <v>0</v>
      </c>
      <c r="V443" s="122">
        <v>0</v>
      </c>
      <c r="W443" s="122">
        <v>416.47054841799684</v>
      </c>
      <c r="X443" s="122">
        <v>414.23667688551143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412.84176217672524</v>
      </c>
      <c r="D444" s="98">
        <v>444.3195832773493</v>
      </c>
      <c r="E444" s="98">
        <v>480.71359913287921</v>
      </c>
      <c r="F444" s="98">
        <v>426.88636883095637</v>
      </c>
      <c r="G444" s="98">
        <v>447.1444801642553</v>
      </c>
      <c r="H444" s="98">
        <v>525.76851568682071</v>
      </c>
      <c r="I444" s="98">
        <v>518.66758892596783</v>
      </c>
      <c r="J444" s="98">
        <v>529.57293679817042</v>
      </c>
      <c r="K444" s="98">
        <v>447.06075037485431</v>
      </c>
      <c r="L444" s="98">
        <v>492.5023574626149</v>
      </c>
      <c r="M444" s="98">
        <v>508.48393541870445</v>
      </c>
      <c r="N444" s="98">
        <v>480.39564420928173</v>
      </c>
      <c r="O444" s="98">
        <v>468.07384765504622</v>
      </c>
      <c r="P444" s="98">
        <v>414.16327823000012</v>
      </c>
      <c r="Q444" s="98">
        <v>0</v>
      </c>
      <c r="R444" s="98">
        <v>372.94986673200265</v>
      </c>
      <c r="S444" s="98">
        <v>420.49266556503682</v>
      </c>
      <c r="T444" s="98">
        <v>442.61569933433395</v>
      </c>
      <c r="U444" s="98">
        <v>0</v>
      </c>
      <c r="V444" s="98">
        <v>0</v>
      </c>
      <c r="W444" s="98">
        <v>429.08010184287758</v>
      </c>
      <c r="X444" s="98">
        <v>489.3192621979851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444.94416129030964</v>
      </c>
      <c r="D445" s="98">
        <v>443.88952790786584</v>
      </c>
      <c r="E445" s="98">
        <v>454.9736313684939</v>
      </c>
      <c r="F445" s="98">
        <v>439.85072114116491</v>
      </c>
      <c r="G445" s="98">
        <v>483.72147636565705</v>
      </c>
      <c r="H445" s="98">
        <v>526.40524595630518</v>
      </c>
      <c r="I445" s="98">
        <v>446.70742848218583</v>
      </c>
      <c r="J445" s="98">
        <v>481.62204609063315</v>
      </c>
      <c r="K445" s="98">
        <v>480.32233768684671</v>
      </c>
      <c r="L445" s="98">
        <v>473.94322192304168</v>
      </c>
      <c r="M445" s="98">
        <v>513.35470080087066</v>
      </c>
      <c r="N445" s="98">
        <v>518.83578813290183</v>
      </c>
      <c r="O445" s="98">
        <v>436.77900073343483</v>
      </c>
      <c r="P445" s="98">
        <v>405.91735887865622</v>
      </c>
      <c r="Q445" s="98">
        <v>0</v>
      </c>
      <c r="R445" s="98">
        <v>357.98184871900224</v>
      </c>
      <c r="S445" s="98">
        <v>389.72414949735168</v>
      </c>
      <c r="T445" s="98">
        <v>375.65661625417272</v>
      </c>
      <c r="U445" s="98">
        <v>0</v>
      </c>
      <c r="V445" s="98">
        <v>0</v>
      </c>
      <c r="W445" s="98">
        <v>339.19259705110119</v>
      </c>
      <c r="X445" s="98">
        <v>374.04228067371338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507.36676204648001</v>
      </c>
      <c r="D446" s="33">
        <v>255.8989521076866</v>
      </c>
      <c r="E446" s="33">
        <v>364.65497933847882</v>
      </c>
      <c r="F446" s="33">
        <v>510.57619763966574</v>
      </c>
      <c r="G446" s="33">
        <v>387.71892118020497</v>
      </c>
      <c r="H446" s="33">
        <v>495.99889012599726</v>
      </c>
      <c r="I446" s="33">
        <v>561.08705554106507</v>
      </c>
      <c r="J446" s="33">
        <v>595.06121189691703</v>
      </c>
      <c r="K446" s="33">
        <v>560.35863565128932</v>
      </c>
      <c r="L446" s="33">
        <v>413.53592372083813</v>
      </c>
      <c r="M446" s="33">
        <v>480.21456606932429</v>
      </c>
      <c r="N446" s="33">
        <v>493.77394375230318</v>
      </c>
      <c r="O446" s="33">
        <v>452.49732288181031</v>
      </c>
      <c r="P446" s="33">
        <v>450.70302816834197</v>
      </c>
      <c r="Q446" s="33">
        <v>0</v>
      </c>
      <c r="R446" s="33">
        <v>322.62562567900056</v>
      </c>
      <c r="S446" s="33">
        <v>208.78342547247084</v>
      </c>
      <c r="T446" s="33">
        <v>441.50029969142611</v>
      </c>
      <c r="U446" s="33">
        <v>0</v>
      </c>
      <c r="V446" s="33">
        <v>0</v>
      </c>
      <c r="W446" s="33">
        <v>477.92950145704049</v>
      </c>
      <c r="X446" s="33">
        <v>439.87759516429117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3191.6734040914089</v>
      </c>
      <c r="D448" s="117">
        <f t="shared" si="233"/>
        <v>3525.5165391993223</v>
      </c>
      <c r="E448" s="117">
        <f t="shared" si="233"/>
        <v>3883.1575041696519</v>
      </c>
      <c r="F448" s="117">
        <f t="shared" si="233"/>
        <v>3438.2367371479613</v>
      </c>
      <c r="G448" s="117">
        <f t="shared" si="233"/>
        <v>4074.4637267099729</v>
      </c>
      <c r="H448" s="117">
        <f t="shared" si="233"/>
        <v>4449.4914637824022</v>
      </c>
      <c r="I448" s="117">
        <f t="shared" si="233"/>
        <v>3982.2001184513929</v>
      </c>
      <c r="J448" s="117">
        <f t="shared" si="233"/>
        <v>3966.9840768882323</v>
      </c>
      <c r="K448" s="117">
        <f t="shared" si="233"/>
        <v>3555.4896098758845</v>
      </c>
      <c r="L448" s="117">
        <f t="shared" si="233"/>
        <v>3794.6264174777871</v>
      </c>
      <c r="M448" s="117">
        <f t="shared" si="233"/>
        <v>3565.2981941407784</v>
      </c>
      <c r="N448" s="117">
        <f t="shared" si="233"/>
        <v>4055.2268244763254</v>
      </c>
      <c r="O448" s="117">
        <f t="shared" si="233"/>
        <v>4592.3340348842985</v>
      </c>
      <c r="P448" s="117">
        <f t="shared" si="233"/>
        <v>4060.4966530650959</v>
      </c>
      <c r="Q448" s="117">
        <f t="shared" si="233"/>
        <v>0</v>
      </c>
      <c r="R448" s="117">
        <f t="shared" ref="R448:V448" si="234">R449+R452+R454+R464</f>
        <v>3569.8715757696755</v>
      </c>
      <c r="S448" s="117">
        <f t="shared" si="234"/>
        <v>3890.6170323083275</v>
      </c>
      <c r="T448" s="117">
        <f t="shared" si="234"/>
        <v>3589.7741521764588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2678.552529747999</v>
      </c>
      <c r="X448" s="117">
        <f t="shared" si="235"/>
        <v>2685.6813870317001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2881.2018408935637</v>
      </c>
      <c r="D449" s="122">
        <f t="shared" si="236"/>
        <v>3223.4294076247807</v>
      </c>
      <c r="E449" s="122">
        <f t="shared" si="236"/>
        <v>3618.5309200512502</v>
      </c>
      <c r="F449" s="122">
        <f t="shared" si="236"/>
        <v>3290.3219031973053</v>
      </c>
      <c r="G449" s="122">
        <f t="shared" si="236"/>
        <v>3870.4608594973843</v>
      </c>
      <c r="H449" s="122">
        <f t="shared" si="236"/>
        <v>4254.7792900519353</v>
      </c>
      <c r="I449" s="122">
        <f t="shared" si="236"/>
        <v>3763.7329050458793</v>
      </c>
      <c r="J449" s="122">
        <f t="shared" si="236"/>
        <v>3734.742245347074</v>
      </c>
      <c r="K449" s="122">
        <f t="shared" si="236"/>
        <v>3208.0803886765839</v>
      </c>
      <c r="L449" s="122">
        <f t="shared" si="236"/>
        <v>3477.433804964593</v>
      </c>
      <c r="M449" s="122">
        <f t="shared" si="236"/>
        <v>3315.1409560101965</v>
      </c>
      <c r="N449" s="122">
        <f t="shared" si="236"/>
        <v>3783.2178007771695</v>
      </c>
      <c r="O449" s="122">
        <f t="shared" si="236"/>
        <v>4337.9068522997368</v>
      </c>
      <c r="P449" s="122">
        <f t="shared" si="236"/>
        <v>3689.7922939096616</v>
      </c>
      <c r="Q449" s="122">
        <f t="shared" si="236"/>
        <v>0</v>
      </c>
      <c r="R449" s="122">
        <f t="shared" ref="R449:V449" si="237">SUM(R450:R451)</f>
        <v>3282.1841102172298</v>
      </c>
      <c r="S449" s="122">
        <f t="shared" si="237"/>
        <v>3553.7848315497658</v>
      </c>
      <c r="T449" s="122">
        <f t="shared" si="237"/>
        <v>3368.6687641650415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2381.4713005791732</v>
      </c>
      <c r="X449" s="122">
        <f t="shared" si="238"/>
        <v>2272.5018516501973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2881.2018408935637</v>
      </c>
      <c r="D450" s="98">
        <v>3223.4294076247807</v>
      </c>
      <c r="E450" s="98">
        <v>3618.5309200512502</v>
      </c>
      <c r="F450" s="98">
        <v>3290.3219031973053</v>
      </c>
      <c r="G450" s="98">
        <v>3870.4608594973843</v>
      </c>
      <c r="H450" s="98">
        <v>4254.7792900519353</v>
      </c>
      <c r="I450" s="98">
        <v>3763.7329050458793</v>
      </c>
      <c r="J450" s="98">
        <v>3734.742245347074</v>
      </c>
      <c r="K450" s="98">
        <v>3208.0803886765839</v>
      </c>
      <c r="L450" s="98">
        <v>3477.433804964593</v>
      </c>
      <c r="M450" s="98">
        <v>3315.1409560101965</v>
      </c>
      <c r="N450" s="98">
        <v>3783.2178007771695</v>
      </c>
      <c r="O450" s="98">
        <v>4337.9068522997368</v>
      </c>
      <c r="P450" s="98">
        <v>3689.7922939096616</v>
      </c>
      <c r="Q450" s="98">
        <v>0</v>
      </c>
      <c r="R450" s="98">
        <v>3282.1841102172298</v>
      </c>
      <c r="S450" s="98">
        <v>3553.7848315497658</v>
      </c>
      <c r="T450" s="98">
        <v>3368.6687641650415</v>
      </c>
      <c r="U450" s="98">
        <v>0</v>
      </c>
      <c r="V450" s="98">
        <v>0</v>
      </c>
      <c r="W450" s="98">
        <v>2381.4713005791732</v>
      </c>
      <c r="X450" s="98">
        <v>2272.5018516501973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141.38429528102802</v>
      </c>
      <c r="D454" s="122">
        <v>153.47384112949098</v>
      </c>
      <c r="E454" s="122">
        <v>134.93970621987179</v>
      </c>
      <c r="F454" s="122">
        <v>55.057537152279593</v>
      </c>
      <c r="G454" s="122">
        <v>104.36151646614202</v>
      </c>
      <c r="H454" s="122">
        <v>130.42651443254937</v>
      </c>
      <c r="I454" s="122">
        <v>191.90741907624923</v>
      </c>
      <c r="J454" s="122">
        <v>170.92636857899041</v>
      </c>
      <c r="K454" s="122">
        <v>183.96692594091087</v>
      </c>
      <c r="L454" s="122">
        <v>151.37709646974491</v>
      </c>
      <c r="M454" s="122">
        <v>93.124117183377365</v>
      </c>
      <c r="N454" s="122">
        <v>161.09150471958216</v>
      </c>
      <c r="O454" s="122">
        <v>164.46263229020863</v>
      </c>
      <c r="P454" s="122">
        <v>267.50384455704813</v>
      </c>
      <c r="Q454" s="122">
        <v>0</v>
      </c>
      <c r="R454" s="122">
        <v>182.78462530726762</v>
      </c>
      <c r="S454" s="122">
        <v>214.95819718221409</v>
      </c>
      <c r="T454" s="122">
        <v>100.86387782998074</v>
      </c>
      <c r="U454" s="122">
        <v>0</v>
      </c>
      <c r="V454" s="122">
        <v>0</v>
      </c>
      <c r="W454" s="122">
        <v>204.2114425530207</v>
      </c>
      <c r="X454" s="122">
        <v>270.2600552626738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158.03810976904467</v>
      </c>
      <c r="D455" s="98">
        <v>173.11344156398462</v>
      </c>
      <c r="E455" s="98">
        <v>199.54595964945429</v>
      </c>
      <c r="F455" s="98">
        <v>188.95961786600162</v>
      </c>
      <c r="G455" s="98">
        <v>205.52423406146895</v>
      </c>
      <c r="H455" s="98">
        <v>239.27237619470375</v>
      </c>
      <c r="I455" s="98">
        <v>245.31283931377661</v>
      </c>
      <c r="J455" s="98">
        <v>245.22669546929959</v>
      </c>
      <c r="K455" s="98">
        <v>219.41848574917896</v>
      </c>
      <c r="L455" s="98">
        <v>268.09584663550959</v>
      </c>
      <c r="M455" s="98">
        <v>290.96012412135133</v>
      </c>
      <c r="N455" s="98">
        <v>281.02946048021801</v>
      </c>
      <c r="O455" s="98">
        <v>296.30160113311439</v>
      </c>
      <c r="P455" s="98">
        <v>267.50384455704813</v>
      </c>
      <c r="Q455" s="98">
        <v>0</v>
      </c>
      <c r="R455" s="98">
        <v>247.69143158908579</v>
      </c>
      <c r="S455" s="98">
        <v>272.11820730758649</v>
      </c>
      <c r="T455" s="98">
        <v>262.17537618973694</v>
      </c>
      <c r="U455" s="98">
        <v>0</v>
      </c>
      <c r="V455" s="98">
        <v>0</v>
      </c>
      <c r="W455" s="98">
        <v>336.43595903999966</v>
      </c>
      <c r="X455" s="98">
        <v>333.13162669586922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120.14259231449701</v>
      </c>
      <c r="D456" s="98">
        <v>122.31314981853055</v>
      </c>
      <c r="E456" s="98">
        <v>132.43317647243867</v>
      </c>
      <c r="F456" s="98">
        <v>136.84039080436281</v>
      </c>
      <c r="G456" s="98">
        <v>158.27144089190605</v>
      </c>
      <c r="H456" s="98">
        <v>168.49293743564979</v>
      </c>
      <c r="I456" s="98">
        <v>152.00436356239263</v>
      </c>
      <c r="J456" s="98">
        <v>157.22683482436383</v>
      </c>
      <c r="K456" s="98">
        <v>165.27769709015413</v>
      </c>
      <c r="L456" s="98">
        <v>173.07376700621458</v>
      </c>
      <c r="M456" s="98">
        <v>181.97501630091972</v>
      </c>
      <c r="N456" s="98">
        <v>179.22884617794512</v>
      </c>
      <c r="O456" s="98">
        <v>157.78910381217557</v>
      </c>
      <c r="P456" s="98">
        <v>0</v>
      </c>
      <c r="Q456" s="98">
        <v>0</v>
      </c>
      <c r="R456" s="98">
        <v>138.83660473240215</v>
      </c>
      <c r="S456" s="98">
        <v>141.38368483850482</v>
      </c>
      <c r="T456" s="98">
        <v>135.63764700686423</v>
      </c>
      <c r="U456" s="98">
        <v>0</v>
      </c>
      <c r="V456" s="98">
        <v>0</v>
      </c>
      <c r="W456" s="98">
        <v>130.101647029758</v>
      </c>
      <c r="X456" s="98">
        <v>129.18895282782077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169.08726791681696</v>
      </c>
      <c r="D464" s="122">
        <v>148.61329044505032</v>
      </c>
      <c r="E464" s="122">
        <v>129.68687789852973</v>
      </c>
      <c r="F464" s="122">
        <v>92.857296798376197</v>
      </c>
      <c r="G464" s="122">
        <v>99.641350746446861</v>
      </c>
      <c r="H464" s="122">
        <v>64.285659297918158</v>
      </c>
      <c r="I464" s="122">
        <v>26.559794329264093</v>
      </c>
      <c r="J464" s="122">
        <v>61.315462962167878</v>
      </c>
      <c r="K464" s="122">
        <v>163.44229525838998</v>
      </c>
      <c r="L464" s="122">
        <v>165.81551604344907</v>
      </c>
      <c r="M464" s="122">
        <v>157.03312094720459</v>
      </c>
      <c r="N464" s="122">
        <v>110.9175189795736</v>
      </c>
      <c r="O464" s="122">
        <v>89.964550294352904</v>
      </c>
      <c r="P464" s="122">
        <v>103.20051459838622</v>
      </c>
      <c r="Q464" s="122">
        <v>0</v>
      </c>
      <c r="R464" s="122">
        <v>104.90284024517807</v>
      </c>
      <c r="S464" s="122">
        <v>121.87400357634762</v>
      </c>
      <c r="T464" s="122">
        <v>120.24151018143689</v>
      </c>
      <c r="U464" s="122">
        <v>0</v>
      </c>
      <c r="V464" s="122">
        <v>0</v>
      </c>
      <c r="W464" s="122">
        <v>92.869786615805083</v>
      </c>
      <c r="X464" s="122">
        <v>142.91948011882894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251.86732155523961</v>
      </c>
      <c r="D465" s="98">
        <v>270.97042311591559</v>
      </c>
      <c r="E465" s="98">
        <v>293.00699148477321</v>
      </c>
      <c r="F465" s="98">
        <v>260.24258158790559</v>
      </c>
      <c r="G465" s="98">
        <v>273.2726277259215</v>
      </c>
      <c r="H465" s="98">
        <v>319.82502823906822</v>
      </c>
      <c r="I465" s="98">
        <v>313.76698312331337</v>
      </c>
      <c r="J465" s="98">
        <v>321.32657552266926</v>
      </c>
      <c r="K465" s="98">
        <v>271.43399562579998</v>
      </c>
      <c r="L465" s="98">
        <v>297.84239397454604</v>
      </c>
      <c r="M465" s="98">
        <v>306.27234432002001</v>
      </c>
      <c r="N465" s="98">
        <v>290.02766363563467</v>
      </c>
      <c r="O465" s="98">
        <v>281.97376077838192</v>
      </c>
      <c r="P465" s="98">
        <v>249.24619017578993</v>
      </c>
      <c r="Q465" s="98">
        <v>0</v>
      </c>
      <c r="R465" s="98">
        <v>224.03803718047752</v>
      </c>
      <c r="S465" s="98">
        <v>251.06595049778488</v>
      </c>
      <c r="T465" s="98">
        <v>263.45912969073413</v>
      </c>
      <c r="U465" s="98">
        <v>0</v>
      </c>
      <c r="V465" s="98">
        <v>0</v>
      </c>
      <c r="W465" s="98">
        <v>252.40248839507473</v>
      </c>
      <c r="X465" s="98">
        <v>289.04923978099106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176.82020737613712</v>
      </c>
      <c r="D466" s="98">
        <v>176.23813455433927</v>
      </c>
      <c r="E466" s="98">
        <v>180.47213414508121</v>
      </c>
      <c r="F466" s="98">
        <v>174.31250305615532</v>
      </c>
      <c r="G466" s="98">
        <v>191.52181150438435</v>
      </c>
      <c r="H466" s="98">
        <v>208.22988489680029</v>
      </c>
      <c r="I466" s="98">
        <v>176.54130629591251</v>
      </c>
      <c r="J466" s="98">
        <v>190.16480077758496</v>
      </c>
      <c r="K466" s="98">
        <v>189.47741434102571</v>
      </c>
      <c r="L466" s="98">
        <v>186.78936418810756</v>
      </c>
      <c r="M466" s="98">
        <v>202.18117684523429</v>
      </c>
      <c r="N466" s="98">
        <v>204.26032876643993</v>
      </c>
      <c r="O466" s="98">
        <v>171.91541950207738</v>
      </c>
      <c r="P466" s="98">
        <v>159.66471429767685</v>
      </c>
      <c r="Q466" s="98">
        <v>0</v>
      </c>
      <c r="R466" s="98">
        <v>139.47431577381948</v>
      </c>
      <c r="S466" s="98">
        <v>150.38451841700223</v>
      </c>
      <c r="T466" s="98">
        <v>143.44598973056469</v>
      </c>
      <c r="U466" s="98">
        <v>0</v>
      </c>
      <c r="V466" s="98">
        <v>0</v>
      </c>
      <c r="W466" s="98">
        <v>127.04703898376624</v>
      </c>
      <c r="X466" s="98">
        <v>140.00767187315884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155.62149137644906</v>
      </c>
      <c r="D469" s="118">
        <f t="shared" si="240"/>
        <v>173.41754005281865</v>
      </c>
      <c r="E469" s="118">
        <f t="shared" si="240"/>
        <v>179.41997329082542</v>
      </c>
      <c r="F469" s="118">
        <f t="shared" si="240"/>
        <v>155.07113198302721</v>
      </c>
      <c r="G469" s="118">
        <f t="shared" si="240"/>
        <v>150.61068459646583</v>
      </c>
      <c r="H469" s="118">
        <f t="shared" si="240"/>
        <v>172.49396776807262</v>
      </c>
      <c r="I469" s="118">
        <f t="shared" si="240"/>
        <v>172.63354954967781</v>
      </c>
      <c r="J469" s="118">
        <f t="shared" si="240"/>
        <v>166.75129762091242</v>
      </c>
      <c r="K469" s="118">
        <f t="shared" si="240"/>
        <v>149.56425853135835</v>
      </c>
      <c r="L469" s="118">
        <f t="shared" si="240"/>
        <v>180.06176987327063</v>
      </c>
      <c r="M469" s="118">
        <f t="shared" si="240"/>
        <v>171.94261915180257</v>
      </c>
      <c r="N469" s="118">
        <f t="shared" si="240"/>
        <v>151.32461173945708</v>
      </c>
      <c r="O469" s="118">
        <f t="shared" si="240"/>
        <v>146.02510844932436</v>
      </c>
      <c r="P469" s="118">
        <f t="shared" si="240"/>
        <v>130.20967604630729</v>
      </c>
      <c r="Q469" s="118">
        <f t="shared" si="240"/>
        <v>0</v>
      </c>
      <c r="R469" s="118">
        <f t="shared" ref="R469:V469" si="241">R470+R473+R475+R485</f>
        <v>115.15721148050737</v>
      </c>
      <c r="S469" s="118">
        <f t="shared" si="241"/>
        <v>122.05871160727895</v>
      </c>
      <c r="T469" s="118">
        <f t="shared" si="241"/>
        <v>126.81079117221678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116.89646278948918</v>
      </c>
      <c r="X469" s="118">
        <f t="shared" si="242"/>
        <v>115.22761617130341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135.35743894503634</v>
      </c>
      <c r="D470" s="123">
        <f t="shared" si="243"/>
        <v>153.69992134484315</v>
      </c>
      <c r="E470" s="123">
        <f t="shared" si="243"/>
        <v>160.34261442160658</v>
      </c>
      <c r="F470" s="123">
        <f t="shared" si="243"/>
        <v>135.85521820202467</v>
      </c>
      <c r="G470" s="123">
        <f t="shared" si="243"/>
        <v>134.87700978427281</v>
      </c>
      <c r="H470" s="123">
        <f t="shared" si="243"/>
        <v>154.12069531222338</v>
      </c>
      <c r="I470" s="123">
        <f t="shared" si="243"/>
        <v>152.31922926681239</v>
      </c>
      <c r="J470" s="123">
        <f t="shared" si="243"/>
        <v>145.90550416519122</v>
      </c>
      <c r="K470" s="123">
        <f t="shared" si="243"/>
        <v>128.90656751023147</v>
      </c>
      <c r="L470" s="123">
        <f t="shared" si="243"/>
        <v>156.62689017959761</v>
      </c>
      <c r="M470" s="123">
        <f t="shared" si="243"/>
        <v>147.5830377320668</v>
      </c>
      <c r="N470" s="123">
        <f t="shared" si="243"/>
        <v>132.38428719796946</v>
      </c>
      <c r="O470" s="123">
        <f t="shared" si="243"/>
        <v>130.96818389600446</v>
      </c>
      <c r="P470" s="123">
        <f t="shared" si="243"/>
        <v>114.85873284195733</v>
      </c>
      <c r="Q470" s="123">
        <f t="shared" si="243"/>
        <v>0</v>
      </c>
      <c r="R470" s="123">
        <f t="shared" ref="R470:V470" si="244">SUM(R471:R472)</f>
        <v>101.54547217046014</v>
      </c>
      <c r="S470" s="123">
        <f t="shared" si="244"/>
        <v>108.02179861077275</v>
      </c>
      <c r="T470" s="123">
        <f t="shared" si="244"/>
        <v>111.40351226195639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95.474276905464393</v>
      </c>
      <c r="X470" s="123">
        <f t="shared" si="245"/>
        <v>92.867493100141374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134.63366440608851</v>
      </c>
      <c r="D471" s="99">
        <v>152.88900194154513</v>
      </c>
      <c r="E471" s="99">
        <v>159.5069962453575</v>
      </c>
      <c r="F471" s="99">
        <v>135.15273589379214</v>
      </c>
      <c r="G471" s="99">
        <v>134.18437535918059</v>
      </c>
      <c r="H471" s="99">
        <v>153.33041034743215</v>
      </c>
      <c r="I471" s="99">
        <v>151.54677538343603</v>
      </c>
      <c r="J471" s="99">
        <v>145.16696862789121</v>
      </c>
      <c r="K471" s="99">
        <v>128.25720894608929</v>
      </c>
      <c r="L471" s="99">
        <v>155.84659184023906</v>
      </c>
      <c r="M471" s="99">
        <v>146.84869758208495</v>
      </c>
      <c r="N471" s="99">
        <v>131.72578993441988</v>
      </c>
      <c r="O471" s="99">
        <v>130.3173267765554</v>
      </c>
      <c r="P471" s="99">
        <v>114.29239256466562</v>
      </c>
      <c r="Q471" s="99">
        <v>0</v>
      </c>
      <c r="R471" s="99">
        <v>101.04442437366215</v>
      </c>
      <c r="S471" s="99">
        <v>107.48059089615906</v>
      </c>
      <c r="T471" s="99">
        <v>110.82986014921823</v>
      </c>
      <c r="U471" s="99">
        <v>0</v>
      </c>
      <c r="V471" s="99">
        <v>0</v>
      </c>
      <c r="W471" s="99">
        <v>94.964459754023963</v>
      </c>
      <c r="X471" s="99">
        <v>92.368723453108203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0.72377453894783383</v>
      </c>
      <c r="D472" s="99">
        <v>0.81091940329801127</v>
      </c>
      <c r="E472" s="99">
        <v>0.83561817624907309</v>
      </c>
      <c r="F472" s="99">
        <v>0.70248230823254432</v>
      </c>
      <c r="G472" s="99">
        <v>0.69263442509221584</v>
      </c>
      <c r="H472" s="99">
        <v>0.79028496479124022</v>
      </c>
      <c r="I472" s="99">
        <v>0.77245388337635956</v>
      </c>
      <c r="J472" s="99">
        <v>0.7385355373000172</v>
      </c>
      <c r="K472" s="99">
        <v>0.64935856414216941</v>
      </c>
      <c r="L472" s="99">
        <v>0.78029833935854132</v>
      </c>
      <c r="M472" s="99">
        <v>0.73434014998184338</v>
      </c>
      <c r="N472" s="99">
        <v>0.65849726354957749</v>
      </c>
      <c r="O472" s="99">
        <v>0.650857119449054</v>
      </c>
      <c r="P472" s="99">
        <v>0.56634027729171077</v>
      </c>
      <c r="Q472" s="99">
        <v>0</v>
      </c>
      <c r="R472" s="99">
        <v>0.50104779679798683</v>
      </c>
      <c r="S472" s="99">
        <v>0.54120771461369266</v>
      </c>
      <c r="T472" s="99">
        <v>0.57365211273815686</v>
      </c>
      <c r="U472" s="99">
        <v>0</v>
      </c>
      <c r="V472" s="99">
        <v>0</v>
      </c>
      <c r="W472" s="99">
        <v>0.50981715144042672</v>
      </c>
      <c r="X472" s="99">
        <v>0.49876964703317089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2.0775384696384291E-3</v>
      </c>
      <c r="F473" s="123">
        <f t="shared" si="246"/>
        <v>3.9368776549988929E-3</v>
      </c>
      <c r="G473" s="123">
        <f t="shared" si="246"/>
        <v>6.630028534435237E-3</v>
      </c>
      <c r="H473" s="123">
        <f t="shared" si="246"/>
        <v>2.060552434249666E-2</v>
      </c>
      <c r="I473" s="123">
        <f t="shared" si="246"/>
        <v>1.1374255858172809E-2</v>
      </c>
      <c r="J473" s="123">
        <f t="shared" si="246"/>
        <v>8.1736232162006595E-3</v>
      </c>
      <c r="K473" s="123">
        <f t="shared" si="246"/>
        <v>1.3290272216323028E-2</v>
      </c>
      <c r="L473" s="123">
        <f t="shared" si="246"/>
        <v>7.5107932387559487E-2</v>
      </c>
      <c r="M473" s="123">
        <f t="shared" si="246"/>
        <v>6.9732144315524857E-3</v>
      </c>
      <c r="N473" s="123">
        <f t="shared" si="246"/>
        <v>2.5872042615077421E-2</v>
      </c>
      <c r="O473" s="123">
        <f t="shared" si="246"/>
        <v>4.886605038304688E-3</v>
      </c>
      <c r="P473" s="123">
        <f t="shared" si="246"/>
        <v>2.698634643203247E-2</v>
      </c>
      <c r="Q473" s="123">
        <f t="shared" si="246"/>
        <v>0</v>
      </c>
      <c r="R473" s="123">
        <f t="shared" si="246"/>
        <v>4.2087534221923453E-3</v>
      </c>
      <c r="S473" s="123">
        <f t="shared" si="246"/>
        <v>3.2373740760525253E-3</v>
      </c>
      <c r="T473" s="123">
        <f t="shared" si="246"/>
        <v>4.2910945124702308E-3</v>
      </c>
      <c r="U473" s="123">
        <f t="shared" si="246"/>
        <v>0</v>
      </c>
      <c r="V473" s="123">
        <f t="shared" si="246"/>
        <v>0</v>
      </c>
      <c r="W473" s="123">
        <f t="shared" si="246"/>
        <v>3.1110016529685633E-3</v>
      </c>
      <c r="X473" s="123">
        <f t="shared" si="246"/>
        <v>2.0647753991162514E-3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2.0775384696384291E-3</v>
      </c>
      <c r="F474" s="99">
        <f>RES_hhdet_in_fecs!F8</f>
        <v>3.9368776549988929E-3</v>
      </c>
      <c r="G474" s="99">
        <f>RES_hhdet_in_fecs!G8</f>
        <v>6.630028534435237E-3</v>
      </c>
      <c r="H474" s="99">
        <f>RES_hhdet_in_fecs!H8</f>
        <v>2.060552434249666E-2</v>
      </c>
      <c r="I474" s="99">
        <f>RES_hhdet_in_fecs!I8</f>
        <v>1.1374255858172809E-2</v>
      </c>
      <c r="J474" s="99">
        <f>RES_hhdet_in_fecs!J8</f>
        <v>8.1736232162006595E-3</v>
      </c>
      <c r="K474" s="99">
        <f>RES_hhdet_in_fecs!K8</f>
        <v>1.3290272216323028E-2</v>
      </c>
      <c r="L474" s="99">
        <f>RES_hhdet_in_fecs!L8</f>
        <v>7.5107932387559487E-2</v>
      </c>
      <c r="M474" s="99">
        <f>RES_hhdet_in_fecs!M8</f>
        <v>6.9732144315524857E-3</v>
      </c>
      <c r="N474" s="99">
        <f>RES_hhdet_in_fecs!N8</f>
        <v>2.5872042615077421E-2</v>
      </c>
      <c r="O474" s="99">
        <f>RES_hhdet_in_fecs!O8</f>
        <v>4.886605038304688E-3</v>
      </c>
      <c r="P474" s="99">
        <f>RES_hhdet_in_fecs!P8</f>
        <v>2.698634643203247E-2</v>
      </c>
      <c r="Q474" s="99">
        <f>RES_hhdet_in_fecs!Q8</f>
        <v>0</v>
      </c>
      <c r="R474" s="99">
        <f>RES_hhdet_in_fecs!R8</f>
        <v>4.2087534221923453E-3</v>
      </c>
      <c r="S474" s="99">
        <f>RES_hhdet_in_fecs!S8</f>
        <v>3.2373740760525253E-3</v>
      </c>
      <c r="T474" s="99">
        <f>RES_hhdet_in_fecs!T8</f>
        <v>4.2910945124702308E-3</v>
      </c>
      <c r="U474" s="99">
        <f>RES_hhdet_in_fecs!U8</f>
        <v>0</v>
      </c>
      <c r="V474" s="99">
        <f>RES_hhdet_in_fecs!V8</f>
        <v>0</v>
      </c>
      <c r="W474" s="99">
        <f>RES_hhdet_in_fecs!W8</f>
        <v>3.1110016529685633E-3</v>
      </c>
      <c r="X474" s="99">
        <f>RES_hhdet_in_fecs!X8</f>
        <v>2.0647753991162514E-3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7.5226896854513603</v>
      </c>
      <c r="D475" s="123">
        <v>8.0348380425194144</v>
      </c>
      <c r="E475" s="123">
        <v>8.1618277085240969</v>
      </c>
      <c r="F475" s="123">
        <v>8.6710395521429682</v>
      </c>
      <c r="G475" s="123">
        <v>7.3754144666358519</v>
      </c>
      <c r="H475" s="123">
        <v>8.9985558185557881</v>
      </c>
      <c r="I475" s="123">
        <v>9.613373293289893</v>
      </c>
      <c r="J475" s="123">
        <v>9.7467340953052091</v>
      </c>
      <c r="K475" s="123">
        <v>9.1558758392603927</v>
      </c>
      <c r="L475" s="123">
        <v>11.055153459100834</v>
      </c>
      <c r="M475" s="123">
        <v>11.598999594246477</v>
      </c>
      <c r="N475" s="123">
        <v>9.5022688301704736</v>
      </c>
      <c r="O475" s="123">
        <v>7.9824968267455532</v>
      </c>
      <c r="P475" s="123">
        <v>8.2860096122852358</v>
      </c>
      <c r="Q475" s="123">
        <v>0</v>
      </c>
      <c r="R475" s="123">
        <v>7.6103328409382458</v>
      </c>
      <c r="S475" s="123">
        <v>8.0462710681409977</v>
      </c>
      <c r="T475" s="123">
        <v>8.2317327904068218</v>
      </c>
      <c r="U475" s="123">
        <v>0</v>
      </c>
      <c r="V475" s="123">
        <v>0</v>
      </c>
      <c r="W475" s="123">
        <v>13.249276702736472</v>
      </c>
      <c r="X475" s="123">
        <v>13.215015853931213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7.3848522279922282</v>
      </c>
      <c r="D476" s="99">
        <v>8.2108642555588673</v>
      </c>
      <c r="E476" s="99">
        <v>8.7961046457303613</v>
      </c>
      <c r="F476" s="99">
        <v>7.7616750212856553</v>
      </c>
      <c r="G476" s="99">
        <v>7.1252861015350808</v>
      </c>
      <c r="H476" s="99">
        <v>8.6227108683447717</v>
      </c>
      <c r="I476" s="99">
        <v>9.8775260349418073</v>
      </c>
      <c r="J476" s="99">
        <v>9.5317999661861528</v>
      </c>
      <c r="K476" s="99">
        <v>8.7722248708911774</v>
      </c>
      <c r="L476" s="99">
        <v>12.015131366416622</v>
      </c>
      <c r="M476" s="99">
        <v>12.888476189249189</v>
      </c>
      <c r="N476" s="99">
        <v>9.7850109684396003</v>
      </c>
      <c r="O476" s="99">
        <v>8.9013512493496449</v>
      </c>
      <c r="P476" s="99">
        <v>8.2860096122852358</v>
      </c>
      <c r="Q476" s="99">
        <v>0</v>
      </c>
      <c r="R476" s="99">
        <v>7.6253608227818273</v>
      </c>
      <c r="S476" s="99">
        <v>8.2299371237589618</v>
      </c>
      <c r="T476" s="99">
        <v>8.6256210722692597</v>
      </c>
      <c r="U476" s="99">
        <v>0</v>
      </c>
      <c r="V476" s="99">
        <v>0</v>
      </c>
      <c r="W476" s="99">
        <v>13.415848884800921</v>
      </c>
      <c r="X476" s="99">
        <v>13.54055798784508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8.7326756371560457</v>
      </c>
      <c r="D477" s="99">
        <v>9.0251975345978632</v>
      </c>
      <c r="E477" s="99">
        <v>9.0813765283023287</v>
      </c>
      <c r="F477" s="99">
        <v>8.7498256823535421</v>
      </c>
      <c r="G477" s="99">
        <v>8.5672072433505679</v>
      </c>
      <c r="H477" s="99">
        <v>9.4409684990975009</v>
      </c>
      <c r="I477" s="99">
        <v>9.4685667156271389</v>
      </c>
      <c r="J477" s="99">
        <v>9.4875313935990135</v>
      </c>
      <c r="K477" s="99">
        <v>10.26983145329193</v>
      </c>
      <c r="L477" s="99">
        <v>12.013760170694846</v>
      </c>
      <c r="M477" s="99">
        <v>12.439577913524593</v>
      </c>
      <c r="N477" s="99">
        <v>9.6548315287604165</v>
      </c>
      <c r="O477" s="99">
        <v>7.3187185407820516</v>
      </c>
      <c r="P477" s="99">
        <v>0</v>
      </c>
      <c r="Q477" s="99">
        <v>0</v>
      </c>
      <c r="R477" s="99">
        <v>6.6171419410144381</v>
      </c>
      <c r="S477" s="99">
        <v>6.6145636022675935</v>
      </c>
      <c r="T477" s="99">
        <v>6.9214195830837832</v>
      </c>
      <c r="U477" s="99">
        <v>0</v>
      </c>
      <c r="V477" s="99">
        <v>0</v>
      </c>
      <c r="W477" s="99">
        <v>8.0373634943847954</v>
      </c>
      <c r="X477" s="99">
        <v>8.1746141921385664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8.6538496401088789</v>
      </c>
      <c r="D481" s="102">
        <v>6.6201274402287797</v>
      </c>
      <c r="E481" s="102">
        <v>6.8281057277714448</v>
      </c>
      <c r="F481" s="102">
        <v>9.0430222391497779</v>
      </c>
      <c r="G481" s="102">
        <v>7.6251268204250326</v>
      </c>
      <c r="H481" s="102">
        <v>9.4449474774895013</v>
      </c>
      <c r="I481" s="102">
        <v>8.6637990877930662</v>
      </c>
      <c r="J481" s="102">
        <v>10.242050550736055</v>
      </c>
      <c r="K481" s="102">
        <v>11.116773654392981</v>
      </c>
      <c r="L481" s="102">
        <v>9.7980792642394707</v>
      </c>
      <c r="M481" s="102">
        <v>10.988632359296568</v>
      </c>
      <c r="N481" s="102">
        <v>9.1218813174349176</v>
      </c>
      <c r="O481" s="102">
        <v>6.8391288239407446</v>
      </c>
      <c r="P481" s="102">
        <v>0</v>
      </c>
      <c r="Q481" s="102">
        <v>0</v>
      </c>
      <c r="R481" s="102">
        <v>7.583492969426449</v>
      </c>
      <c r="S481" s="102">
        <v>7.3788542627666418</v>
      </c>
      <c r="T481" s="102">
        <v>8.0035383827718576</v>
      </c>
      <c r="U481" s="102">
        <v>0</v>
      </c>
      <c r="V481" s="102">
        <v>0</v>
      </c>
      <c r="W481" s="102">
        <v>13.14999771495531</v>
      </c>
      <c r="X481" s="102">
        <v>12.050339085092778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12.741362745961379</v>
      </c>
      <c r="D485" s="123">
        <v>11.682780665456068</v>
      </c>
      <c r="E485" s="123">
        <v>10.913453622225081</v>
      </c>
      <c r="F485" s="123">
        <v>10.54093735120459</v>
      </c>
      <c r="G485" s="123">
        <v>8.351630317022753</v>
      </c>
      <c r="H485" s="123">
        <v>9.3541111129509549</v>
      </c>
      <c r="I485" s="123">
        <v>10.689572733717332</v>
      </c>
      <c r="J485" s="123">
        <v>11.090885737199786</v>
      </c>
      <c r="K485" s="123">
        <v>11.488524909650158</v>
      </c>
      <c r="L485" s="123">
        <v>12.304618302184609</v>
      </c>
      <c r="M485" s="123">
        <v>12.753608611057766</v>
      </c>
      <c r="N485" s="123">
        <v>9.4121836687020792</v>
      </c>
      <c r="O485" s="123">
        <v>7.0695411215360542</v>
      </c>
      <c r="P485" s="123">
        <v>7.0379472456326777</v>
      </c>
      <c r="Q485" s="123">
        <v>0</v>
      </c>
      <c r="R485" s="123">
        <v>5.9971977156867897</v>
      </c>
      <c r="S485" s="123">
        <v>5.9874045542891494</v>
      </c>
      <c r="T485" s="123">
        <v>7.1712550253410994</v>
      </c>
      <c r="U485" s="123">
        <v>0</v>
      </c>
      <c r="V485" s="123">
        <v>0</v>
      </c>
      <c r="W485" s="123">
        <v>8.1697981796353467</v>
      </c>
      <c r="X485" s="123">
        <v>9.1430424418316942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11.769331798917591</v>
      </c>
      <c r="D486" s="99">
        <v>12.852273869523794</v>
      </c>
      <c r="E486" s="99">
        <v>12.915922545153565</v>
      </c>
      <c r="F486" s="99">
        <v>10.68968263059328</v>
      </c>
      <c r="G486" s="99">
        <v>9.4740440958564509</v>
      </c>
      <c r="H486" s="99">
        <v>11.525604379511027</v>
      </c>
      <c r="I486" s="99">
        <v>12.633833407885648</v>
      </c>
      <c r="J486" s="99">
        <v>12.489752128495862</v>
      </c>
      <c r="K486" s="99">
        <v>10.851775041214456</v>
      </c>
      <c r="L486" s="99">
        <v>13.348269042591703</v>
      </c>
      <c r="M486" s="99">
        <v>13.566751901534674</v>
      </c>
      <c r="N486" s="99">
        <v>10.098314479116191</v>
      </c>
      <c r="O486" s="99">
        <v>8.4709211094032053</v>
      </c>
      <c r="P486" s="99">
        <v>7.7204734423232928</v>
      </c>
      <c r="Q486" s="99">
        <v>0</v>
      </c>
      <c r="R486" s="99">
        <v>6.8971738770645006</v>
      </c>
      <c r="S486" s="99">
        <v>7.5932331281970162</v>
      </c>
      <c r="T486" s="99">
        <v>8.6678568131337546</v>
      </c>
      <c r="U486" s="99">
        <v>0</v>
      </c>
      <c r="V486" s="99">
        <v>0</v>
      </c>
      <c r="W486" s="99">
        <v>10.064898092695994</v>
      </c>
      <c r="X486" s="99">
        <v>11.74877339451835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12.852340600978959</v>
      </c>
      <c r="D487" s="99">
        <v>13.004194396447261</v>
      </c>
      <c r="E487" s="99">
        <v>12.375565146841106</v>
      </c>
      <c r="F487" s="99">
        <v>11.145861298924697</v>
      </c>
      <c r="G487" s="99">
        <v>10.367044373473533</v>
      </c>
      <c r="H487" s="99">
        <v>11.667502589728404</v>
      </c>
      <c r="I487" s="99">
        <v>10.997007569724675</v>
      </c>
      <c r="J487" s="99">
        <v>11.475105501871123</v>
      </c>
      <c r="K487" s="99">
        <v>11.773525065674534</v>
      </c>
      <c r="L487" s="99">
        <v>12.96581603676497</v>
      </c>
      <c r="M487" s="99">
        <v>13.820845043120764</v>
      </c>
      <c r="N487" s="99">
        <v>11.003245874222831</v>
      </c>
      <c r="O487" s="99">
        <v>7.9739382362794737</v>
      </c>
      <c r="P487" s="99">
        <v>7.6309038838093191</v>
      </c>
      <c r="Q487" s="99">
        <v>0</v>
      </c>
      <c r="R487" s="99">
        <v>6.6475361190235001</v>
      </c>
      <c r="S487" s="99">
        <v>7.0356630116259105</v>
      </c>
      <c r="T487" s="99">
        <v>7.3198695520405215</v>
      </c>
      <c r="U487" s="99">
        <v>0</v>
      </c>
      <c r="V487" s="99">
        <v>0</v>
      </c>
      <c r="W487" s="99">
        <v>7.8486572346331984</v>
      </c>
      <c r="X487" s="99">
        <v>8.8591839816827953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11.296571459318709</v>
      </c>
      <c r="D488" s="110">
        <v>5.7735301094161642</v>
      </c>
      <c r="E488" s="110">
        <v>7.6314305349214768</v>
      </c>
      <c r="F488" s="110">
        <v>9.9446765631032203</v>
      </c>
      <c r="G488" s="110">
        <v>6.3803205493208388</v>
      </c>
      <c r="H488" s="110">
        <v>8.4317852755194362</v>
      </c>
      <c r="I488" s="110">
        <v>10.581375884490372</v>
      </c>
      <c r="J488" s="110">
        <v>10.846445399755991</v>
      </c>
      <c r="K488" s="110">
        <v>10.491597488077602</v>
      </c>
      <c r="L488" s="110">
        <v>8.6262198210409498</v>
      </c>
      <c r="M488" s="110">
        <v>9.8271087426073738</v>
      </c>
      <c r="N488" s="110">
        <v>7.9212568244238177</v>
      </c>
      <c r="O488" s="110">
        <v>6.205436742540968</v>
      </c>
      <c r="P488" s="110">
        <v>6.3088438517124397</v>
      </c>
      <c r="Q488" s="110">
        <v>0</v>
      </c>
      <c r="R488" s="110">
        <v>4.3777348993438263</v>
      </c>
      <c r="S488" s="110">
        <v>2.7259392016144126</v>
      </c>
      <c r="T488" s="110">
        <v>6.1563626536777347</v>
      </c>
      <c r="U488" s="110">
        <v>0</v>
      </c>
      <c r="V488" s="110">
        <v>0</v>
      </c>
      <c r="W488" s="110">
        <v>7.6920839733657536</v>
      </c>
      <c r="X488" s="110">
        <v>7.1883511291577564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92.546665908239248</v>
      </c>
      <c r="D490" s="118">
        <f t="shared" si="247"/>
        <v>103.97624206187611</v>
      </c>
      <c r="E490" s="118">
        <f t="shared" si="247"/>
        <v>108.635923477519</v>
      </c>
      <c r="F490" s="118">
        <f t="shared" si="247"/>
        <v>95.056004329882256</v>
      </c>
      <c r="G490" s="118">
        <f t="shared" si="247"/>
        <v>92.83192532450893</v>
      </c>
      <c r="H490" s="118">
        <f t="shared" si="247"/>
        <v>107.62314695461707</v>
      </c>
      <c r="I490" s="118">
        <f t="shared" si="247"/>
        <v>109.0738387992341</v>
      </c>
      <c r="J490" s="118">
        <f t="shared" si="247"/>
        <v>105.98362048182715</v>
      </c>
      <c r="K490" s="118">
        <f t="shared" si="247"/>
        <v>94.846324676042826</v>
      </c>
      <c r="L490" s="118">
        <f t="shared" si="247"/>
        <v>115.27718778888344</v>
      </c>
      <c r="M490" s="118">
        <f t="shared" si="247"/>
        <v>110.93044435662286</v>
      </c>
      <c r="N490" s="118">
        <f t="shared" si="247"/>
        <v>98.959603144549163</v>
      </c>
      <c r="O490" s="118">
        <f t="shared" si="247"/>
        <v>96.230642770355203</v>
      </c>
      <c r="P490" s="118">
        <f t="shared" si="247"/>
        <v>86.419012819087271</v>
      </c>
      <c r="Q490" s="118">
        <f t="shared" si="247"/>
        <v>0</v>
      </c>
      <c r="R490" s="118">
        <f t="shared" ref="R490:V490" si="248">R491+R494+R496+R506</f>
        <v>78.753660848249822</v>
      </c>
      <c r="S490" s="118">
        <f t="shared" si="248"/>
        <v>85.671310169205896</v>
      </c>
      <c r="T490" s="118">
        <f t="shared" si="248"/>
        <v>91.730636536027887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89.863384370817258</v>
      </c>
      <c r="X490" s="118">
        <f t="shared" si="249"/>
        <v>88.653409154535055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80.650528467969352</v>
      </c>
      <c r="D491" s="123">
        <f t="shared" si="250"/>
        <v>92.265161402934027</v>
      </c>
      <c r="E491" s="123">
        <f t="shared" si="250"/>
        <v>97.001673528861758</v>
      </c>
      <c r="F491" s="123">
        <f t="shared" si="250"/>
        <v>82.84473716359669</v>
      </c>
      <c r="G491" s="123">
        <f t="shared" si="250"/>
        <v>82.925639805418868</v>
      </c>
      <c r="H491" s="123">
        <f t="shared" si="250"/>
        <v>95.558614024758811</v>
      </c>
      <c r="I491" s="123">
        <f t="shared" si="250"/>
        <v>95.255441176027105</v>
      </c>
      <c r="J491" s="123">
        <f t="shared" si="250"/>
        <v>92.050653327269643</v>
      </c>
      <c r="K491" s="123">
        <f t="shared" si="250"/>
        <v>82.057236038725051</v>
      </c>
      <c r="L491" s="123">
        <f t="shared" si="250"/>
        <v>100.60828184742304</v>
      </c>
      <c r="M491" s="123">
        <f t="shared" si="250"/>
        <v>95.652806291995915</v>
      </c>
      <c r="N491" s="123">
        <f t="shared" si="250"/>
        <v>86.517655345786935</v>
      </c>
      <c r="O491" s="123">
        <f t="shared" si="250"/>
        <v>86.22453398182104</v>
      </c>
      <c r="P491" s="123">
        <f t="shared" si="250"/>
        <v>76.169540739612088</v>
      </c>
      <c r="Q491" s="123">
        <f t="shared" si="250"/>
        <v>0</v>
      </c>
      <c r="R491" s="123">
        <f t="shared" ref="R491:V491" si="251">SUM(R492:R493)</f>
        <v>69.687970652689927</v>
      </c>
      <c r="S491" s="123">
        <f t="shared" si="251"/>
        <v>76.280710693611965</v>
      </c>
      <c r="T491" s="123">
        <f t="shared" si="251"/>
        <v>81.018374314429849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73.77043294334625</v>
      </c>
      <c r="X491" s="123">
        <f t="shared" si="252"/>
        <v>72.439408985882707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79.926753929021515</v>
      </c>
      <c r="D492" s="99">
        <v>91.454241999636011</v>
      </c>
      <c r="E492" s="99">
        <v>96.166055352612688</v>
      </c>
      <c r="F492" s="99">
        <v>82.142254855364143</v>
      </c>
      <c r="G492" s="99">
        <v>82.233005380326645</v>
      </c>
      <c r="H492" s="99">
        <v>94.76832905996757</v>
      </c>
      <c r="I492" s="99">
        <v>94.482987292650748</v>
      </c>
      <c r="J492" s="99">
        <v>91.312117789969619</v>
      </c>
      <c r="K492" s="99">
        <v>81.407877474582875</v>
      </c>
      <c r="L492" s="99">
        <v>99.827983508064506</v>
      </c>
      <c r="M492" s="99">
        <v>94.918466142014069</v>
      </c>
      <c r="N492" s="99">
        <v>85.859158082237357</v>
      </c>
      <c r="O492" s="99">
        <v>85.573676862371983</v>
      </c>
      <c r="P492" s="99">
        <v>75.603200462320373</v>
      </c>
      <c r="Q492" s="99">
        <v>0</v>
      </c>
      <c r="R492" s="99">
        <v>69.186922855891936</v>
      </c>
      <c r="S492" s="99">
        <v>75.739502978998274</v>
      </c>
      <c r="T492" s="99">
        <v>80.44472220169169</v>
      </c>
      <c r="U492" s="99">
        <v>0</v>
      </c>
      <c r="V492" s="99">
        <v>0</v>
      </c>
      <c r="W492" s="99">
        <v>73.260615791905821</v>
      </c>
      <c r="X492" s="99">
        <v>71.940639338849536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0.72377453894783383</v>
      </c>
      <c r="D493" s="99">
        <v>0.81091940329801127</v>
      </c>
      <c r="E493" s="99">
        <v>0.83561817624907309</v>
      </c>
      <c r="F493" s="99">
        <v>0.70248230823254432</v>
      </c>
      <c r="G493" s="99">
        <v>0.69263442509221584</v>
      </c>
      <c r="H493" s="99">
        <v>0.79028496479124022</v>
      </c>
      <c r="I493" s="99">
        <v>0.77245388337635956</v>
      </c>
      <c r="J493" s="99">
        <v>0.7385355373000172</v>
      </c>
      <c r="K493" s="99">
        <v>0.64935856414216941</v>
      </c>
      <c r="L493" s="99">
        <v>0.78029833935854132</v>
      </c>
      <c r="M493" s="99">
        <v>0.73434014998184338</v>
      </c>
      <c r="N493" s="99">
        <v>0.65849726354957749</v>
      </c>
      <c r="O493" s="99">
        <v>0.650857119449054</v>
      </c>
      <c r="P493" s="99">
        <v>0.56634027729171077</v>
      </c>
      <c r="Q493" s="99">
        <v>0</v>
      </c>
      <c r="R493" s="99">
        <v>0.50104779679798683</v>
      </c>
      <c r="S493" s="99">
        <v>0.54120771461369266</v>
      </c>
      <c r="T493" s="99">
        <v>0.57365211273815686</v>
      </c>
      <c r="U493" s="99">
        <v>0</v>
      </c>
      <c r="V493" s="99">
        <v>0</v>
      </c>
      <c r="W493" s="99">
        <v>0.50981715144042672</v>
      </c>
      <c r="X493" s="99">
        <v>0.49876964703317089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6.0144469160743888E-3</v>
      </c>
      <c r="F494" s="123">
        <f t="shared" si="253"/>
        <v>1.1892169606887966E-2</v>
      </c>
      <c r="G494" s="123">
        <f t="shared" si="253"/>
        <v>2.0872423991810978E-2</v>
      </c>
      <c r="H494" s="123">
        <f t="shared" si="253"/>
        <v>6.7529138874996342E-2</v>
      </c>
      <c r="I494" s="123">
        <f t="shared" si="253"/>
        <v>3.8764289738417695E-2</v>
      </c>
      <c r="J494" s="123">
        <f t="shared" si="253"/>
        <v>2.8945767639542944E-2</v>
      </c>
      <c r="K494" s="123">
        <f t="shared" si="253"/>
        <v>4.8876945509217534E-2</v>
      </c>
      <c r="L494" s="123">
        <f t="shared" si="253"/>
        <v>0.28668695839334091</v>
      </c>
      <c r="M494" s="123">
        <f t="shared" si="253"/>
        <v>2.7730286639484569E-2</v>
      </c>
      <c r="N494" s="123">
        <f t="shared" si="253"/>
        <v>0.10767515345618438</v>
      </c>
      <c r="O494" s="123">
        <f t="shared" si="253"/>
        <v>2.1364790398350757E-2</v>
      </c>
      <c r="P494" s="123">
        <f t="shared" si="253"/>
        <v>0.12378795821322079</v>
      </c>
      <c r="Q494" s="123">
        <f t="shared" si="253"/>
        <v>0</v>
      </c>
      <c r="R494" s="123">
        <f t="shared" si="253"/>
        <v>2.0150548052825349E-2</v>
      </c>
      <c r="S494" s="123">
        <f t="shared" si="253"/>
        <v>1.5512663793283216E-2</v>
      </c>
      <c r="T494" s="123">
        <f t="shared" si="253"/>
        <v>2.0580757422413554E-2</v>
      </c>
      <c r="U494" s="123">
        <f t="shared" si="253"/>
        <v>0</v>
      </c>
      <c r="V494" s="123">
        <f t="shared" si="253"/>
        <v>0</v>
      </c>
      <c r="W494" s="123">
        <f t="shared" si="253"/>
        <v>1.5122759358060067E-2</v>
      </c>
      <c r="X494" s="123">
        <f t="shared" si="253"/>
        <v>1.0146078961006348E-2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6.0144469160743888E-3</v>
      </c>
      <c r="F495" s="99">
        <f>RES_hhdet_in_tess!F8</f>
        <v>1.1892169606887966E-2</v>
      </c>
      <c r="G495" s="99">
        <f>RES_hhdet_in_tess!G8</f>
        <v>2.0872423991810978E-2</v>
      </c>
      <c r="H495" s="99">
        <f>RES_hhdet_in_tess!H8</f>
        <v>6.7529138874996342E-2</v>
      </c>
      <c r="I495" s="99">
        <f>RES_hhdet_in_tess!I8</f>
        <v>3.8764289738417695E-2</v>
      </c>
      <c r="J495" s="99">
        <f>RES_hhdet_in_tess!J8</f>
        <v>2.8945767639542944E-2</v>
      </c>
      <c r="K495" s="99">
        <f>RES_hhdet_in_tess!K8</f>
        <v>4.8876945509217534E-2</v>
      </c>
      <c r="L495" s="99">
        <f>RES_hhdet_in_tess!L8</f>
        <v>0.28668695839334091</v>
      </c>
      <c r="M495" s="99">
        <f>RES_hhdet_in_tess!M8</f>
        <v>2.7730286639484569E-2</v>
      </c>
      <c r="N495" s="99">
        <f>RES_hhdet_in_tess!N8</f>
        <v>0.10767515345618438</v>
      </c>
      <c r="O495" s="99">
        <f>RES_hhdet_in_tess!O8</f>
        <v>2.1364790398350757E-2</v>
      </c>
      <c r="P495" s="99">
        <f>RES_hhdet_in_tess!P8</f>
        <v>0.12378795821322079</v>
      </c>
      <c r="Q495" s="99">
        <f>RES_hhdet_in_tess!Q8</f>
        <v>0</v>
      </c>
      <c r="R495" s="99">
        <f>RES_hhdet_in_tess!R8</f>
        <v>2.0150548052825349E-2</v>
      </c>
      <c r="S495" s="99">
        <f>RES_hhdet_in_tess!S8</f>
        <v>1.5512663793283216E-2</v>
      </c>
      <c r="T495" s="99">
        <f>RES_hhdet_in_tess!T8</f>
        <v>2.0580757422413554E-2</v>
      </c>
      <c r="U495" s="99">
        <f>RES_hhdet_in_tess!U8</f>
        <v>0</v>
      </c>
      <c r="V495" s="99">
        <f>RES_hhdet_in_tess!V8</f>
        <v>0</v>
      </c>
      <c r="W495" s="99">
        <f>RES_hhdet_in_tess!W8</f>
        <v>1.5122759358060067E-2</v>
      </c>
      <c r="X495" s="99">
        <f>RES_hhdet_in_tess!X8</f>
        <v>1.0146078961006348E-2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4.5067211294365075</v>
      </c>
      <c r="D496" s="123">
        <v>4.8432184401269405</v>
      </c>
      <c r="E496" s="123">
        <v>4.9620085619192631</v>
      </c>
      <c r="F496" s="123">
        <v>5.3172493731517569</v>
      </c>
      <c r="G496" s="123">
        <v>4.5416137970802977</v>
      </c>
      <c r="H496" s="123">
        <v>5.5731550488827475</v>
      </c>
      <c r="I496" s="123">
        <v>6.0045532804353554</v>
      </c>
      <c r="J496" s="123">
        <v>6.1243302464145666</v>
      </c>
      <c r="K496" s="123">
        <v>5.8038205218965206</v>
      </c>
      <c r="L496" s="123">
        <v>7.0376426187417938</v>
      </c>
      <c r="M496" s="123">
        <v>7.4191239497705181</v>
      </c>
      <c r="N496" s="123">
        <v>6.175283715635028</v>
      </c>
      <c r="O496" s="123">
        <v>5.2616460009453458</v>
      </c>
      <c r="P496" s="123">
        <v>5.477122412455472</v>
      </c>
      <c r="Q496" s="123">
        <v>0</v>
      </c>
      <c r="R496" s="123">
        <v>5.2700940473449451</v>
      </c>
      <c r="S496" s="123">
        <v>5.6932231606039867</v>
      </c>
      <c r="T496" s="123">
        <v>6.0641461606591651</v>
      </c>
      <c r="U496" s="123">
        <v>0</v>
      </c>
      <c r="V496" s="123">
        <v>0</v>
      </c>
      <c r="W496" s="123">
        <v>10.233333953555544</v>
      </c>
      <c r="X496" s="123">
        <v>10.249669477153951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4.4164074664191668</v>
      </c>
      <c r="D497" s="99">
        <v>4.944796084387022</v>
      </c>
      <c r="E497" s="99">
        <v>5.3358000447155316</v>
      </c>
      <c r="F497" s="99">
        <v>4.7434561436432645</v>
      </c>
      <c r="G497" s="99">
        <v>4.3880232164465989</v>
      </c>
      <c r="H497" s="99">
        <v>5.3520642508566674</v>
      </c>
      <c r="I497" s="99">
        <v>6.1803624077207191</v>
      </c>
      <c r="J497" s="99">
        <v>6.0132165373418927</v>
      </c>
      <c r="K497" s="99">
        <v>5.5805288794352563</v>
      </c>
      <c r="L497" s="99">
        <v>7.7085580597446253</v>
      </c>
      <c r="M497" s="99">
        <v>8.3384666677917423</v>
      </c>
      <c r="N497" s="99">
        <v>6.3799720427063056</v>
      </c>
      <c r="O497" s="99">
        <v>5.8439265958397648</v>
      </c>
      <c r="P497" s="99">
        <v>5.477122412455472</v>
      </c>
      <c r="Q497" s="99">
        <v>0</v>
      </c>
      <c r="R497" s="99">
        <v>5.2048731791881231</v>
      </c>
      <c r="S497" s="99">
        <v>5.7700725526564156</v>
      </c>
      <c r="T497" s="99">
        <v>6.2169334264393674</v>
      </c>
      <c r="U497" s="99">
        <v>0</v>
      </c>
      <c r="V497" s="99">
        <v>0</v>
      </c>
      <c r="W497" s="99">
        <v>10.237629889223527</v>
      </c>
      <c r="X497" s="99">
        <v>10.431763127922073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4.757503701733464</v>
      </c>
      <c r="D498" s="99">
        <v>4.9473217372392986</v>
      </c>
      <c r="E498" s="99">
        <v>5.0130204598157446</v>
      </c>
      <c r="F498" s="99">
        <v>4.8641893033969534</v>
      </c>
      <c r="G498" s="99">
        <v>4.7998441153933218</v>
      </c>
      <c r="H498" s="99">
        <v>5.3339958625254766</v>
      </c>
      <c r="I498" s="99">
        <v>5.3988613053280785</v>
      </c>
      <c r="J498" s="99">
        <v>5.4671019042428473</v>
      </c>
      <c r="K498" s="99">
        <v>5.9920209174188299</v>
      </c>
      <c r="L498" s="99">
        <v>7.1112544887957299</v>
      </c>
      <c r="M498" s="99">
        <v>7.5780267622246251</v>
      </c>
      <c r="N498" s="99">
        <v>6.1563034555269978</v>
      </c>
      <c r="O498" s="99">
        <v>4.9711373997177013</v>
      </c>
      <c r="P498" s="99">
        <v>0</v>
      </c>
      <c r="Q498" s="99">
        <v>0</v>
      </c>
      <c r="R498" s="99">
        <v>5.3238499314083425</v>
      </c>
      <c r="S498" s="99">
        <v>5.5032369450014968</v>
      </c>
      <c r="T498" s="99">
        <v>5.9287664294018718</v>
      </c>
      <c r="U498" s="99">
        <v>0</v>
      </c>
      <c r="V498" s="99">
        <v>0</v>
      </c>
      <c r="W498" s="99">
        <v>7.2670142190615872</v>
      </c>
      <c r="X498" s="99">
        <v>7.4060798510071839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5.2683318345450436</v>
      </c>
      <c r="D502" s="102">
        <v>4.0412588890959622</v>
      </c>
      <c r="E502" s="102">
        <v>4.1806694236356146</v>
      </c>
      <c r="F502" s="102">
        <v>5.5534921744999783</v>
      </c>
      <c r="G502" s="102">
        <v>4.6979243397739241</v>
      </c>
      <c r="H502" s="102">
        <v>5.8392010633136415</v>
      </c>
      <c r="I502" s="102">
        <v>5.376101121515914</v>
      </c>
      <c r="J502" s="102">
        <v>6.3819065910019699</v>
      </c>
      <c r="K502" s="102">
        <v>6.9602197177692187</v>
      </c>
      <c r="L502" s="102">
        <v>6.1682949964440388</v>
      </c>
      <c r="M502" s="102">
        <v>6.9896727565746044</v>
      </c>
      <c r="N502" s="102">
        <v>5.9006484100447532</v>
      </c>
      <c r="O502" s="102">
        <v>4.5364880763026703</v>
      </c>
      <c r="P502" s="102">
        <v>0</v>
      </c>
      <c r="Q502" s="102">
        <v>0</v>
      </c>
      <c r="R502" s="102">
        <v>5.45361199931481</v>
      </c>
      <c r="S502" s="102">
        <v>5.4059943494367149</v>
      </c>
      <c r="T502" s="102">
        <v>5.9707950349592629</v>
      </c>
      <c r="U502" s="102">
        <v>0</v>
      </c>
      <c r="V502" s="102">
        <v>0</v>
      </c>
      <c r="W502" s="102">
        <v>10.318177947064619</v>
      </c>
      <c r="X502" s="102">
        <v>9.5995202482018858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7.3894163108333828</v>
      </c>
      <c r="D506" s="123">
        <v>6.8678622188151328</v>
      </c>
      <c r="E506" s="123">
        <v>6.6662269398219065</v>
      </c>
      <c r="F506" s="123">
        <v>6.8821256235269299</v>
      </c>
      <c r="G506" s="123">
        <v>5.3437992980179576</v>
      </c>
      <c r="H506" s="123">
        <v>6.4238487421004979</v>
      </c>
      <c r="I506" s="123">
        <v>7.7750800530332089</v>
      </c>
      <c r="J506" s="123">
        <v>7.7796911405033917</v>
      </c>
      <c r="K506" s="123">
        <v>6.9363911699120342</v>
      </c>
      <c r="L506" s="123">
        <v>7.3445763643252473</v>
      </c>
      <c r="M506" s="123">
        <v>7.8307838282169362</v>
      </c>
      <c r="N506" s="123">
        <v>6.1589889296710103</v>
      </c>
      <c r="O506" s="123">
        <v>4.723097997190469</v>
      </c>
      <c r="P506" s="123">
        <v>4.6485617088064988</v>
      </c>
      <c r="Q506" s="123">
        <v>0</v>
      </c>
      <c r="R506" s="123">
        <v>3.7754456001621257</v>
      </c>
      <c r="S506" s="123">
        <v>3.6818636511966485</v>
      </c>
      <c r="T506" s="123">
        <v>4.6275353035164706</v>
      </c>
      <c r="U506" s="123">
        <v>0</v>
      </c>
      <c r="V506" s="123">
        <v>0</v>
      </c>
      <c r="W506" s="123">
        <v>5.8444947145573947</v>
      </c>
      <c r="X506" s="123">
        <v>5.954184612537385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6.8165686656850655</v>
      </c>
      <c r="D507" s="99">
        <v>7.447506327739136</v>
      </c>
      <c r="E507" s="99">
        <v>7.4881261969124822</v>
      </c>
      <c r="F507" s="99">
        <v>6.200536129533111</v>
      </c>
      <c r="G507" s="99">
        <v>5.4981483093418593</v>
      </c>
      <c r="H507" s="99">
        <v>6.6920824464959825</v>
      </c>
      <c r="I507" s="99">
        <v>7.3392073615528606</v>
      </c>
      <c r="J507" s="99">
        <v>7.2591237022016193</v>
      </c>
      <c r="K507" s="99">
        <v>6.3102630825693202</v>
      </c>
      <c r="L507" s="99">
        <v>7.7658301073426168</v>
      </c>
      <c r="M507" s="99">
        <v>7.8959242710972557</v>
      </c>
      <c r="N507" s="99">
        <v>5.8785161006828677</v>
      </c>
      <c r="O507" s="99">
        <v>4.9317865616392194</v>
      </c>
      <c r="P507" s="99">
        <v>4.4964574158189778</v>
      </c>
      <c r="Q507" s="99">
        <v>0</v>
      </c>
      <c r="R507" s="99">
        <v>4.0378369924793134</v>
      </c>
      <c r="S507" s="99">
        <v>4.4688130381521836</v>
      </c>
      <c r="T507" s="99">
        <v>5.1306643545473296</v>
      </c>
      <c r="U507" s="99">
        <v>0</v>
      </c>
      <c r="V507" s="99">
        <v>0</v>
      </c>
      <c r="W507" s="99">
        <v>6.0214495283481604</v>
      </c>
      <c r="X507" s="99">
        <v>7.0334120182280095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7.3466221339611302</v>
      </c>
      <c r="D508" s="99">
        <v>7.4402979124316637</v>
      </c>
      <c r="E508" s="99">
        <v>7.087172016976961</v>
      </c>
      <c r="F508" s="99">
        <v>6.3888436998019476</v>
      </c>
      <c r="G508" s="99">
        <v>5.9479039448171438</v>
      </c>
      <c r="H508" s="99">
        <v>6.7001868714138642</v>
      </c>
      <c r="I508" s="99">
        <v>6.3209626311251172</v>
      </c>
      <c r="J508" s="99">
        <v>6.6018366259750954</v>
      </c>
      <c r="K508" s="99">
        <v>6.7797504314509487</v>
      </c>
      <c r="L508" s="99">
        <v>7.4731876633916547</v>
      </c>
      <c r="M508" s="99">
        <v>7.9715592949809455</v>
      </c>
      <c r="N508" s="99">
        <v>6.3489013085660684</v>
      </c>
      <c r="O508" s="99">
        <v>4.6020533234551833</v>
      </c>
      <c r="P508" s="99">
        <v>4.4069337251237224</v>
      </c>
      <c r="Q508" s="99">
        <v>0</v>
      </c>
      <c r="R508" s="99">
        <v>3.8757819222721959</v>
      </c>
      <c r="S508" s="99">
        <v>4.1418186407990154</v>
      </c>
      <c r="T508" s="99">
        <v>4.3544953635033474</v>
      </c>
      <c r="U508" s="99">
        <v>0</v>
      </c>
      <c r="V508" s="99">
        <v>0</v>
      </c>
      <c r="W508" s="99">
        <v>4.7600228832807705</v>
      </c>
      <c r="X508" s="99">
        <v>5.3764355410792222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8.3773026109108741</v>
      </c>
      <c r="D509" s="110">
        <v>4.2892754152908505</v>
      </c>
      <c r="E509" s="110">
        <v>5.6802688930467591</v>
      </c>
      <c r="F509" s="110">
        <v>7.4161331714905039</v>
      </c>
      <c r="G509" s="110">
        <v>4.767443691139194</v>
      </c>
      <c r="H509" s="110">
        <v>6.3131689461428868</v>
      </c>
      <c r="I509" s="110">
        <v>7.9394478012906609</v>
      </c>
      <c r="J509" s="110">
        <v>8.1568045634250659</v>
      </c>
      <c r="K509" s="110">
        <v>7.9094628830295379</v>
      </c>
      <c r="L509" s="110">
        <v>6.5206788926747441</v>
      </c>
      <c r="M509" s="110">
        <v>7.4569471785553212</v>
      </c>
      <c r="N509" s="110">
        <v>6.0422239739981149</v>
      </c>
      <c r="O509" s="110">
        <v>4.7676669554306299</v>
      </c>
      <c r="P509" s="110">
        <v>4.8931594853133831</v>
      </c>
      <c r="Q509" s="110">
        <v>0</v>
      </c>
      <c r="R509" s="110">
        <v>3.4929887427056356</v>
      </c>
      <c r="S509" s="110">
        <v>2.2188593768876208</v>
      </c>
      <c r="T509" s="110">
        <v>5.117734986706223</v>
      </c>
      <c r="U509" s="110">
        <v>0</v>
      </c>
      <c r="V509" s="110">
        <v>0</v>
      </c>
      <c r="W509" s="110">
        <v>6.7069723316742937</v>
      </c>
      <c r="X509" s="110">
        <v>6.3227438676345251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52.698789005063588</v>
      </c>
      <c r="D511" s="118">
        <f t="shared" si="254"/>
        <v>59.093291681106138</v>
      </c>
      <c r="E511" s="118">
        <f t="shared" si="254"/>
        <v>60.488352079410213</v>
      </c>
      <c r="F511" s="118">
        <f t="shared" si="254"/>
        <v>49.940482215341227</v>
      </c>
      <c r="G511" s="118">
        <f t="shared" si="254"/>
        <v>50.100150721431142</v>
      </c>
      <c r="H511" s="118">
        <f t="shared" si="254"/>
        <v>56.633980225526713</v>
      </c>
      <c r="I511" s="118">
        <f t="shared" si="254"/>
        <v>56.348599851853756</v>
      </c>
      <c r="J511" s="118">
        <f t="shared" si="254"/>
        <v>54.377454242475295</v>
      </c>
      <c r="K511" s="118">
        <f t="shared" si="254"/>
        <v>50.185740543866238</v>
      </c>
      <c r="L511" s="118">
        <f t="shared" si="254"/>
        <v>59.834077202774722</v>
      </c>
      <c r="M511" s="118">
        <f t="shared" si="254"/>
        <v>55.363252570869413</v>
      </c>
      <c r="N511" s="118">
        <f t="shared" si="254"/>
        <v>49.623089773936272</v>
      </c>
      <c r="O511" s="118">
        <f t="shared" si="254"/>
        <v>48.386406105072268</v>
      </c>
      <c r="P511" s="118">
        <f t="shared" si="254"/>
        <v>44.083701398180047</v>
      </c>
      <c r="Q511" s="118">
        <f t="shared" si="254"/>
        <v>0</v>
      </c>
      <c r="R511" s="118">
        <f t="shared" ref="R511:V511" si="255">R512+R515+R517+R527</f>
        <v>38.650126445550775</v>
      </c>
      <c r="S511" s="118">
        <f t="shared" si="255"/>
        <v>41.347784501956504</v>
      </c>
      <c r="T511" s="118">
        <f t="shared" si="255"/>
        <v>41.611552213684504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37.589179264278641</v>
      </c>
      <c r="X511" s="118">
        <f t="shared" si="256"/>
        <v>38.603638164232095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47.572488995776389</v>
      </c>
      <c r="D512" s="123">
        <f t="shared" si="257"/>
        <v>54.029828559955313</v>
      </c>
      <c r="E512" s="123">
        <f t="shared" si="257"/>
        <v>56.366235999251799</v>
      </c>
      <c r="F512" s="123">
        <f t="shared" si="257"/>
        <v>47.792015225128857</v>
      </c>
      <c r="G512" s="123">
        <f t="shared" si="257"/>
        <v>47.591704191902785</v>
      </c>
      <c r="H512" s="123">
        <f t="shared" si="257"/>
        <v>54.155646356031752</v>
      </c>
      <c r="I512" s="123">
        <f t="shared" si="257"/>
        <v>53.25726309760644</v>
      </c>
      <c r="J512" s="123">
        <f t="shared" si="257"/>
        <v>51.193998165251976</v>
      </c>
      <c r="K512" s="123">
        <f t="shared" si="257"/>
        <v>45.282058927352288</v>
      </c>
      <c r="L512" s="123">
        <f t="shared" si="257"/>
        <v>54.832549996341797</v>
      </c>
      <c r="M512" s="123">
        <f t="shared" si="257"/>
        <v>51.478719608152616</v>
      </c>
      <c r="N512" s="123">
        <f t="shared" si="257"/>
        <v>46.294563704599312</v>
      </c>
      <c r="O512" s="123">
        <f t="shared" si="257"/>
        <v>45.705674066159048</v>
      </c>
      <c r="P512" s="123">
        <f t="shared" si="257"/>
        <v>40.059065578402688</v>
      </c>
      <c r="Q512" s="123">
        <f t="shared" si="257"/>
        <v>0</v>
      </c>
      <c r="R512" s="123">
        <f t="shared" ref="R512:V512" si="258">SUM(R513:R514)</f>
        <v>35.535404617496013</v>
      </c>
      <c r="S512" s="123">
        <f t="shared" si="258"/>
        <v>37.768078472133872</v>
      </c>
      <c r="T512" s="123">
        <f t="shared" si="258"/>
        <v>39.048566909334411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33.420121739642433</v>
      </c>
      <c r="X512" s="123">
        <f t="shared" si="259"/>
        <v>32.664648767443758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47.572488995776389</v>
      </c>
      <c r="D513" s="99">
        <v>54.029828559955313</v>
      </c>
      <c r="E513" s="99">
        <v>56.366235999251799</v>
      </c>
      <c r="F513" s="99">
        <v>47.792015225128857</v>
      </c>
      <c r="G513" s="99">
        <v>47.591704191902785</v>
      </c>
      <c r="H513" s="99">
        <v>54.155646356031752</v>
      </c>
      <c r="I513" s="99">
        <v>53.25726309760644</v>
      </c>
      <c r="J513" s="99">
        <v>51.193998165251976</v>
      </c>
      <c r="K513" s="99">
        <v>45.282058927352288</v>
      </c>
      <c r="L513" s="99">
        <v>54.832549996341797</v>
      </c>
      <c r="M513" s="99">
        <v>51.478719608152616</v>
      </c>
      <c r="N513" s="99">
        <v>46.294563704599312</v>
      </c>
      <c r="O513" s="99">
        <v>45.705674066159048</v>
      </c>
      <c r="P513" s="99">
        <v>40.059065578402688</v>
      </c>
      <c r="Q513" s="99">
        <v>0</v>
      </c>
      <c r="R513" s="99">
        <v>35.535404617496013</v>
      </c>
      <c r="S513" s="99">
        <v>37.768078472133872</v>
      </c>
      <c r="T513" s="99">
        <v>39.048566909334411</v>
      </c>
      <c r="U513" s="99">
        <v>0</v>
      </c>
      <c r="V513" s="99">
        <v>0</v>
      </c>
      <c r="W513" s="99">
        <v>33.420121739642433</v>
      </c>
      <c r="X513" s="99">
        <v>32.664648767443758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2.3344434728482373</v>
      </c>
      <c r="D517" s="123">
        <v>2.5724668593795541</v>
      </c>
      <c r="E517" s="123">
        <v>2.1019699691694975</v>
      </c>
      <c r="F517" s="123">
        <v>0.79971222611469095</v>
      </c>
      <c r="G517" s="123">
        <v>1.2832431591415192</v>
      </c>
      <c r="H517" s="123">
        <v>1.6600936757339526</v>
      </c>
      <c r="I517" s="123">
        <v>2.7155125419299209</v>
      </c>
      <c r="J517" s="123">
        <v>2.3429740594087058</v>
      </c>
      <c r="K517" s="123">
        <v>2.5966934028659692</v>
      </c>
      <c r="L517" s="123">
        <v>2.3869303273661759</v>
      </c>
      <c r="M517" s="123">
        <v>1.4460653048699765</v>
      </c>
      <c r="N517" s="123">
        <v>1.9712481068307681</v>
      </c>
      <c r="O517" s="123">
        <v>1.7328346881247061</v>
      </c>
      <c r="P517" s="123">
        <v>2.9042160636720089</v>
      </c>
      <c r="Q517" s="123">
        <v>0</v>
      </c>
      <c r="R517" s="123">
        <v>1.9789644334489409</v>
      </c>
      <c r="S517" s="123">
        <v>2.28448216316627</v>
      </c>
      <c r="T517" s="123">
        <v>1.1691828903086452</v>
      </c>
      <c r="U517" s="123">
        <v>0</v>
      </c>
      <c r="V517" s="123">
        <v>0</v>
      </c>
      <c r="W517" s="123">
        <v>2.8657793478721185</v>
      </c>
      <c r="X517" s="123">
        <v>3.8846832070190334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2.6094201840331657</v>
      </c>
      <c r="D518" s="99">
        <v>2.9016579506910949</v>
      </c>
      <c r="E518" s="99">
        <v>3.1083483609251608</v>
      </c>
      <c r="F518" s="99">
        <v>2.7446435940541307</v>
      </c>
      <c r="G518" s="99">
        <v>2.5271534597022143</v>
      </c>
      <c r="H518" s="99">
        <v>3.0455046677191091</v>
      </c>
      <c r="I518" s="99">
        <v>3.4712055170119456</v>
      </c>
      <c r="J518" s="99">
        <v>3.3614461650109027</v>
      </c>
      <c r="K518" s="99">
        <v>3.097092216427741</v>
      </c>
      <c r="L518" s="99">
        <v>4.2273641250815528</v>
      </c>
      <c r="M518" s="99">
        <v>4.5181350794877808</v>
      </c>
      <c r="N518" s="99">
        <v>3.4389075507093496</v>
      </c>
      <c r="O518" s="99">
        <v>3.1219352714988702</v>
      </c>
      <c r="P518" s="99">
        <v>2.9042160636720089</v>
      </c>
      <c r="Q518" s="99">
        <v>0</v>
      </c>
      <c r="R518" s="99">
        <v>2.681694550407915</v>
      </c>
      <c r="S518" s="99">
        <v>2.8919538729663232</v>
      </c>
      <c r="T518" s="99">
        <v>3.0390559107589636</v>
      </c>
      <c r="U518" s="99">
        <v>0</v>
      </c>
      <c r="V518" s="99">
        <v>0</v>
      </c>
      <c r="W518" s="99">
        <v>4.7213378997998721</v>
      </c>
      <c r="X518" s="99">
        <v>4.7883910727931722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1.9837145977363677</v>
      </c>
      <c r="D519" s="99">
        <v>2.050163871959251</v>
      </c>
      <c r="E519" s="99">
        <v>2.0629254921691573</v>
      </c>
      <c r="F519" s="99">
        <v>1.9876104020034309</v>
      </c>
      <c r="G519" s="99">
        <v>1.9461267973995151</v>
      </c>
      <c r="H519" s="99">
        <v>2.1446104042549883</v>
      </c>
      <c r="I519" s="99">
        <v>2.1508796151218612</v>
      </c>
      <c r="J519" s="99">
        <v>2.1551876313699525</v>
      </c>
      <c r="K519" s="99">
        <v>2.3328949129297949</v>
      </c>
      <c r="L519" s="99">
        <v>2.7290457603750418</v>
      </c>
      <c r="M519" s="99">
        <v>2.8257745188362469</v>
      </c>
      <c r="N519" s="99">
        <v>2.193191530073217</v>
      </c>
      <c r="O519" s="99">
        <v>1.6625201037240511</v>
      </c>
      <c r="P519" s="99">
        <v>0</v>
      </c>
      <c r="Q519" s="99">
        <v>0</v>
      </c>
      <c r="R519" s="99">
        <v>1.5031499633208398</v>
      </c>
      <c r="S519" s="99">
        <v>1.5025642678911066</v>
      </c>
      <c r="T519" s="99">
        <v>1.5722696724933121</v>
      </c>
      <c r="U519" s="99">
        <v>0</v>
      </c>
      <c r="V519" s="99">
        <v>0</v>
      </c>
      <c r="W519" s="99">
        <v>1.8257674913844506</v>
      </c>
      <c r="X519" s="99">
        <v>1.8569453598861974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2.7918565364389631</v>
      </c>
      <c r="D527" s="123">
        <v>2.4909962617712718</v>
      </c>
      <c r="E527" s="123">
        <v>2.0201461109889163</v>
      </c>
      <c r="F527" s="123">
        <v>1.3487547640976778</v>
      </c>
      <c r="G527" s="123">
        <v>1.2252033703868375</v>
      </c>
      <c r="H527" s="123">
        <v>0.81824019376100343</v>
      </c>
      <c r="I527" s="123">
        <v>0.37582421231739632</v>
      </c>
      <c r="J527" s="123">
        <v>0.84048201781461596</v>
      </c>
      <c r="K527" s="123">
        <v>2.3069882136479851</v>
      </c>
      <c r="L527" s="123">
        <v>2.6145968790667493</v>
      </c>
      <c r="M527" s="123">
        <v>2.4384676578468234</v>
      </c>
      <c r="N527" s="123">
        <v>1.3572779625061868</v>
      </c>
      <c r="O527" s="123">
        <v>0.94789735078851511</v>
      </c>
      <c r="P527" s="123">
        <v>1.1204197561053486</v>
      </c>
      <c r="Q527" s="123">
        <v>0</v>
      </c>
      <c r="R527" s="123">
        <v>1.1357573946058215</v>
      </c>
      <c r="S527" s="123">
        <v>1.2952238666563634</v>
      </c>
      <c r="T527" s="123">
        <v>1.3938024140414473</v>
      </c>
      <c r="U527" s="123">
        <v>0</v>
      </c>
      <c r="V527" s="123">
        <v>0</v>
      </c>
      <c r="W527" s="123">
        <v>1.303278176764086</v>
      </c>
      <c r="X527" s="123">
        <v>2.0543061897693056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4.1586657390744541</v>
      </c>
      <c r="D528" s="99">
        <v>4.5418973566290921</v>
      </c>
      <c r="E528" s="99">
        <v>4.5642006649559246</v>
      </c>
      <c r="F528" s="99">
        <v>3.7800305828405754</v>
      </c>
      <c r="G528" s="99">
        <v>3.3601967658613439</v>
      </c>
      <c r="H528" s="99">
        <v>4.0707942631993559</v>
      </c>
      <c r="I528" s="99">
        <v>4.4398396998728691</v>
      </c>
      <c r="J528" s="99">
        <v>4.4045856546722719</v>
      </c>
      <c r="K528" s="99">
        <v>3.8312912071023728</v>
      </c>
      <c r="L528" s="99">
        <v>4.6964108807257974</v>
      </c>
      <c r="M528" s="99">
        <v>4.7559088274656736</v>
      </c>
      <c r="N528" s="99">
        <v>3.5490169631570785</v>
      </c>
      <c r="O528" s="99">
        <v>2.9709722324981165</v>
      </c>
      <c r="P528" s="99">
        <v>2.7059977045047874</v>
      </c>
      <c r="Q528" s="99">
        <v>0</v>
      </c>
      <c r="R528" s="99">
        <v>2.4256050342011344</v>
      </c>
      <c r="S528" s="99">
        <v>2.6682196501880227</v>
      </c>
      <c r="T528" s="99">
        <v>3.0539367844774001</v>
      </c>
      <c r="U528" s="99">
        <v>0</v>
      </c>
      <c r="V528" s="99">
        <v>0</v>
      </c>
      <c r="W528" s="99">
        <v>3.5420632142409678</v>
      </c>
      <c r="X528" s="99">
        <v>4.1547565239986657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2.9195376909183808</v>
      </c>
      <c r="D529" s="99">
        <v>2.9540327990969599</v>
      </c>
      <c r="E529" s="99">
        <v>2.8112333787564263</v>
      </c>
      <c r="F529" s="99">
        <v>2.531893852663734</v>
      </c>
      <c r="G529" s="99">
        <v>2.3549777998782484</v>
      </c>
      <c r="H529" s="99">
        <v>2.6503898882827044</v>
      </c>
      <c r="I529" s="99">
        <v>2.4980802395386572</v>
      </c>
      <c r="J529" s="99">
        <v>2.6066849658050444</v>
      </c>
      <c r="K529" s="99">
        <v>2.674473953918628</v>
      </c>
      <c r="L529" s="99">
        <v>2.9453147709115308</v>
      </c>
      <c r="M529" s="99">
        <v>3.1395431599953127</v>
      </c>
      <c r="N529" s="99">
        <v>2.4994973327884584</v>
      </c>
      <c r="O529" s="99">
        <v>1.8113598097532457</v>
      </c>
      <c r="P529" s="99">
        <v>1.7334361262461249</v>
      </c>
      <c r="Q529" s="99">
        <v>0</v>
      </c>
      <c r="R529" s="99">
        <v>1.5100543047973787</v>
      </c>
      <c r="S529" s="99">
        <v>1.5982212097209421</v>
      </c>
      <c r="T529" s="99">
        <v>1.6627815674415249</v>
      </c>
      <c r="U529" s="99">
        <v>0</v>
      </c>
      <c r="V529" s="99">
        <v>0</v>
      </c>
      <c r="W529" s="99">
        <v>1.7829009774192777</v>
      </c>
      <c r="X529" s="99">
        <v>2.0124522332790642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6621</v>
      </c>
      <c r="C5" s="120">
        <v>6488</v>
      </c>
      <c r="D5" s="120">
        <v>6198</v>
      </c>
      <c r="E5" s="120">
        <v>5845</v>
      </c>
      <c r="F5" s="120">
        <v>5344</v>
      </c>
      <c r="G5" s="120">
        <v>4821</v>
      </c>
      <c r="H5" s="120">
        <v>4219</v>
      </c>
      <c r="I5" s="120">
        <v>3623</v>
      </c>
      <c r="J5" s="120">
        <v>3522</v>
      </c>
      <c r="K5" s="120">
        <v>3438</v>
      </c>
      <c r="L5" s="120">
        <v>3348</v>
      </c>
      <c r="M5" s="120">
        <v>3271</v>
      </c>
      <c r="N5" s="120">
        <v>3301</v>
      </c>
      <c r="O5" s="120">
        <v>3126</v>
      </c>
      <c r="P5" s="120">
        <v>2866</v>
      </c>
      <c r="Q5" s="120">
        <v>2624</v>
      </c>
      <c r="R5" s="120">
        <v>2464</v>
      </c>
      <c r="S5" s="120">
        <v>2319</v>
      </c>
      <c r="T5" s="120">
        <v>2058</v>
      </c>
      <c r="U5" s="120">
        <v>1941</v>
      </c>
      <c r="V5" s="120">
        <v>1797</v>
      </c>
      <c r="W5" s="120">
        <v>1830</v>
      </c>
      <c r="X5" s="120">
        <v>1905</v>
      </c>
      <c r="Y5" s="120">
        <v>2488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6621</v>
      </c>
      <c r="C7" s="52">
        <v>6488</v>
      </c>
      <c r="D7" s="52">
        <v>6198</v>
      </c>
      <c r="E7" s="52">
        <v>5845</v>
      </c>
      <c r="F7" s="52">
        <v>5344</v>
      </c>
      <c r="G7" s="52">
        <v>4821</v>
      </c>
      <c r="H7" s="52">
        <v>4219</v>
      </c>
      <c r="I7" s="52">
        <v>3623</v>
      </c>
      <c r="J7" s="52">
        <v>3522</v>
      </c>
      <c r="K7" s="52">
        <v>3438</v>
      </c>
      <c r="L7" s="52">
        <v>3348</v>
      </c>
      <c r="M7" s="52">
        <v>3271</v>
      </c>
      <c r="N7" s="52">
        <v>3301</v>
      </c>
      <c r="O7" s="52">
        <v>3126</v>
      </c>
      <c r="P7" s="52">
        <v>2866</v>
      </c>
      <c r="Q7" s="52">
        <v>2624</v>
      </c>
      <c r="R7" s="52">
        <v>2464</v>
      </c>
      <c r="S7" s="52">
        <v>2319</v>
      </c>
      <c r="T7" s="52">
        <v>2058</v>
      </c>
      <c r="U7" s="52">
        <v>1941</v>
      </c>
      <c r="V7" s="52">
        <v>1797</v>
      </c>
      <c r="W7" s="52">
        <v>1830</v>
      </c>
      <c r="X7" s="52">
        <v>1905</v>
      </c>
      <c r="Y7" s="52">
        <v>2488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2</v>
      </c>
      <c r="G9" s="52">
        <v>3</v>
      </c>
      <c r="H9" s="52">
        <v>3</v>
      </c>
      <c r="I9" s="52">
        <v>3</v>
      </c>
      <c r="J9" s="52">
        <v>6</v>
      </c>
      <c r="K9" s="52">
        <v>13</v>
      </c>
      <c r="L9" s="52">
        <v>19</v>
      </c>
      <c r="M9" s="52">
        <v>25</v>
      </c>
      <c r="N9" s="52">
        <v>35</v>
      </c>
      <c r="O9" s="52">
        <v>43</v>
      </c>
      <c r="P9" s="52">
        <v>49</v>
      </c>
      <c r="Q9" s="52">
        <v>48</v>
      </c>
      <c r="R9" s="52">
        <v>43</v>
      </c>
      <c r="S9" s="52">
        <v>32</v>
      </c>
      <c r="T9" s="52">
        <v>27</v>
      </c>
      <c r="U9" s="52">
        <v>17</v>
      </c>
      <c r="V9" s="52">
        <v>9</v>
      </c>
      <c r="W9" s="52">
        <v>3</v>
      </c>
      <c r="X9" s="52">
        <v>2</v>
      </c>
      <c r="Y9" s="52">
        <v>2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212</v>
      </c>
      <c r="C11" s="52">
        <v>212</v>
      </c>
      <c r="D11" s="52">
        <v>199</v>
      </c>
      <c r="E11" s="52">
        <v>172</v>
      </c>
      <c r="F11" s="52">
        <v>139</v>
      </c>
      <c r="G11" s="52">
        <v>107</v>
      </c>
      <c r="H11" s="52">
        <v>72</v>
      </c>
      <c r="I11" s="52">
        <v>50</v>
      </c>
      <c r="J11" s="52">
        <v>36</v>
      </c>
      <c r="K11" s="52">
        <v>40</v>
      </c>
      <c r="L11" s="52">
        <v>36</v>
      </c>
      <c r="M11" s="52">
        <v>38</v>
      </c>
      <c r="N11" s="52">
        <v>37</v>
      </c>
      <c r="O11" s="52">
        <v>35</v>
      </c>
      <c r="P11" s="52">
        <v>33</v>
      </c>
      <c r="Q11" s="52">
        <v>28</v>
      </c>
      <c r="R11" s="52">
        <v>22</v>
      </c>
      <c r="S11" s="52">
        <v>19</v>
      </c>
      <c r="T11" s="52">
        <v>19</v>
      </c>
      <c r="U11" s="52">
        <v>19</v>
      </c>
      <c r="V11" s="52">
        <v>22</v>
      </c>
      <c r="W11" s="52">
        <v>28</v>
      </c>
      <c r="X11" s="52">
        <v>39</v>
      </c>
      <c r="Y11" s="52">
        <v>120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6409</v>
      </c>
      <c r="C13" s="52">
        <v>6276</v>
      </c>
      <c r="D13" s="52">
        <v>5999</v>
      </c>
      <c r="E13" s="52">
        <v>5673</v>
      </c>
      <c r="F13" s="52">
        <v>5205</v>
      </c>
      <c r="G13" s="52">
        <v>4714</v>
      </c>
      <c r="H13" s="52">
        <v>4147</v>
      </c>
      <c r="I13" s="52">
        <v>3573</v>
      </c>
      <c r="J13" s="52">
        <v>3486</v>
      </c>
      <c r="K13" s="52">
        <v>3398</v>
      </c>
      <c r="L13" s="52">
        <v>3312</v>
      </c>
      <c r="M13" s="52">
        <v>3233</v>
      </c>
      <c r="N13" s="52">
        <v>3264</v>
      </c>
      <c r="O13" s="52">
        <v>3091</v>
      </c>
      <c r="P13" s="52">
        <v>2833</v>
      </c>
      <c r="Q13" s="52">
        <v>2596</v>
      </c>
      <c r="R13" s="52">
        <v>2442</v>
      </c>
      <c r="S13" s="52">
        <v>2300</v>
      </c>
      <c r="T13" s="52">
        <v>2039</v>
      </c>
      <c r="U13" s="52">
        <v>1922</v>
      </c>
      <c r="V13" s="52">
        <v>1775</v>
      </c>
      <c r="W13" s="52">
        <v>1802</v>
      </c>
      <c r="X13" s="52">
        <v>1866</v>
      </c>
      <c r="Y13" s="52">
        <v>2368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6232</v>
      </c>
      <c r="C16" s="52">
        <v>6109</v>
      </c>
      <c r="D16" s="52">
        <v>5739</v>
      </c>
      <c r="E16" s="52">
        <v>5215</v>
      </c>
      <c r="F16" s="52">
        <v>4483</v>
      </c>
      <c r="G16" s="52">
        <v>3716</v>
      </c>
      <c r="H16" s="52">
        <v>2738</v>
      </c>
      <c r="I16" s="52">
        <v>2091</v>
      </c>
      <c r="J16" s="52">
        <v>1755</v>
      </c>
      <c r="K16" s="52">
        <v>1719</v>
      </c>
      <c r="L16" s="52">
        <v>1780</v>
      </c>
      <c r="M16" s="52">
        <v>1857</v>
      </c>
      <c r="N16" s="52">
        <v>1900</v>
      </c>
      <c r="O16" s="52">
        <v>1855</v>
      </c>
      <c r="P16" s="52">
        <v>1709</v>
      </c>
      <c r="Q16" s="52">
        <v>1616</v>
      </c>
      <c r="R16" s="52">
        <v>1552</v>
      </c>
      <c r="S16" s="52">
        <v>1428</v>
      </c>
      <c r="T16" s="52">
        <v>1261</v>
      </c>
      <c r="U16" s="52">
        <v>1126</v>
      </c>
      <c r="V16" s="52">
        <v>955</v>
      </c>
      <c r="W16" s="52">
        <v>956</v>
      </c>
      <c r="X16" s="52">
        <v>1021</v>
      </c>
      <c r="Y16" s="52">
        <v>1771</v>
      </c>
      <c r="DA16" s="63" t="s">
        <v>1075</v>
      </c>
    </row>
    <row r="17" spans="1:105" ht="12" customHeight="1" x14ac:dyDescent="0.25">
      <c r="A17" s="109" t="s">
        <v>120</v>
      </c>
      <c r="B17" s="36">
        <v>389</v>
      </c>
      <c r="C17" s="36">
        <v>379</v>
      </c>
      <c r="D17" s="36">
        <v>459</v>
      </c>
      <c r="E17" s="36">
        <v>630</v>
      </c>
      <c r="F17" s="36">
        <v>861</v>
      </c>
      <c r="G17" s="36">
        <v>1105</v>
      </c>
      <c r="H17" s="36">
        <v>1481</v>
      </c>
      <c r="I17" s="36">
        <v>1532</v>
      </c>
      <c r="J17" s="36">
        <v>1767</v>
      </c>
      <c r="K17" s="36">
        <v>1719</v>
      </c>
      <c r="L17" s="36">
        <v>1568</v>
      </c>
      <c r="M17" s="36">
        <v>1414</v>
      </c>
      <c r="N17" s="36">
        <v>1401</v>
      </c>
      <c r="O17" s="36">
        <v>1271</v>
      </c>
      <c r="P17" s="36">
        <v>1157</v>
      </c>
      <c r="Q17" s="36">
        <v>1008</v>
      </c>
      <c r="R17" s="36">
        <v>912</v>
      </c>
      <c r="S17" s="36">
        <v>891</v>
      </c>
      <c r="T17" s="36">
        <v>797</v>
      </c>
      <c r="U17" s="36">
        <v>815</v>
      </c>
      <c r="V17" s="36">
        <v>842</v>
      </c>
      <c r="W17" s="36">
        <v>874</v>
      </c>
      <c r="X17" s="36">
        <v>884</v>
      </c>
      <c r="Y17" s="36">
        <v>717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517</v>
      </c>
      <c r="D21" s="52">
        <v>518</v>
      </c>
      <c r="E21" s="52">
        <v>518</v>
      </c>
      <c r="F21" s="52">
        <v>519</v>
      </c>
      <c r="G21" s="52">
        <v>523</v>
      </c>
      <c r="H21" s="52">
        <v>602</v>
      </c>
      <c r="I21" s="52">
        <v>596</v>
      </c>
      <c r="J21" s="52">
        <v>404</v>
      </c>
      <c r="K21" s="52">
        <v>535</v>
      </c>
      <c r="L21" s="52">
        <v>553</v>
      </c>
      <c r="M21" s="52">
        <v>563</v>
      </c>
      <c r="N21" s="52">
        <v>581</v>
      </c>
      <c r="O21" s="52">
        <v>491</v>
      </c>
      <c r="P21" s="52">
        <v>260</v>
      </c>
      <c r="Q21" s="52">
        <v>242</v>
      </c>
      <c r="R21" s="52">
        <v>160</v>
      </c>
      <c r="S21" s="52">
        <v>145</v>
      </c>
      <c r="T21" s="52">
        <v>261</v>
      </c>
      <c r="U21" s="52">
        <v>117</v>
      </c>
      <c r="V21" s="52">
        <v>144</v>
      </c>
      <c r="W21" s="52">
        <v>79</v>
      </c>
      <c r="X21" s="52">
        <v>165</v>
      </c>
      <c r="Y21" s="52">
        <v>220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1</v>
      </c>
      <c r="N23" s="52">
        <v>1</v>
      </c>
      <c r="O23" s="52">
        <v>2</v>
      </c>
      <c r="P23" s="52">
        <v>1</v>
      </c>
      <c r="Q23" s="52">
        <v>3</v>
      </c>
      <c r="R23" s="52">
        <v>5</v>
      </c>
      <c r="S23" s="52">
        <v>11</v>
      </c>
      <c r="T23" s="52">
        <v>5</v>
      </c>
      <c r="U23" s="52">
        <v>10</v>
      </c>
      <c r="V23" s="52">
        <v>8</v>
      </c>
      <c r="W23" s="52">
        <v>6</v>
      </c>
      <c r="X23" s="52">
        <v>2</v>
      </c>
      <c r="Y23" s="52">
        <v>1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33</v>
      </c>
      <c r="D25" s="52">
        <v>33</v>
      </c>
      <c r="E25" s="52">
        <v>33</v>
      </c>
      <c r="F25" s="52">
        <v>35</v>
      </c>
      <c r="G25" s="52">
        <v>36</v>
      </c>
      <c r="H25" s="52">
        <v>39</v>
      </c>
      <c r="I25" s="52">
        <v>22</v>
      </c>
      <c r="J25" s="52">
        <v>14</v>
      </c>
      <c r="K25" s="52">
        <v>15</v>
      </c>
      <c r="L25" s="52">
        <v>11</v>
      </c>
      <c r="M25" s="52">
        <v>4</v>
      </c>
      <c r="N25" s="52">
        <v>4</v>
      </c>
      <c r="O25" s="52">
        <v>3</v>
      </c>
      <c r="P25" s="52">
        <v>2</v>
      </c>
      <c r="Q25" s="52">
        <v>5</v>
      </c>
      <c r="R25" s="52">
        <v>10</v>
      </c>
      <c r="S25" s="52">
        <v>9</v>
      </c>
      <c r="T25" s="52">
        <v>4</v>
      </c>
      <c r="U25" s="52">
        <v>3</v>
      </c>
      <c r="V25" s="52">
        <v>2</v>
      </c>
      <c r="W25" s="52">
        <v>0</v>
      </c>
      <c r="X25" s="52">
        <v>0</v>
      </c>
      <c r="Y25" s="52">
        <v>5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1001</v>
      </c>
      <c r="D27" s="52">
        <v>1003</v>
      </c>
      <c r="E27" s="52">
        <v>1015</v>
      </c>
      <c r="F27" s="52">
        <v>1044</v>
      </c>
      <c r="G27" s="52">
        <v>1103</v>
      </c>
      <c r="H27" s="52">
        <v>1191</v>
      </c>
      <c r="I27" s="52">
        <v>721</v>
      </c>
      <c r="J27" s="52">
        <v>551</v>
      </c>
      <c r="K27" s="52">
        <v>724</v>
      </c>
      <c r="L27" s="52">
        <v>658</v>
      </c>
      <c r="M27" s="52">
        <v>629</v>
      </c>
      <c r="N27" s="52">
        <v>618</v>
      </c>
      <c r="O27" s="52">
        <v>569</v>
      </c>
      <c r="P27" s="52">
        <v>326</v>
      </c>
      <c r="Q27" s="52">
        <v>405</v>
      </c>
      <c r="R27" s="52">
        <v>500</v>
      </c>
      <c r="S27" s="52">
        <v>544</v>
      </c>
      <c r="T27" s="52">
        <v>560</v>
      </c>
      <c r="U27" s="52">
        <v>444</v>
      </c>
      <c r="V27" s="52">
        <v>395</v>
      </c>
      <c r="W27" s="52">
        <v>231</v>
      </c>
      <c r="X27" s="52">
        <v>203</v>
      </c>
      <c r="Y27" s="52">
        <v>269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974</v>
      </c>
      <c r="D30" s="52">
        <v>974</v>
      </c>
      <c r="E30" s="52">
        <v>988</v>
      </c>
      <c r="F30" s="52">
        <v>1015</v>
      </c>
      <c r="G30" s="52">
        <v>1064</v>
      </c>
      <c r="H30" s="52">
        <v>1139</v>
      </c>
      <c r="I30" s="52">
        <v>660</v>
      </c>
      <c r="J30" s="52">
        <v>434</v>
      </c>
      <c r="K30" s="52">
        <v>569</v>
      </c>
      <c r="L30" s="52">
        <v>419</v>
      </c>
      <c r="M30" s="52">
        <v>321</v>
      </c>
      <c r="N30" s="52">
        <v>260</v>
      </c>
      <c r="O30" s="52">
        <v>208</v>
      </c>
      <c r="P30" s="52">
        <v>173</v>
      </c>
      <c r="Q30" s="52">
        <v>216</v>
      </c>
      <c r="R30" s="52">
        <v>307</v>
      </c>
      <c r="S30" s="52">
        <v>410</v>
      </c>
      <c r="T30" s="52">
        <v>386</v>
      </c>
      <c r="U30" s="52">
        <v>257</v>
      </c>
      <c r="V30" s="52">
        <v>195</v>
      </c>
      <c r="W30" s="52">
        <v>121</v>
      </c>
      <c r="X30" s="52">
        <v>132</v>
      </c>
      <c r="Y30" s="52">
        <v>175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61</v>
      </c>
      <c r="D31" s="36">
        <v>61</v>
      </c>
      <c r="E31" s="36">
        <v>60</v>
      </c>
      <c r="F31" s="36">
        <v>66</v>
      </c>
      <c r="G31" s="36">
        <v>76</v>
      </c>
      <c r="H31" s="36">
        <v>89</v>
      </c>
      <c r="I31" s="36">
        <v>81</v>
      </c>
      <c r="J31" s="36">
        <v>128</v>
      </c>
      <c r="K31" s="36">
        <v>168</v>
      </c>
      <c r="L31" s="36">
        <v>251</v>
      </c>
      <c r="M31" s="36">
        <v>311</v>
      </c>
      <c r="N31" s="36">
        <v>363</v>
      </c>
      <c r="O31" s="36">
        <v>367</v>
      </c>
      <c r="P31" s="36">
        <v>152</v>
      </c>
      <c r="Q31" s="36">
        <v>186</v>
      </c>
      <c r="R31" s="36">
        <v>209</v>
      </c>
      <c r="S31" s="36">
        <v>136</v>
      </c>
      <c r="T31" s="36">
        <v>177</v>
      </c>
      <c r="U31" s="36">
        <v>192</v>
      </c>
      <c r="V31" s="36">
        <v>203</v>
      </c>
      <c r="W31" s="36">
        <v>120</v>
      </c>
      <c r="X31" s="36">
        <v>69</v>
      </c>
      <c r="Y31" s="36">
        <v>169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384</v>
      </c>
      <c r="D35" s="52">
        <v>228</v>
      </c>
      <c r="E35" s="52">
        <v>165</v>
      </c>
      <c r="F35" s="52">
        <v>18</v>
      </c>
      <c r="G35" s="52">
        <v>0</v>
      </c>
      <c r="H35" s="52">
        <v>0</v>
      </c>
      <c r="I35" s="52">
        <v>0</v>
      </c>
      <c r="J35" s="52">
        <v>303</v>
      </c>
      <c r="K35" s="52">
        <v>451</v>
      </c>
      <c r="L35" s="52">
        <v>463</v>
      </c>
      <c r="M35" s="52">
        <v>486</v>
      </c>
      <c r="N35" s="52">
        <v>611</v>
      </c>
      <c r="O35" s="52">
        <v>316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112</v>
      </c>
      <c r="X35" s="52">
        <v>240</v>
      </c>
      <c r="Y35" s="52">
        <v>803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1</v>
      </c>
      <c r="G37" s="52">
        <v>1</v>
      </c>
      <c r="H37" s="52">
        <v>0</v>
      </c>
      <c r="I37" s="52">
        <v>0</v>
      </c>
      <c r="J37" s="52">
        <v>3</v>
      </c>
      <c r="K37" s="52">
        <v>7</v>
      </c>
      <c r="L37" s="52">
        <v>7</v>
      </c>
      <c r="M37" s="52">
        <v>7</v>
      </c>
      <c r="N37" s="52">
        <v>11</v>
      </c>
      <c r="O37" s="52">
        <v>10</v>
      </c>
      <c r="P37" s="52">
        <v>7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1</v>
      </c>
      <c r="Y37" s="52">
        <v>1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33</v>
      </c>
      <c r="D39" s="52">
        <v>20</v>
      </c>
      <c r="E39" s="52">
        <v>6</v>
      </c>
      <c r="F39" s="52">
        <v>2</v>
      </c>
      <c r="G39" s="52">
        <v>4</v>
      </c>
      <c r="H39" s="52">
        <v>4</v>
      </c>
      <c r="I39" s="52">
        <v>0</v>
      </c>
      <c r="J39" s="52">
        <v>0</v>
      </c>
      <c r="K39" s="52">
        <v>19</v>
      </c>
      <c r="L39" s="52">
        <v>7</v>
      </c>
      <c r="M39" s="52">
        <v>6</v>
      </c>
      <c r="N39" s="52">
        <v>3</v>
      </c>
      <c r="O39" s="52">
        <v>1</v>
      </c>
      <c r="P39" s="52">
        <v>0</v>
      </c>
      <c r="Q39" s="52">
        <v>0</v>
      </c>
      <c r="R39" s="52">
        <v>4</v>
      </c>
      <c r="S39" s="52">
        <v>6</v>
      </c>
      <c r="T39" s="52">
        <v>4</v>
      </c>
      <c r="U39" s="52">
        <v>3</v>
      </c>
      <c r="V39" s="52">
        <v>5</v>
      </c>
      <c r="W39" s="52">
        <v>6</v>
      </c>
      <c r="X39" s="52">
        <v>11</v>
      </c>
      <c r="Y39" s="52">
        <v>86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868</v>
      </c>
      <c r="D41" s="52">
        <v>726</v>
      </c>
      <c r="E41" s="52">
        <v>689</v>
      </c>
      <c r="F41" s="52">
        <v>576</v>
      </c>
      <c r="G41" s="52">
        <v>612</v>
      </c>
      <c r="H41" s="52">
        <v>624</v>
      </c>
      <c r="I41" s="52">
        <v>147</v>
      </c>
      <c r="J41" s="52">
        <v>464</v>
      </c>
      <c r="K41" s="52">
        <v>636</v>
      </c>
      <c r="L41" s="52">
        <v>572</v>
      </c>
      <c r="M41" s="52">
        <v>550</v>
      </c>
      <c r="N41" s="52">
        <v>649</v>
      </c>
      <c r="O41" s="52">
        <v>396</v>
      </c>
      <c r="P41" s="52">
        <v>68</v>
      </c>
      <c r="Q41" s="52">
        <v>168</v>
      </c>
      <c r="R41" s="52">
        <v>346</v>
      </c>
      <c r="S41" s="52">
        <v>402</v>
      </c>
      <c r="T41" s="52">
        <v>299</v>
      </c>
      <c r="U41" s="52">
        <v>327</v>
      </c>
      <c r="V41" s="52">
        <v>248</v>
      </c>
      <c r="W41" s="52">
        <v>258</v>
      </c>
      <c r="X41" s="52">
        <v>267</v>
      </c>
      <c r="Y41" s="52">
        <v>771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851</v>
      </c>
      <c r="D44" s="52">
        <v>604</v>
      </c>
      <c r="E44" s="52">
        <v>464</v>
      </c>
      <c r="F44" s="52">
        <v>283</v>
      </c>
      <c r="G44" s="52">
        <v>297</v>
      </c>
      <c r="H44" s="52">
        <v>161</v>
      </c>
      <c r="I44" s="52">
        <v>13</v>
      </c>
      <c r="J44" s="52">
        <v>98</v>
      </c>
      <c r="K44" s="52">
        <v>533</v>
      </c>
      <c r="L44" s="52">
        <v>480</v>
      </c>
      <c r="M44" s="52">
        <v>398</v>
      </c>
      <c r="N44" s="52">
        <v>303</v>
      </c>
      <c r="O44" s="52">
        <v>163</v>
      </c>
      <c r="P44" s="52">
        <v>27</v>
      </c>
      <c r="Q44" s="52">
        <v>123</v>
      </c>
      <c r="R44" s="52">
        <v>243</v>
      </c>
      <c r="S44" s="52">
        <v>286</v>
      </c>
      <c r="T44" s="52">
        <v>219</v>
      </c>
      <c r="U44" s="52">
        <v>122</v>
      </c>
      <c r="V44" s="52">
        <v>24</v>
      </c>
      <c r="W44" s="52">
        <v>122</v>
      </c>
      <c r="X44" s="52">
        <v>197</v>
      </c>
      <c r="Y44" s="52">
        <v>925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51</v>
      </c>
      <c r="D45" s="36">
        <v>141</v>
      </c>
      <c r="E45" s="36">
        <v>231</v>
      </c>
      <c r="F45" s="36">
        <v>297</v>
      </c>
      <c r="G45" s="36">
        <v>320</v>
      </c>
      <c r="H45" s="36">
        <v>465</v>
      </c>
      <c r="I45" s="36">
        <v>132</v>
      </c>
      <c r="J45" s="36">
        <v>363</v>
      </c>
      <c r="K45" s="36">
        <v>120</v>
      </c>
      <c r="L45" s="36">
        <v>100</v>
      </c>
      <c r="M45" s="36">
        <v>157</v>
      </c>
      <c r="N45" s="36">
        <v>350</v>
      </c>
      <c r="O45" s="36">
        <v>237</v>
      </c>
      <c r="P45" s="36">
        <v>38</v>
      </c>
      <c r="Q45" s="36">
        <v>37</v>
      </c>
      <c r="R45" s="36">
        <v>113</v>
      </c>
      <c r="S45" s="36">
        <v>115</v>
      </c>
      <c r="T45" s="36">
        <v>83</v>
      </c>
      <c r="U45" s="36">
        <v>210</v>
      </c>
      <c r="V45" s="36">
        <v>230</v>
      </c>
      <c r="W45" s="36">
        <v>152</v>
      </c>
      <c r="X45" s="36">
        <v>79</v>
      </c>
      <c r="Y45" s="36">
        <v>2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122</v>
      </c>
      <c r="D49" s="52">
        <v>74</v>
      </c>
      <c r="E49" s="52">
        <v>51</v>
      </c>
      <c r="F49" s="52">
        <v>5</v>
      </c>
      <c r="G49" s="52">
        <v>0</v>
      </c>
      <c r="H49" s="52">
        <v>0</v>
      </c>
      <c r="I49" s="52">
        <v>0</v>
      </c>
      <c r="J49" s="52">
        <v>132</v>
      </c>
      <c r="K49" s="52">
        <v>131</v>
      </c>
      <c r="L49" s="52">
        <v>159</v>
      </c>
      <c r="M49" s="52">
        <v>129</v>
      </c>
      <c r="N49" s="52">
        <v>143</v>
      </c>
      <c r="O49" s="52">
        <v>98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57</v>
      </c>
      <c r="X49" s="52">
        <v>104</v>
      </c>
      <c r="Y49" s="52">
        <v>333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3</v>
      </c>
      <c r="K51" s="52">
        <v>5</v>
      </c>
      <c r="L51" s="52">
        <v>5</v>
      </c>
      <c r="M51" s="52">
        <v>3</v>
      </c>
      <c r="N51" s="52">
        <v>5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4</v>
      </c>
      <c r="D53" s="52">
        <v>2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4</v>
      </c>
      <c r="L53" s="52">
        <v>2</v>
      </c>
      <c r="M53" s="52">
        <v>2</v>
      </c>
      <c r="N53" s="52">
        <v>1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2</v>
      </c>
      <c r="X53" s="52">
        <v>5</v>
      </c>
      <c r="Y53" s="52">
        <v>35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118</v>
      </c>
      <c r="D55" s="52">
        <v>72</v>
      </c>
      <c r="E55" s="52">
        <v>51</v>
      </c>
      <c r="F55" s="52">
        <v>5</v>
      </c>
      <c r="G55" s="52">
        <v>0</v>
      </c>
      <c r="H55" s="52">
        <v>0</v>
      </c>
      <c r="I55" s="52">
        <v>0</v>
      </c>
      <c r="J55" s="52">
        <v>132</v>
      </c>
      <c r="K55" s="52">
        <v>127</v>
      </c>
      <c r="L55" s="52">
        <v>157</v>
      </c>
      <c r="M55" s="52">
        <v>127</v>
      </c>
      <c r="N55" s="52">
        <v>142</v>
      </c>
      <c r="O55" s="52">
        <v>98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55</v>
      </c>
      <c r="X55" s="52">
        <v>99</v>
      </c>
      <c r="Y55" s="52">
        <v>298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115</v>
      </c>
      <c r="D58" s="52">
        <v>60</v>
      </c>
      <c r="E58" s="52">
        <v>34</v>
      </c>
      <c r="F58" s="52">
        <v>2</v>
      </c>
      <c r="G58" s="52">
        <v>0</v>
      </c>
      <c r="H58" s="52">
        <v>0</v>
      </c>
      <c r="I58" s="52">
        <v>0</v>
      </c>
      <c r="J58" s="52">
        <v>29</v>
      </c>
      <c r="K58" s="52">
        <v>107</v>
      </c>
      <c r="L58" s="52">
        <v>131</v>
      </c>
      <c r="M58" s="52">
        <v>92</v>
      </c>
      <c r="N58" s="52">
        <v>66</v>
      </c>
      <c r="O58" s="52">
        <v>40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26</v>
      </c>
      <c r="X58" s="52">
        <v>75</v>
      </c>
      <c r="Y58" s="52">
        <v>332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7</v>
      </c>
      <c r="D59" s="36">
        <v>14</v>
      </c>
      <c r="E59" s="36">
        <v>17</v>
      </c>
      <c r="F59" s="36">
        <v>3</v>
      </c>
      <c r="G59" s="36">
        <v>0</v>
      </c>
      <c r="H59" s="36">
        <v>0</v>
      </c>
      <c r="I59" s="36">
        <v>0</v>
      </c>
      <c r="J59" s="36">
        <v>103</v>
      </c>
      <c r="K59" s="36">
        <v>24</v>
      </c>
      <c r="L59" s="36">
        <v>28</v>
      </c>
      <c r="M59" s="36">
        <v>37</v>
      </c>
      <c r="N59" s="36">
        <v>77</v>
      </c>
      <c r="O59" s="36">
        <v>58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31</v>
      </c>
      <c r="X59" s="36">
        <v>29</v>
      </c>
      <c r="Y59" s="36">
        <v>1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262</v>
      </c>
      <c r="D63" s="52">
        <v>154</v>
      </c>
      <c r="E63" s="52">
        <v>114</v>
      </c>
      <c r="F63" s="52">
        <v>13</v>
      </c>
      <c r="G63" s="52">
        <v>0</v>
      </c>
      <c r="H63" s="52">
        <v>0</v>
      </c>
      <c r="I63" s="52">
        <v>0</v>
      </c>
      <c r="J63" s="52">
        <v>171</v>
      </c>
      <c r="K63" s="52">
        <v>320</v>
      </c>
      <c r="L63" s="52">
        <v>304</v>
      </c>
      <c r="M63" s="52">
        <v>357</v>
      </c>
      <c r="N63" s="52">
        <v>468</v>
      </c>
      <c r="O63" s="52">
        <v>218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55</v>
      </c>
      <c r="X63" s="52">
        <v>136</v>
      </c>
      <c r="Y63" s="52">
        <v>470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1</v>
      </c>
      <c r="G65" s="52">
        <v>1</v>
      </c>
      <c r="H65" s="52">
        <v>0</v>
      </c>
      <c r="I65" s="52">
        <v>0</v>
      </c>
      <c r="J65" s="52">
        <v>0</v>
      </c>
      <c r="K65" s="52">
        <v>2</v>
      </c>
      <c r="L65" s="52">
        <v>2</v>
      </c>
      <c r="M65" s="52">
        <v>4</v>
      </c>
      <c r="N65" s="52">
        <v>6</v>
      </c>
      <c r="O65" s="52">
        <v>9</v>
      </c>
      <c r="P65" s="52">
        <v>7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1</v>
      </c>
      <c r="Y65" s="52">
        <v>1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29</v>
      </c>
      <c r="D67" s="52">
        <f t="shared" si="0"/>
        <v>18</v>
      </c>
      <c r="E67" s="52">
        <f t="shared" si="0"/>
        <v>6</v>
      </c>
      <c r="F67" s="52">
        <f t="shared" si="0"/>
        <v>2</v>
      </c>
      <c r="G67" s="52">
        <f t="shared" si="0"/>
        <v>4</v>
      </c>
      <c r="H67" s="52">
        <f t="shared" si="0"/>
        <v>4</v>
      </c>
      <c r="I67" s="52">
        <f t="shared" si="0"/>
        <v>0</v>
      </c>
      <c r="J67" s="52">
        <f t="shared" si="0"/>
        <v>0</v>
      </c>
      <c r="K67" s="52">
        <f t="shared" si="0"/>
        <v>15</v>
      </c>
      <c r="L67" s="52">
        <f t="shared" si="0"/>
        <v>5</v>
      </c>
      <c r="M67" s="52">
        <f t="shared" si="0"/>
        <v>4</v>
      </c>
      <c r="N67" s="52">
        <f t="shared" si="0"/>
        <v>2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4</v>
      </c>
      <c r="S67" s="52">
        <f t="shared" si="1"/>
        <v>6</v>
      </c>
      <c r="T67" s="52">
        <f t="shared" si="1"/>
        <v>4</v>
      </c>
      <c r="U67" s="52">
        <f t="shared" si="1"/>
        <v>3</v>
      </c>
      <c r="V67" s="52">
        <f t="shared" si="1"/>
        <v>5</v>
      </c>
      <c r="W67" s="52">
        <f t="shared" ref="W67:Y67" si="2">W39-W53</f>
        <v>4</v>
      </c>
      <c r="X67" s="52">
        <f t="shared" si="2"/>
        <v>6</v>
      </c>
      <c r="Y67" s="52">
        <f t="shared" si="2"/>
        <v>51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750</v>
      </c>
      <c r="D69" s="52">
        <f t="shared" si="6"/>
        <v>654</v>
      </c>
      <c r="E69" s="52">
        <f t="shared" si="6"/>
        <v>638</v>
      </c>
      <c r="F69" s="52">
        <f t="shared" si="6"/>
        <v>571</v>
      </c>
      <c r="G69" s="52">
        <f t="shared" si="6"/>
        <v>612</v>
      </c>
      <c r="H69" s="52">
        <f t="shared" si="6"/>
        <v>624</v>
      </c>
      <c r="I69" s="52">
        <f t="shared" si="6"/>
        <v>147</v>
      </c>
      <c r="J69" s="52">
        <f t="shared" si="6"/>
        <v>332</v>
      </c>
      <c r="K69" s="52">
        <f t="shared" si="6"/>
        <v>509</v>
      </c>
      <c r="L69" s="52">
        <f t="shared" si="6"/>
        <v>415</v>
      </c>
      <c r="M69" s="52">
        <f t="shared" si="6"/>
        <v>423</v>
      </c>
      <c r="N69" s="52">
        <f t="shared" si="6"/>
        <v>507</v>
      </c>
      <c r="O69" s="52">
        <f t="shared" si="6"/>
        <v>298</v>
      </c>
      <c r="P69" s="52">
        <f t="shared" si="6"/>
        <v>68</v>
      </c>
      <c r="Q69" s="52">
        <f t="shared" si="6"/>
        <v>168</v>
      </c>
      <c r="R69" s="52">
        <f t="shared" ref="R69:V69" si="7">R41-R55</f>
        <v>346</v>
      </c>
      <c r="S69" s="52">
        <f t="shared" si="7"/>
        <v>402</v>
      </c>
      <c r="T69" s="52">
        <f t="shared" si="7"/>
        <v>299</v>
      </c>
      <c r="U69" s="52">
        <f t="shared" si="7"/>
        <v>327</v>
      </c>
      <c r="V69" s="52">
        <f t="shared" si="7"/>
        <v>248</v>
      </c>
      <c r="W69" s="52">
        <f t="shared" ref="W69:Y69" si="8">W41-W55</f>
        <v>203</v>
      </c>
      <c r="X69" s="52">
        <f t="shared" si="8"/>
        <v>168</v>
      </c>
      <c r="Y69" s="52">
        <f t="shared" si="8"/>
        <v>473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736</v>
      </c>
      <c r="D72" s="52">
        <v>544</v>
      </c>
      <c r="E72" s="52">
        <v>430</v>
      </c>
      <c r="F72" s="52">
        <v>281</v>
      </c>
      <c r="G72" s="52">
        <v>297</v>
      </c>
      <c r="H72" s="52">
        <v>161</v>
      </c>
      <c r="I72" s="52">
        <v>13</v>
      </c>
      <c r="J72" s="52">
        <v>69</v>
      </c>
      <c r="K72" s="52">
        <v>426</v>
      </c>
      <c r="L72" s="52">
        <v>349</v>
      </c>
      <c r="M72" s="52">
        <v>306</v>
      </c>
      <c r="N72" s="52">
        <v>237</v>
      </c>
      <c r="O72" s="52">
        <v>123</v>
      </c>
      <c r="P72" s="52">
        <v>27</v>
      </c>
      <c r="Q72" s="52">
        <v>123</v>
      </c>
      <c r="R72" s="52">
        <v>243</v>
      </c>
      <c r="S72" s="52">
        <v>286</v>
      </c>
      <c r="T72" s="52">
        <v>219</v>
      </c>
      <c r="U72" s="52">
        <v>122</v>
      </c>
      <c r="V72" s="52">
        <v>24</v>
      </c>
      <c r="W72" s="52">
        <v>96</v>
      </c>
      <c r="X72" s="52">
        <v>122</v>
      </c>
      <c r="Y72" s="52">
        <v>593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44</v>
      </c>
      <c r="D73" s="36">
        <v>127</v>
      </c>
      <c r="E73" s="36">
        <v>214</v>
      </c>
      <c r="F73" s="36">
        <v>294</v>
      </c>
      <c r="G73" s="36">
        <v>320</v>
      </c>
      <c r="H73" s="36">
        <v>465</v>
      </c>
      <c r="I73" s="36">
        <v>132</v>
      </c>
      <c r="J73" s="36">
        <v>260</v>
      </c>
      <c r="K73" s="36">
        <v>96</v>
      </c>
      <c r="L73" s="36">
        <v>72</v>
      </c>
      <c r="M73" s="36">
        <v>120</v>
      </c>
      <c r="N73" s="36">
        <v>273</v>
      </c>
      <c r="O73" s="36">
        <v>179</v>
      </c>
      <c r="P73" s="36">
        <v>38</v>
      </c>
      <c r="Q73" s="36">
        <v>37</v>
      </c>
      <c r="R73" s="36">
        <v>113</v>
      </c>
      <c r="S73" s="36">
        <v>115</v>
      </c>
      <c r="T73" s="36">
        <v>83</v>
      </c>
      <c r="U73" s="36">
        <v>210</v>
      </c>
      <c r="V73" s="36">
        <v>230</v>
      </c>
      <c r="W73" s="36">
        <v>121</v>
      </c>
      <c r="X73" s="36">
        <v>50</v>
      </c>
      <c r="Y73" s="36">
        <v>1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53</v>
      </c>
      <c r="K79" s="52">
        <f>RES_hhdet_numvin!K26</f>
        <v>149</v>
      </c>
      <c r="L79" s="52">
        <f>RES_hhdet_numvin!L26</f>
        <v>214</v>
      </c>
      <c r="M79" s="52">
        <f>RES_hhdet_numvin!M26</f>
        <v>282</v>
      </c>
      <c r="N79" s="52">
        <f>RES_hhdet_numvin!N26</f>
        <v>405</v>
      </c>
      <c r="O79" s="52">
        <f>RES_hhdet_numvin!O26</f>
        <v>230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112</v>
      </c>
      <c r="X79" s="52">
        <f>RES_hhdet_numvin!X26</f>
        <v>240</v>
      </c>
      <c r="Y79" s="52">
        <f>RES_hhdet_numvin!Y26</f>
        <v>803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X82" s="138">
        <f>RES_hhdet_numvin!X29</f>
        <v>1</v>
      </c>
      <c r="Y82" s="138">
        <f>RES_hhdet_numvin!Y29</f>
        <v>1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5</v>
      </c>
      <c r="T84" s="138">
        <f>RES_hhdet_numvin!T31</f>
        <v>4</v>
      </c>
      <c r="U84" s="138">
        <f>RES_hhdet_numvin!U31</f>
        <v>3</v>
      </c>
      <c r="V84" s="138">
        <f>RES_hhdet_numvin!V31</f>
        <v>5</v>
      </c>
      <c r="W84" s="138">
        <f>RES_hhdet_numvin!W31</f>
        <v>6</v>
      </c>
      <c r="X84" s="138">
        <f>RES_hhdet_numvin!X31</f>
        <v>11</v>
      </c>
      <c r="Y84" s="138">
        <f>RES_hhdet_numvin!Y31</f>
        <v>86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100</v>
      </c>
      <c r="S88" s="138">
        <f>RES_hhdet_numvin!S35</f>
        <v>228</v>
      </c>
      <c r="T88" s="138">
        <f>RES_hhdet_numvin!T35</f>
        <v>225</v>
      </c>
      <c r="U88" s="138">
        <f>RES_hhdet_numvin!U35</f>
        <v>287</v>
      </c>
      <c r="V88" s="138">
        <f>RES_hhdet_numvin!V35</f>
        <v>234</v>
      </c>
      <c r="W88" s="138">
        <f>RES_hhdet_numvin!W35</f>
        <v>256</v>
      </c>
      <c r="X88" s="138">
        <f>RES_hhdet_numvin!X35</f>
        <v>267</v>
      </c>
      <c r="Y88" s="138">
        <f>RES_hhdet_numvin!Y35</f>
        <v>771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X89" s="138">
        <f>RES_hhdet_numvin!X36</f>
        <v>0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70</v>
      </c>
      <c r="S93" s="138">
        <f>RES_hhdet_numvin!S40</f>
        <v>162</v>
      </c>
      <c r="T93" s="138">
        <f>RES_hhdet_numvin!T40</f>
        <v>167</v>
      </c>
      <c r="U93" s="138">
        <f>RES_hhdet_numvin!U40</f>
        <v>105</v>
      </c>
      <c r="V93" s="138">
        <f>RES_hhdet_numvin!V40</f>
        <v>23</v>
      </c>
      <c r="W93" s="138">
        <f>RES_hhdet_numvin!W40</f>
        <v>122</v>
      </c>
      <c r="X93" s="138">
        <f>RES_hhdet_numvin!X40</f>
        <v>197</v>
      </c>
      <c r="Y93" s="138">
        <f>RES_hhdet_numvin!Y40</f>
        <v>925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30</v>
      </c>
      <c r="S94" s="39">
        <f>RES_hhdet_numvin!S41</f>
        <v>62</v>
      </c>
      <c r="T94" s="39">
        <f>RES_hhdet_numvin!T41</f>
        <v>57</v>
      </c>
      <c r="U94" s="39">
        <f>RES_hhdet_numvin!U41</f>
        <v>163</v>
      </c>
      <c r="V94" s="39">
        <f>RES_hhdet_numvin!V41</f>
        <v>192</v>
      </c>
      <c r="W94" s="39">
        <f>RES_hhdet_numvin!W41</f>
        <v>137</v>
      </c>
      <c r="X94" s="39">
        <f>RES_hhdet_numvin!X41</f>
        <v>74</v>
      </c>
      <c r="Y94" s="39">
        <f>RES_hhdet_numvin!Y41</f>
        <v>2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6.6172558434250712</v>
      </c>
      <c r="C98" s="117">
        <f t="shared" si="12"/>
        <v>6.7704737231865959</v>
      </c>
      <c r="D98" s="117">
        <f t="shared" si="12"/>
        <v>6.7252927707098484</v>
      </c>
      <c r="E98" s="117">
        <f t="shared" si="12"/>
        <v>6.5185800927003994</v>
      </c>
      <c r="F98" s="117">
        <f t="shared" si="12"/>
        <v>5.8478887308952556</v>
      </c>
      <c r="G98" s="117">
        <f t="shared" si="12"/>
        <v>5.8442465775121404</v>
      </c>
      <c r="H98" s="117">
        <f t="shared" si="12"/>
        <v>5.3141120986182404</v>
      </c>
      <c r="I98" s="117">
        <f t="shared" si="12"/>
        <v>3.8260073859686488</v>
      </c>
      <c r="J98" s="117">
        <f t="shared" si="12"/>
        <v>3.5422896389770409</v>
      </c>
      <c r="K98" s="117">
        <f t="shared" si="12"/>
        <v>3.5753263578558352</v>
      </c>
      <c r="L98" s="117">
        <f t="shared" si="12"/>
        <v>3.8521712692708165</v>
      </c>
      <c r="M98" s="117">
        <f t="shared" si="12"/>
        <v>4.0318796172015539</v>
      </c>
      <c r="N98" s="117">
        <f t="shared" si="12"/>
        <v>4.0659494420547695</v>
      </c>
      <c r="O98" s="117">
        <f t="shared" si="12"/>
        <v>3.4706040133029568</v>
      </c>
      <c r="P98" s="117">
        <f t="shared" si="12"/>
        <v>2.9970450132994348</v>
      </c>
      <c r="Q98" s="117">
        <f t="shared" si="12"/>
        <v>2.5018084151726914</v>
      </c>
      <c r="R98" s="117">
        <f t="shared" ref="R98:V98" si="13">R99+R102+R104+R113</f>
        <v>2.6926346333331965</v>
      </c>
      <c r="S98" s="117">
        <f t="shared" si="13"/>
        <v>2.8047080634030963</v>
      </c>
      <c r="T98" s="117">
        <f t="shared" si="13"/>
        <v>2.1261338960446974</v>
      </c>
      <c r="U98" s="117">
        <f t="shared" si="13"/>
        <v>2.2135235593560618</v>
      </c>
      <c r="V98" s="117">
        <f t="shared" si="13"/>
        <v>2.075764357389434</v>
      </c>
      <c r="W98" s="117">
        <f t="shared" ref="W98:Y98" si="14">W99+W102+W104+W113</f>
        <v>2.1358867495994138</v>
      </c>
      <c r="X98" s="117">
        <f t="shared" si="14"/>
        <v>1.8003687883027901</v>
      </c>
      <c r="Y98" s="117">
        <f t="shared" si="14"/>
        <v>3.2813372544546606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5.9069067675988656</v>
      </c>
      <c r="C99" s="122">
        <f t="shared" si="15"/>
        <v>6.0339039203323468</v>
      </c>
      <c r="D99" s="122">
        <f t="shared" si="15"/>
        <v>6.1057658056669553</v>
      </c>
      <c r="E99" s="122">
        <f t="shared" si="15"/>
        <v>5.9031465321333609</v>
      </c>
      <c r="F99" s="122">
        <f t="shared" si="15"/>
        <v>5.2039752955623966</v>
      </c>
      <c r="G99" s="122">
        <f t="shared" si="15"/>
        <v>5.257865344077822</v>
      </c>
      <c r="H99" s="122">
        <f t="shared" si="15"/>
        <v>4.7360156742313384</v>
      </c>
      <c r="I99" s="122">
        <f t="shared" si="15"/>
        <v>3.390139349980267</v>
      </c>
      <c r="J99" s="122">
        <f t="shared" si="15"/>
        <v>3.0608096505716595</v>
      </c>
      <c r="K99" s="122">
        <f t="shared" si="15"/>
        <v>3.0998979573799788</v>
      </c>
      <c r="L99" s="122">
        <f t="shared" si="15"/>
        <v>3.4648930132892639</v>
      </c>
      <c r="M99" s="122">
        <f t="shared" si="15"/>
        <v>3.6029149670076279</v>
      </c>
      <c r="N99" s="122">
        <f t="shared" si="15"/>
        <v>3.6156434581739179</v>
      </c>
      <c r="O99" s="122">
        <f t="shared" si="15"/>
        <v>3.0959972634065887</v>
      </c>
      <c r="P99" s="122">
        <f t="shared" si="15"/>
        <v>2.6382324119688958</v>
      </c>
      <c r="Q99" s="122">
        <f t="shared" si="15"/>
        <v>2.2074293392256474</v>
      </c>
      <c r="R99" s="122">
        <f t="shared" ref="R99:V99" si="16">SUM(R100:R101)</f>
        <v>2.4060726593250039</v>
      </c>
      <c r="S99" s="122">
        <f t="shared" si="16"/>
        <v>2.5425553310434093</v>
      </c>
      <c r="T99" s="122">
        <f t="shared" si="16"/>
        <v>1.8776962271593682</v>
      </c>
      <c r="U99" s="122">
        <f t="shared" si="16"/>
        <v>1.9881395435677505</v>
      </c>
      <c r="V99" s="122">
        <f t="shared" si="16"/>
        <v>1.8791094704963487</v>
      </c>
      <c r="W99" s="122">
        <f t="shared" ref="W99:Y99" si="17">SUM(W100:W101)</f>
        <v>1.8791010615824457</v>
      </c>
      <c r="X99" s="122">
        <f t="shared" si="17"/>
        <v>1.5494453645155228</v>
      </c>
      <c r="Y99" s="122">
        <f t="shared" si="17"/>
        <v>2.9824003124132474</v>
      </c>
      <c r="DA99" s="130" t="s">
        <v>1593</v>
      </c>
    </row>
    <row r="100" spans="1:105" ht="12" customHeight="1" x14ac:dyDescent="0.25">
      <c r="A100" s="97" t="s">
        <v>74</v>
      </c>
      <c r="B100" s="98">
        <v>5.8417880575685359</v>
      </c>
      <c r="C100" s="98">
        <v>5.968220231831225</v>
      </c>
      <c r="D100" s="98">
        <v>6.0403897532280553</v>
      </c>
      <c r="E100" s="98">
        <v>5.8409466400957371</v>
      </c>
      <c r="F100" s="98">
        <v>5.1499058271859885</v>
      </c>
      <c r="G100" s="98">
        <v>5.2039633075781495</v>
      </c>
      <c r="H100" s="98">
        <v>4.6878469869185873</v>
      </c>
      <c r="I100" s="98">
        <v>3.3562477616899358</v>
      </c>
      <c r="J100" s="98">
        <v>3.0300790984223624</v>
      </c>
      <c r="K100" s="98">
        <v>3.0684653737739978</v>
      </c>
      <c r="L100" s="98">
        <v>3.4295243161678504</v>
      </c>
      <c r="M100" s="98">
        <v>3.5652900918867352</v>
      </c>
      <c r="N100" s="98">
        <v>3.5764781050829391</v>
      </c>
      <c r="O100" s="98">
        <v>3.0613980802392695</v>
      </c>
      <c r="P100" s="98">
        <v>2.6091111036260681</v>
      </c>
      <c r="Q100" s="98">
        <v>2.1833960856352577</v>
      </c>
      <c r="R100" s="98">
        <v>2.3802280848740902</v>
      </c>
      <c r="S100" s="98">
        <v>2.5154581064297319</v>
      </c>
      <c r="T100" s="98">
        <v>1.8576526225279215</v>
      </c>
      <c r="U100" s="98">
        <v>1.9669102894812258</v>
      </c>
      <c r="V100" s="98">
        <v>1.8593006592146679</v>
      </c>
      <c r="W100" s="98">
        <v>1.8592481131174088</v>
      </c>
      <c r="X100" s="98">
        <v>1.5327601031814306</v>
      </c>
      <c r="Y100" s="98">
        <v>2.9490923855928095</v>
      </c>
      <c r="DA100" s="63" t="s">
        <v>1594</v>
      </c>
    </row>
    <row r="101" spans="1:105" ht="12" customHeight="1" x14ac:dyDescent="0.25">
      <c r="A101" s="97" t="s">
        <v>53</v>
      </c>
      <c r="B101" s="98">
        <v>6.511871003032968E-2</v>
      </c>
      <c r="C101" s="98">
        <v>6.5683688501122148E-2</v>
      </c>
      <c r="D101" s="98">
        <v>6.5376052438900087E-2</v>
      </c>
      <c r="E101" s="98">
        <v>6.2199892037623487E-2</v>
      </c>
      <c r="F101" s="98">
        <v>5.4069468376408206E-2</v>
      </c>
      <c r="G101" s="98">
        <v>5.3902036499672526E-2</v>
      </c>
      <c r="H101" s="98">
        <v>4.8168687312751576E-2</v>
      </c>
      <c r="I101" s="98">
        <v>3.3891588290331169E-2</v>
      </c>
      <c r="J101" s="98">
        <v>3.0730552149297184E-2</v>
      </c>
      <c r="K101" s="98">
        <v>3.1432583605980904E-2</v>
      </c>
      <c r="L101" s="98">
        <v>3.5368697121413641E-2</v>
      </c>
      <c r="M101" s="98">
        <v>3.7624875120892846E-2</v>
      </c>
      <c r="N101" s="98">
        <v>3.9165353090978766E-2</v>
      </c>
      <c r="O101" s="98">
        <v>3.4599183167319088E-2</v>
      </c>
      <c r="P101" s="98">
        <v>2.9121308342827584E-2</v>
      </c>
      <c r="Q101" s="98">
        <v>2.4033253590389925E-2</v>
      </c>
      <c r="R101" s="98">
        <v>2.584457445091352E-2</v>
      </c>
      <c r="S101" s="98">
        <v>2.7097224613677438E-2</v>
      </c>
      <c r="T101" s="98">
        <v>2.004360463144669E-2</v>
      </c>
      <c r="U101" s="98">
        <v>2.1229254086524544E-2</v>
      </c>
      <c r="V101" s="98">
        <v>1.9808811281680768E-2</v>
      </c>
      <c r="W101" s="98">
        <v>1.9852948465037025E-2</v>
      </c>
      <c r="X101" s="98">
        <v>1.6685261334092222E-2</v>
      </c>
      <c r="Y101" s="98">
        <v>3.3307926820438045E-2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5.5673609240749933E-6</v>
      </c>
      <c r="C102" s="122">
        <f t="shared" si="18"/>
        <v>7.3912416649022544E-6</v>
      </c>
      <c r="D102" s="122">
        <f t="shared" si="18"/>
        <v>1.0418013429250044E-5</v>
      </c>
      <c r="E102" s="122">
        <f t="shared" si="18"/>
        <v>1.1322501761185489E-5</v>
      </c>
      <c r="F102" s="122">
        <f t="shared" si="18"/>
        <v>8.8795144990080176E-6</v>
      </c>
      <c r="G102" s="122">
        <f t="shared" si="18"/>
        <v>1.2957836769191873E-5</v>
      </c>
      <c r="H102" s="122">
        <f t="shared" si="18"/>
        <v>2.7040269820228923E-5</v>
      </c>
      <c r="I102" s="122">
        <f t="shared" si="18"/>
        <v>9.832730169511754E-6</v>
      </c>
      <c r="J102" s="122">
        <f t="shared" si="18"/>
        <v>1.368806450440004E-5</v>
      </c>
      <c r="K102" s="122">
        <f t="shared" si="18"/>
        <v>2.8770855184966682E-5</v>
      </c>
      <c r="L102" s="122">
        <f t="shared" si="18"/>
        <v>2.8960955785314776E-4</v>
      </c>
      <c r="M102" s="122">
        <f t="shared" si="18"/>
        <v>4.479060842503809E-5</v>
      </c>
      <c r="N102" s="122">
        <f t="shared" si="18"/>
        <v>1.6953269779122215E-4</v>
      </c>
      <c r="O102" s="122">
        <f t="shared" si="18"/>
        <v>1.0785573379079488E-4</v>
      </c>
      <c r="P102" s="122">
        <f t="shared" si="18"/>
        <v>2.7145218309084358E-4</v>
      </c>
      <c r="Q102" s="122">
        <f t="shared" si="18"/>
        <v>1.7770286203170181E-4</v>
      </c>
      <c r="R102" s="122">
        <f t="shared" si="18"/>
        <v>1.0799429487430315E-4</v>
      </c>
      <c r="S102" s="122">
        <f t="shared" si="18"/>
        <v>7.0416632935008669E-5</v>
      </c>
      <c r="T102" s="122">
        <f t="shared" si="18"/>
        <v>9.7823217430985057E-5</v>
      </c>
      <c r="U102" s="122">
        <f t="shared" si="18"/>
        <v>5.0410455569002424E-5</v>
      </c>
      <c r="V102" s="122">
        <f t="shared" si="18"/>
        <v>1.7364070176655765E-5</v>
      </c>
      <c r="W102" s="122">
        <f t="shared" si="18"/>
        <v>2.0126462400286792E-5</v>
      </c>
      <c r="X102" s="122">
        <f t="shared" si="18"/>
        <v>7.9379971954695148E-6</v>
      </c>
      <c r="Y102" s="122">
        <f t="shared" si="18"/>
        <v>5.2228755998808106E-6</v>
      </c>
      <c r="DA102" s="130" t="s">
        <v>1596</v>
      </c>
    </row>
    <row r="103" spans="1:105" ht="12" customHeight="1" x14ac:dyDescent="0.25">
      <c r="A103" s="97" t="s">
        <v>53</v>
      </c>
      <c r="B103" s="98">
        <v>5.5673609240749933E-6</v>
      </c>
      <c r="C103" s="98">
        <v>7.3912416649022544E-6</v>
      </c>
      <c r="D103" s="98">
        <v>1.0418013429250044E-5</v>
      </c>
      <c r="E103" s="98">
        <v>1.1322501761185489E-5</v>
      </c>
      <c r="F103" s="98">
        <v>8.8795144990080176E-6</v>
      </c>
      <c r="G103" s="98">
        <v>1.2957836769191873E-5</v>
      </c>
      <c r="H103" s="98">
        <v>2.7040269820228923E-5</v>
      </c>
      <c r="I103" s="98">
        <v>9.832730169511754E-6</v>
      </c>
      <c r="J103" s="98">
        <v>1.368806450440004E-5</v>
      </c>
      <c r="K103" s="98">
        <v>2.8770855184966682E-5</v>
      </c>
      <c r="L103" s="98">
        <v>2.8960955785314776E-4</v>
      </c>
      <c r="M103" s="98">
        <v>4.479060842503809E-5</v>
      </c>
      <c r="N103" s="98">
        <v>1.6953269779122215E-4</v>
      </c>
      <c r="O103" s="98">
        <v>1.0785573379079488E-4</v>
      </c>
      <c r="P103" s="98">
        <v>2.7145218309084358E-4</v>
      </c>
      <c r="Q103" s="98">
        <v>1.7770286203170181E-4</v>
      </c>
      <c r="R103" s="98">
        <v>1.0799429487430315E-4</v>
      </c>
      <c r="S103" s="98">
        <v>7.0416632935008669E-5</v>
      </c>
      <c r="T103" s="98">
        <v>9.7823217430985057E-5</v>
      </c>
      <c r="U103" s="98">
        <v>5.0410455569002424E-5</v>
      </c>
      <c r="V103" s="98">
        <v>1.7364070176655765E-5</v>
      </c>
      <c r="W103" s="98">
        <v>2.0126462400286792E-5</v>
      </c>
      <c r="X103" s="98">
        <v>7.9379971954695148E-6</v>
      </c>
      <c r="Y103" s="98">
        <v>5.2228755998808106E-6</v>
      </c>
      <c r="DA103" s="63" t="s">
        <v>1597</v>
      </c>
    </row>
    <row r="104" spans="1:105" ht="12" customHeight="1" x14ac:dyDescent="0.25">
      <c r="A104" s="121" t="s">
        <v>55</v>
      </c>
      <c r="B104" s="122">
        <v>0.26365921746625048</v>
      </c>
      <c r="C104" s="122">
        <v>0.30117410727691146</v>
      </c>
      <c r="D104" s="122">
        <v>0.2194474217511613</v>
      </c>
      <c r="E104" s="122">
        <v>0.22936938815698968</v>
      </c>
      <c r="F104" s="122">
        <v>0.29477316660219433</v>
      </c>
      <c r="G104" s="122">
        <v>0.26561249054428981</v>
      </c>
      <c r="H104" s="122">
        <v>0.27658389939019856</v>
      </c>
      <c r="I104" s="122">
        <v>0.19664840662943864</v>
      </c>
      <c r="J104" s="122">
        <v>0.23375689785830456</v>
      </c>
      <c r="K104" s="122">
        <v>0.2411261675429659</v>
      </c>
      <c r="L104" s="122">
        <v>0.1864810160799765</v>
      </c>
      <c r="M104" s="122">
        <v>0.20883935087898681</v>
      </c>
      <c r="N104" s="122">
        <v>0.22424633091360122</v>
      </c>
      <c r="O104" s="122">
        <v>0.18850350764539006</v>
      </c>
      <c r="P104" s="122">
        <v>0.19609969419067655</v>
      </c>
      <c r="Q104" s="122">
        <v>0.17549385400039447</v>
      </c>
      <c r="R104" s="122">
        <v>0.17085075065773894</v>
      </c>
      <c r="S104" s="122">
        <v>0.1590008016119539</v>
      </c>
      <c r="T104" s="122">
        <v>0.13995279665453975</v>
      </c>
      <c r="U104" s="122">
        <v>0.11901554743471914</v>
      </c>
      <c r="V104" s="122">
        <v>0.10738384193169936</v>
      </c>
      <c r="W104" s="122">
        <v>0.16707493945692456</v>
      </c>
      <c r="X104" s="122">
        <v>0.15642578365481768</v>
      </c>
      <c r="Y104" s="122">
        <v>0.14281034479345783</v>
      </c>
      <c r="DA104" s="130" t="s">
        <v>1598</v>
      </c>
    </row>
    <row r="105" spans="1:105" ht="12" customHeight="1" x14ac:dyDescent="0.25">
      <c r="A105" s="97" t="s">
        <v>141</v>
      </c>
      <c r="B105" s="98">
        <v>9.8881417493942129E-3</v>
      </c>
      <c r="C105" s="98">
        <v>1.000033943802113E-2</v>
      </c>
      <c r="D105" s="98">
        <v>9.5877941220536521E-3</v>
      </c>
      <c r="E105" s="98">
        <v>9.0239151842031514E-3</v>
      </c>
      <c r="F105" s="98">
        <v>7.5786598838209224E-3</v>
      </c>
      <c r="G105" s="98">
        <v>6.7685213306482245E-3</v>
      </c>
      <c r="H105" s="98">
        <v>4.8369778497109606E-3</v>
      </c>
      <c r="I105" s="98">
        <v>3.0373791615157454E-3</v>
      </c>
      <c r="J105" s="98">
        <v>2.2879263653596228E-3</v>
      </c>
      <c r="K105" s="98">
        <v>2.6285384333771325E-3</v>
      </c>
      <c r="L105" s="98">
        <v>2.4745163398022661E-3</v>
      </c>
      <c r="M105" s="98">
        <v>2.8002733627959112E-3</v>
      </c>
      <c r="N105" s="98">
        <v>2.7886320787104462E-3</v>
      </c>
      <c r="O105" s="98">
        <v>2.4671256050579756E-3</v>
      </c>
      <c r="P105" s="98">
        <v>2.3427258271877566E-3</v>
      </c>
      <c r="Q105" s="98">
        <v>1.8988133378413576E-3</v>
      </c>
      <c r="R105" s="98">
        <v>1.5436146549574555E-3</v>
      </c>
      <c r="S105" s="98">
        <v>1.2559061406941074E-3</v>
      </c>
      <c r="T105" s="98">
        <v>1.1587626228882787E-3</v>
      </c>
      <c r="U105" s="98">
        <v>1.032773608616184E-3</v>
      </c>
      <c r="V105" s="98">
        <v>9.8298458424771543E-4</v>
      </c>
      <c r="W105" s="98">
        <v>1.5699009716204327E-3</v>
      </c>
      <c r="X105" s="98">
        <v>2.1436891491427635E-3</v>
      </c>
      <c r="Y105" s="98">
        <v>7.7190517075827105E-3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0.25377107571685625</v>
      </c>
      <c r="C109" s="101">
        <v>0.29117376783889032</v>
      </c>
      <c r="D109" s="101">
        <v>0.20985962762910765</v>
      </c>
      <c r="E109" s="101">
        <v>0.22034547297278653</v>
      </c>
      <c r="F109" s="101">
        <v>0.28719450671837338</v>
      </c>
      <c r="G109" s="101">
        <v>0.25884396921364161</v>
      </c>
      <c r="H109" s="101">
        <v>0.27174692154048763</v>
      </c>
      <c r="I109" s="101">
        <v>0.19361102746792289</v>
      </c>
      <c r="J109" s="101">
        <v>0.23146897149294493</v>
      </c>
      <c r="K109" s="101">
        <v>0.23849762910958877</v>
      </c>
      <c r="L109" s="101">
        <v>0.18400649974017422</v>
      </c>
      <c r="M109" s="101">
        <v>0.20603907751619088</v>
      </c>
      <c r="N109" s="101">
        <v>0.22145769883489078</v>
      </c>
      <c r="O109" s="101">
        <v>0.1860363820403321</v>
      </c>
      <c r="P109" s="101">
        <v>0.1937569683634888</v>
      </c>
      <c r="Q109" s="101">
        <v>0.1735950406625531</v>
      </c>
      <c r="R109" s="101">
        <v>0.16930713600278149</v>
      </c>
      <c r="S109" s="101">
        <v>0.15774489547125981</v>
      </c>
      <c r="T109" s="101">
        <v>0.13879403403165147</v>
      </c>
      <c r="U109" s="101">
        <v>0.11798277382610295</v>
      </c>
      <c r="V109" s="101">
        <v>0.10640085734745165</v>
      </c>
      <c r="W109" s="101">
        <v>0.16550503848530412</v>
      </c>
      <c r="X109" s="101">
        <v>0.15428209450567493</v>
      </c>
      <c r="Y109" s="101">
        <v>0.13509129308587511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1606</v>
      </c>
    </row>
    <row r="113" spans="1:105" ht="12" customHeight="1" x14ac:dyDescent="0.25">
      <c r="A113" s="121" t="s">
        <v>54</v>
      </c>
      <c r="B113" s="122">
        <v>0.44668429099903018</v>
      </c>
      <c r="C113" s="122">
        <v>0.43538830433567322</v>
      </c>
      <c r="D113" s="122">
        <v>0.40006912527830241</v>
      </c>
      <c r="E113" s="122">
        <v>0.38605284990828825</v>
      </c>
      <c r="F113" s="122">
        <v>0.34913138921616577</v>
      </c>
      <c r="G113" s="122">
        <v>0.32075578505325952</v>
      </c>
      <c r="H113" s="122">
        <v>0.30148548472688352</v>
      </c>
      <c r="I113" s="122">
        <v>0.23920979662877345</v>
      </c>
      <c r="J113" s="122">
        <v>0.24770940248257228</v>
      </c>
      <c r="K113" s="122">
        <v>0.23427346207770594</v>
      </c>
      <c r="L113" s="122">
        <v>0.20050763034372296</v>
      </c>
      <c r="M113" s="122">
        <v>0.22008050870651419</v>
      </c>
      <c r="N113" s="122">
        <v>0.22589012026945887</v>
      </c>
      <c r="O113" s="122">
        <v>0.1859953865171875</v>
      </c>
      <c r="P113" s="122">
        <v>0.16244145495677159</v>
      </c>
      <c r="Q113" s="122">
        <v>0.11870751908461813</v>
      </c>
      <c r="R113" s="122">
        <v>0.11560322905557968</v>
      </c>
      <c r="S113" s="122">
        <v>0.10308151411479827</v>
      </c>
      <c r="T113" s="122">
        <v>0.10838704901335849</v>
      </c>
      <c r="U113" s="122">
        <v>0.10631805789802339</v>
      </c>
      <c r="V113" s="122">
        <v>8.9253680891209386E-2</v>
      </c>
      <c r="W113" s="122">
        <v>8.9690622097643377E-2</v>
      </c>
      <c r="X113" s="122">
        <v>9.4489702135253914E-2</v>
      </c>
      <c r="Y113" s="122">
        <v>0.15612137437235549</v>
      </c>
      <c r="DA113" s="130" t="s">
        <v>1607</v>
      </c>
    </row>
    <row r="114" spans="1:105" ht="12" customHeight="1" x14ac:dyDescent="0.25">
      <c r="A114" s="97" t="s">
        <v>50</v>
      </c>
      <c r="B114" s="98">
        <v>0.42728458062267755</v>
      </c>
      <c r="C114" s="98">
        <v>0.412758618299779</v>
      </c>
      <c r="D114" s="98">
        <v>0.38632065681913769</v>
      </c>
      <c r="E114" s="98">
        <v>0.35931122085168332</v>
      </c>
      <c r="F114" s="98">
        <v>0.29817385628417548</v>
      </c>
      <c r="G114" s="98">
        <v>0.27124529599672187</v>
      </c>
      <c r="H114" s="98">
        <v>0.21683634627866857</v>
      </c>
      <c r="I114" s="98">
        <v>0.14024910442864455</v>
      </c>
      <c r="J114" s="98">
        <v>0.12684986377526455</v>
      </c>
      <c r="K114" s="98">
        <v>0.12365889141587751</v>
      </c>
      <c r="L114" s="98">
        <v>0.12613777906884216</v>
      </c>
      <c r="M114" s="98">
        <v>0.14237003352940739</v>
      </c>
      <c r="N114" s="98">
        <v>0.14710898464171968</v>
      </c>
      <c r="O114" s="98">
        <v>0.1208561643432096</v>
      </c>
      <c r="P114" s="98">
        <v>0.103467916035064</v>
      </c>
      <c r="Q114" s="98">
        <v>8.0042868841973439E-2</v>
      </c>
      <c r="R114" s="98">
        <v>8.2673945768958659E-2</v>
      </c>
      <c r="S114" s="98">
        <v>8.2449016269114786E-2</v>
      </c>
      <c r="T114" s="98">
        <v>6.9771221683883958E-2</v>
      </c>
      <c r="U114" s="98">
        <v>7.159128790387087E-2</v>
      </c>
      <c r="V114" s="98">
        <v>5.7274740075636384E-2</v>
      </c>
      <c r="W114" s="98">
        <v>4.7070213112426408E-2</v>
      </c>
      <c r="X114" s="98">
        <v>5.5095193283210636E-2</v>
      </c>
      <c r="Y114" s="98">
        <v>0.12876458081789777</v>
      </c>
      <c r="DA114" s="63" t="s">
        <v>1608</v>
      </c>
    </row>
    <row r="115" spans="1:105" ht="12" customHeight="1" x14ac:dyDescent="0.25">
      <c r="A115" s="109" t="s">
        <v>120</v>
      </c>
      <c r="B115" s="33">
        <v>1.9399710376352641E-2</v>
      </c>
      <c r="C115" s="33">
        <v>2.2629686035894214E-2</v>
      </c>
      <c r="D115" s="33">
        <v>1.3748468459164748E-2</v>
      </c>
      <c r="E115" s="33">
        <v>2.6741629056604935E-2</v>
      </c>
      <c r="F115" s="33">
        <v>5.095753293199027E-2</v>
      </c>
      <c r="G115" s="33">
        <v>4.9510489056537668E-2</v>
      </c>
      <c r="H115" s="33">
        <v>8.464913844821495E-2</v>
      </c>
      <c r="I115" s="33">
        <v>9.8960692200128889E-2</v>
      </c>
      <c r="J115" s="33">
        <v>0.12085953870730774</v>
      </c>
      <c r="K115" s="33">
        <v>0.11061457066182842</v>
      </c>
      <c r="L115" s="33">
        <v>7.4369851274880799E-2</v>
      </c>
      <c r="M115" s="33">
        <v>7.7710475177106816E-2</v>
      </c>
      <c r="N115" s="33">
        <v>7.8781135627739196E-2</v>
      </c>
      <c r="O115" s="33">
        <v>6.5139222173977884E-2</v>
      </c>
      <c r="P115" s="33">
        <v>5.8973538921707598E-2</v>
      </c>
      <c r="Q115" s="33">
        <v>3.8664650242644698E-2</v>
      </c>
      <c r="R115" s="33">
        <v>3.2929283286621015E-2</v>
      </c>
      <c r="S115" s="33">
        <v>2.0632497845683485E-2</v>
      </c>
      <c r="T115" s="33">
        <v>3.8615827329474536E-2</v>
      </c>
      <c r="U115" s="33">
        <v>3.4726769994152515E-2</v>
      </c>
      <c r="V115" s="33">
        <v>3.1978940815573009E-2</v>
      </c>
      <c r="W115" s="33">
        <v>4.2620408985216969E-2</v>
      </c>
      <c r="X115" s="33">
        <v>3.9394508852043278E-2</v>
      </c>
      <c r="Y115" s="33">
        <v>2.735679355445771E-2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3.2985760643736688</v>
      </c>
      <c r="C117" s="117">
        <f t="shared" si="19"/>
        <v>3.3951301800672553</v>
      </c>
      <c r="D117" s="117">
        <f t="shared" si="19"/>
        <v>3.3736923543229382</v>
      </c>
      <c r="E117" s="117">
        <f t="shared" si="19"/>
        <v>3.2858217400894665</v>
      </c>
      <c r="F117" s="117">
        <f t="shared" si="19"/>
        <v>2.967109338331313</v>
      </c>
      <c r="G117" s="117">
        <f t="shared" si="19"/>
        <v>2.9654716514065527</v>
      </c>
      <c r="H117" s="117">
        <f t="shared" si="19"/>
        <v>2.7144778514093892</v>
      </c>
      <c r="I117" s="117">
        <f t="shared" si="19"/>
        <v>1.9668395958503899</v>
      </c>
      <c r="J117" s="117">
        <f t="shared" si="19"/>
        <v>1.8573846408290475</v>
      </c>
      <c r="K117" s="117">
        <f t="shared" si="19"/>
        <v>1.9105587709835854</v>
      </c>
      <c r="L117" s="117">
        <f t="shared" si="19"/>
        <v>2.0904311741320933</v>
      </c>
      <c r="M117" s="117">
        <f t="shared" si="19"/>
        <v>2.253864652633407</v>
      </c>
      <c r="N117" s="117">
        <f t="shared" si="19"/>
        <v>2.3680457589416219</v>
      </c>
      <c r="O117" s="117">
        <f t="shared" si="19"/>
        <v>2.0937103712822962</v>
      </c>
      <c r="P117" s="117">
        <f t="shared" si="19"/>
        <v>1.81488210791573</v>
      </c>
      <c r="Q117" s="117">
        <f t="shared" si="19"/>
        <v>1.518061004718974</v>
      </c>
      <c r="R117" s="117">
        <f t="shared" ref="R117:V117" si="20">R118+R121+R123+R132</f>
        <v>1.6390925959549643</v>
      </c>
      <c r="S117" s="117">
        <f t="shared" si="20"/>
        <v>1.7154281245110625</v>
      </c>
      <c r="T117" s="117">
        <f t="shared" si="20"/>
        <v>1.312808541711405</v>
      </c>
      <c r="U117" s="117">
        <f t="shared" si="20"/>
        <v>1.3689445233093995</v>
      </c>
      <c r="V117" s="117">
        <f t="shared" si="20"/>
        <v>1.2877080443018305</v>
      </c>
      <c r="W117" s="117">
        <f t="shared" ref="W117:Y117" si="21">W118+W121+W123+W132</f>
        <v>1.3500240963824011</v>
      </c>
      <c r="X117" s="117">
        <f t="shared" si="21"/>
        <v>1.1643551141647539</v>
      </c>
      <c r="Y117" s="117">
        <f t="shared" si="21"/>
        <v>2.198236549830709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2.8879554086709067</v>
      </c>
      <c r="C118" s="122">
        <f t="shared" si="22"/>
        <v>2.9670756140096133</v>
      </c>
      <c r="D118" s="122">
        <f t="shared" si="22"/>
        <v>3.0145802749112143</v>
      </c>
      <c r="E118" s="122">
        <f t="shared" si="22"/>
        <v>2.9254780880512632</v>
      </c>
      <c r="F118" s="122">
        <f t="shared" si="22"/>
        <v>2.5830373864118514</v>
      </c>
      <c r="G118" s="122">
        <f t="shared" si="22"/>
        <v>2.6137092288135677</v>
      </c>
      <c r="H118" s="122">
        <f t="shared" si="22"/>
        <v>2.3586598205193012</v>
      </c>
      <c r="I118" s="122">
        <f t="shared" si="22"/>
        <v>1.6920765361173979</v>
      </c>
      <c r="J118" s="122">
        <f t="shared" si="22"/>
        <v>1.5505338146252152</v>
      </c>
      <c r="K118" s="122">
        <f t="shared" si="22"/>
        <v>1.6076710787650557</v>
      </c>
      <c r="L118" s="122">
        <f t="shared" si="22"/>
        <v>1.8453357493854265</v>
      </c>
      <c r="M118" s="122">
        <f t="shared" si="22"/>
        <v>1.9829334274849562</v>
      </c>
      <c r="N118" s="122">
        <f t="shared" si="22"/>
        <v>2.0818187875235514</v>
      </c>
      <c r="O118" s="122">
        <f t="shared" si="22"/>
        <v>1.8542177947412157</v>
      </c>
      <c r="P118" s="122">
        <f t="shared" si="22"/>
        <v>1.5841328098354559</v>
      </c>
      <c r="Q118" s="122">
        <f t="shared" si="22"/>
        <v>1.328744407462477</v>
      </c>
      <c r="R118" s="122">
        <f t="shared" ref="R118:V118" si="23">SUM(R119:R120)</f>
        <v>1.4533383905745201</v>
      </c>
      <c r="S118" s="122">
        <f t="shared" si="23"/>
        <v>1.5439494563414777</v>
      </c>
      <c r="T118" s="122">
        <f t="shared" si="23"/>
        <v>1.1443502502051541</v>
      </c>
      <c r="U118" s="122">
        <f t="shared" si="23"/>
        <v>1.2136664402879183</v>
      </c>
      <c r="V118" s="122">
        <f t="shared" si="23"/>
        <v>1.1484514356631776</v>
      </c>
      <c r="W118" s="122">
        <f t="shared" ref="W118:Y118" si="24">SUM(W119:W120)</f>
        <v>1.1609987304178337</v>
      </c>
      <c r="X118" s="122">
        <f t="shared" si="24"/>
        <v>0.97933274804496773</v>
      </c>
      <c r="Y118" s="122">
        <f t="shared" si="24"/>
        <v>1.9854735277402513</v>
      </c>
      <c r="DA118" s="130" t="s">
        <v>1761</v>
      </c>
    </row>
    <row r="119" spans="1:105" ht="12" customHeight="1" x14ac:dyDescent="0.25">
      <c r="A119" s="97" t="s">
        <v>74</v>
      </c>
      <c r="B119" s="98">
        <v>2.8228366986405771</v>
      </c>
      <c r="C119" s="98">
        <v>2.901391925508491</v>
      </c>
      <c r="D119" s="98">
        <v>2.9492042224723143</v>
      </c>
      <c r="E119" s="98">
        <v>2.8632781960136398</v>
      </c>
      <c r="F119" s="98">
        <v>2.5289679180354434</v>
      </c>
      <c r="G119" s="98">
        <v>2.5598071923138952</v>
      </c>
      <c r="H119" s="98">
        <v>2.3104911332065496</v>
      </c>
      <c r="I119" s="98">
        <v>1.6581849478270667</v>
      </c>
      <c r="J119" s="98">
        <v>1.5198032624759181</v>
      </c>
      <c r="K119" s="98">
        <v>1.5762384951590747</v>
      </c>
      <c r="L119" s="98">
        <v>1.809967052264013</v>
      </c>
      <c r="M119" s="98">
        <v>1.9453085523640634</v>
      </c>
      <c r="N119" s="98">
        <v>2.0426534344325726</v>
      </c>
      <c r="O119" s="98">
        <v>1.8196186115738966</v>
      </c>
      <c r="P119" s="98">
        <v>1.5550115014926282</v>
      </c>
      <c r="Q119" s="98">
        <v>1.304711153872087</v>
      </c>
      <c r="R119" s="98">
        <v>1.4274938161236066</v>
      </c>
      <c r="S119" s="98">
        <v>1.5168522317278004</v>
      </c>
      <c r="T119" s="98">
        <v>1.1243066455737074</v>
      </c>
      <c r="U119" s="98">
        <v>1.1924371862013936</v>
      </c>
      <c r="V119" s="98">
        <v>1.1286426243814969</v>
      </c>
      <c r="W119" s="98">
        <v>1.1411457819527968</v>
      </c>
      <c r="X119" s="98">
        <v>0.96264748671087552</v>
      </c>
      <c r="Y119" s="98">
        <v>1.9521656009198132</v>
      </c>
      <c r="DA119" s="63" t="s">
        <v>1762</v>
      </c>
    </row>
    <row r="120" spans="1:105" ht="12" customHeight="1" x14ac:dyDescent="0.25">
      <c r="A120" s="97" t="s">
        <v>53</v>
      </c>
      <c r="B120" s="98">
        <v>6.511871003032968E-2</v>
      </c>
      <c r="C120" s="98">
        <v>6.5683688501122148E-2</v>
      </c>
      <c r="D120" s="98">
        <v>6.5376052438900087E-2</v>
      </c>
      <c r="E120" s="98">
        <v>6.2199892037623487E-2</v>
      </c>
      <c r="F120" s="98">
        <v>5.4069468376408206E-2</v>
      </c>
      <c r="G120" s="98">
        <v>5.3902036499672526E-2</v>
      </c>
      <c r="H120" s="98">
        <v>4.8168687312751576E-2</v>
      </c>
      <c r="I120" s="98">
        <v>3.3891588290331169E-2</v>
      </c>
      <c r="J120" s="98">
        <v>3.0730552149297184E-2</v>
      </c>
      <c r="K120" s="98">
        <v>3.1432583605980904E-2</v>
      </c>
      <c r="L120" s="98">
        <v>3.5368697121413641E-2</v>
      </c>
      <c r="M120" s="98">
        <v>3.7624875120892846E-2</v>
      </c>
      <c r="N120" s="98">
        <v>3.9165353090978766E-2</v>
      </c>
      <c r="O120" s="98">
        <v>3.4599183167319088E-2</v>
      </c>
      <c r="P120" s="98">
        <v>2.9121308342827584E-2</v>
      </c>
      <c r="Q120" s="98">
        <v>2.4033253590389925E-2</v>
      </c>
      <c r="R120" s="98">
        <v>2.584457445091352E-2</v>
      </c>
      <c r="S120" s="98">
        <v>2.7097224613677438E-2</v>
      </c>
      <c r="T120" s="98">
        <v>2.004360463144669E-2</v>
      </c>
      <c r="U120" s="98">
        <v>2.1229254086524544E-2</v>
      </c>
      <c r="V120" s="98">
        <v>1.9808811281680768E-2</v>
      </c>
      <c r="W120" s="98">
        <v>1.9852948465037025E-2</v>
      </c>
      <c r="X120" s="98">
        <v>1.6685261334092222E-2</v>
      </c>
      <c r="Y120" s="98">
        <v>3.3307926820438045E-2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1.1016373448499048E-5</v>
      </c>
      <c r="C121" s="122">
        <f t="shared" si="25"/>
        <v>1.4625363711657988E-5</v>
      </c>
      <c r="D121" s="122">
        <f t="shared" si="25"/>
        <v>2.0614565517353323E-5</v>
      </c>
      <c r="E121" s="122">
        <f t="shared" si="25"/>
        <v>2.6616249998450907E-5</v>
      </c>
      <c r="F121" s="122">
        <f t="shared" si="25"/>
        <v>2.6252400303455313E-5</v>
      </c>
      <c r="G121" s="122">
        <f t="shared" si="25"/>
        <v>3.9103519691210281E-5</v>
      </c>
      <c r="H121" s="122">
        <f t="shared" si="25"/>
        <v>8.1600790487261577E-5</v>
      </c>
      <c r="I121" s="122">
        <f t="shared" si="25"/>
        <v>2.9672727373447189E-5</v>
      </c>
      <c r="J121" s="122">
        <f t="shared" si="25"/>
        <v>4.4712186667120903E-5</v>
      </c>
      <c r="K121" s="122">
        <f t="shared" si="25"/>
        <v>1.0000421981384546E-4</v>
      </c>
      <c r="L121" s="122">
        <f t="shared" si="25"/>
        <v>1.0505085721149031E-3</v>
      </c>
      <c r="M121" s="122">
        <f t="shared" si="25"/>
        <v>1.6778048591735466E-4</v>
      </c>
      <c r="N121" s="122">
        <f t="shared" si="25"/>
        <v>6.594387650582387E-4</v>
      </c>
      <c r="O121" s="122">
        <f t="shared" si="25"/>
        <v>4.3263247413283083E-4</v>
      </c>
      <c r="P121" s="122">
        <f t="shared" si="25"/>
        <v>1.112126111300696E-3</v>
      </c>
      <c r="Q121" s="122">
        <f t="shared" si="25"/>
        <v>7.391089440357732E-4</v>
      </c>
      <c r="R121" s="122">
        <f t="shared" si="25"/>
        <v>4.5373186258124083E-4</v>
      </c>
      <c r="S121" s="122">
        <f t="shared" si="25"/>
        <v>3.0345283726008066E-4</v>
      </c>
      <c r="T121" s="122">
        <f t="shared" si="25"/>
        <v>4.2665041976395601E-4</v>
      </c>
      <c r="U121" s="122">
        <f t="shared" si="25"/>
        <v>2.2350410019140538E-4</v>
      </c>
      <c r="V121" s="122">
        <f t="shared" si="25"/>
        <v>7.9112913738181605E-5</v>
      </c>
      <c r="W121" s="122">
        <f t="shared" si="25"/>
        <v>9.3438196921798443E-5</v>
      </c>
      <c r="X121" s="122">
        <f t="shared" si="25"/>
        <v>3.8195729142255372E-5</v>
      </c>
      <c r="Y121" s="122">
        <f t="shared" si="25"/>
        <v>2.581379668632009E-5</v>
      </c>
      <c r="DA121" s="130" t="s">
        <v>1764</v>
      </c>
    </row>
    <row r="122" spans="1:105" ht="12" customHeight="1" x14ac:dyDescent="0.25">
      <c r="A122" s="97" t="s">
        <v>53</v>
      </c>
      <c r="B122" s="98">
        <v>1.1016373448499048E-5</v>
      </c>
      <c r="C122" s="98">
        <v>1.4625363711657988E-5</v>
      </c>
      <c r="D122" s="98">
        <v>2.0614565517353323E-5</v>
      </c>
      <c r="E122" s="98">
        <v>2.6616249998450907E-5</v>
      </c>
      <c r="F122" s="98">
        <v>2.6252400303455313E-5</v>
      </c>
      <c r="G122" s="98">
        <v>3.9103519691210281E-5</v>
      </c>
      <c r="H122" s="98">
        <v>8.1600790487261577E-5</v>
      </c>
      <c r="I122" s="98">
        <v>2.9672727373447189E-5</v>
      </c>
      <c r="J122" s="98">
        <v>4.4712186667120903E-5</v>
      </c>
      <c r="K122" s="98">
        <v>1.0000421981384546E-4</v>
      </c>
      <c r="L122" s="98">
        <v>1.0505085721149031E-3</v>
      </c>
      <c r="M122" s="98">
        <v>1.6778048591735466E-4</v>
      </c>
      <c r="N122" s="98">
        <v>6.594387650582387E-4</v>
      </c>
      <c r="O122" s="98">
        <v>4.3263247413283083E-4</v>
      </c>
      <c r="P122" s="98">
        <v>1.112126111300696E-3</v>
      </c>
      <c r="Q122" s="98">
        <v>7.391089440357732E-4</v>
      </c>
      <c r="R122" s="98">
        <v>4.5373186258124083E-4</v>
      </c>
      <c r="S122" s="98">
        <v>3.0345283726008066E-4</v>
      </c>
      <c r="T122" s="98">
        <v>4.2665041976395601E-4</v>
      </c>
      <c r="U122" s="98">
        <v>2.2350410019140538E-4</v>
      </c>
      <c r="V122" s="98">
        <v>7.9112913738181605E-5</v>
      </c>
      <c r="W122" s="98">
        <v>9.3438196921798443E-5</v>
      </c>
      <c r="X122" s="98">
        <v>3.8195729142255372E-5</v>
      </c>
      <c r="Y122" s="98">
        <v>2.581379668632009E-5</v>
      </c>
      <c r="DA122" s="63" t="s">
        <v>1765</v>
      </c>
    </row>
    <row r="123" spans="1:105" ht="12" customHeight="1" x14ac:dyDescent="0.25">
      <c r="A123" s="121" t="s">
        <v>55</v>
      </c>
      <c r="B123" s="122">
        <v>0.15489058737859404</v>
      </c>
      <c r="C123" s="122">
        <v>0.17778578040690396</v>
      </c>
      <c r="D123" s="122">
        <v>0.12994790339473009</v>
      </c>
      <c r="E123" s="122">
        <v>0.13654918328863999</v>
      </c>
      <c r="F123" s="122">
        <v>0.17669772969597747</v>
      </c>
      <c r="G123" s="122">
        <v>0.16032706678791867</v>
      </c>
      <c r="H123" s="122">
        <v>0.16864512144053251</v>
      </c>
      <c r="I123" s="122">
        <v>0.12050719594412583</v>
      </c>
      <c r="J123" s="122">
        <v>0.14371756265767138</v>
      </c>
      <c r="K123" s="122">
        <v>0.14896734464804909</v>
      </c>
      <c r="L123" s="122">
        <v>0.11575228819370158</v>
      </c>
      <c r="M123" s="122">
        <v>0.13040892395666595</v>
      </c>
      <c r="N123" s="122">
        <v>0.14132288152235958</v>
      </c>
      <c r="O123" s="122">
        <v>0.11994135905032664</v>
      </c>
      <c r="P123" s="122">
        <v>0.12515082889808835</v>
      </c>
      <c r="Q123" s="122">
        <v>0.11294310334806197</v>
      </c>
      <c r="R123" s="122">
        <v>0.11222890001561504</v>
      </c>
      <c r="S123" s="122">
        <v>0.10732722585870562</v>
      </c>
      <c r="T123" s="122">
        <v>9.7044647797529193E-2</v>
      </c>
      <c r="U123" s="122">
        <v>8.5116739615223064E-2</v>
      </c>
      <c r="V123" s="122">
        <v>7.8961860284740767E-2</v>
      </c>
      <c r="W123" s="122">
        <v>0.12513325992118751</v>
      </c>
      <c r="X123" s="122">
        <v>0.11871168864575181</v>
      </c>
      <c r="Y123" s="122">
        <v>0.11181345323906978</v>
      </c>
      <c r="DA123" s="130" t="s">
        <v>1766</v>
      </c>
    </row>
    <row r="124" spans="1:105" ht="12" customHeight="1" x14ac:dyDescent="0.25">
      <c r="A124" s="97" t="s">
        <v>141</v>
      </c>
      <c r="B124" s="98">
        <v>5.1711832738339826E-3</v>
      </c>
      <c r="C124" s="98">
        <v>5.2626702688410134E-3</v>
      </c>
      <c r="D124" s="98">
        <v>5.0712174319444718E-3</v>
      </c>
      <c r="E124" s="98">
        <v>4.7904264499554379E-3</v>
      </c>
      <c r="F124" s="98">
        <v>4.0388024095798008E-3</v>
      </c>
      <c r="G124" s="98">
        <v>3.6339823709867379E-3</v>
      </c>
      <c r="H124" s="98">
        <v>2.6329606205816726E-3</v>
      </c>
      <c r="I124" s="98">
        <v>1.6700182633549571E-3</v>
      </c>
      <c r="J124" s="98">
        <v>1.2613916357488817E-3</v>
      </c>
      <c r="K124" s="98">
        <v>1.4934412293894409E-3</v>
      </c>
      <c r="L124" s="98">
        <v>1.4310309587529501E-3</v>
      </c>
      <c r="M124" s="98">
        <v>1.6390272834458735E-3</v>
      </c>
      <c r="N124" s="98">
        <v>1.6507590346784237E-3</v>
      </c>
      <c r="O124" s="98">
        <v>1.470917212802431E-3</v>
      </c>
      <c r="P124" s="98">
        <v>1.3985916013838303E-3</v>
      </c>
      <c r="Q124" s="98">
        <v>1.1377054059575485E-3</v>
      </c>
      <c r="R124" s="98">
        <v>9.7922300509326629E-4</v>
      </c>
      <c r="S124" s="98">
        <v>8.9519951494458486E-4</v>
      </c>
      <c r="T124" s="98">
        <v>8.9012069438625444E-4</v>
      </c>
      <c r="U124" s="98">
        <v>8.415281240888937E-4</v>
      </c>
      <c r="V124" s="98">
        <v>8.3609132835427082E-4</v>
      </c>
      <c r="W124" s="98">
        <v>1.3520711305014873E-3</v>
      </c>
      <c r="X124" s="98">
        <v>1.8716613131424613E-3</v>
      </c>
      <c r="Y124" s="98">
        <v>6.9472975733385432E-3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0.14971940410476006</v>
      </c>
      <c r="C128" s="101">
        <v>0.17252311013806296</v>
      </c>
      <c r="D128" s="101">
        <v>0.12487668596278562</v>
      </c>
      <c r="E128" s="101">
        <v>0.13175875683868454</v>
      </c>
      <c r="F128" s="101">
        <v>0.17265892728639767</v>
      </c>
      <c r="G128" s="101">
        <v>0.15669308441693192</v>
      </c>
      <c r="H128" s="101">
        <v>0.16601216081995085</v>
      </c>
      <c r="I128" s="101">
        <v>0.11883717768077087</v>
      </c>
      <c r="J128" s="101">
        <v>0.14245617102192251</v>
      </c>
      <c r="K128" s="101">
        <v>0.14747390341865965</v>
      </c>
      <c r="L128" s="101">
        <v>0.11432125723494863</v>
      </c>
      <c r="M128" s="101">
        <v>0.12876989667322009</v>
      </c>
      <c r="N128" s="101">
        <v>0.13967212248768116</v>
      </c>
      <c r="O128" s="101">
        <v>0.11847044183752421</v>
      </c>
      <c r="P128" s="101">
        <v>0.12375223729670452</v>
      </c>
      <c r="Q128" s="101">
        <v>0.11180539794210442</v>
      </c>
      <c r="R128" s="101">
        <v>0.11124967701052178</v>
      </c>
      <c r="S128" s="101">
        <v>0.10643202634376103</v>
      </c>
      <c r="T128" s="101">
        <v>9.6154527103142942E-2</v>
      </c>
      <c r="U128" s="101">
        <v>8.4275211491134164E-2</v>
      </c>
      <c r="V128" s="101">
        <v>7.8125768956386496E-2</v>
      </c>
      <c r="W128" s="101">
        <v>0.12378118879068602</v>
      </c>
      <c r="X128" s="101">
        <v>0.11684002733260934</v>
      </c>
      <c r="Y128" s="101">
        <v>0.10486615566573124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1774</v>
      </c>
    </row>
    <row r="132" spans="1:105" ht="12" customHeight="1" x14ac:dyDescent="0.25">
      <c r="A132" s="121" t="s">
        <v>54</v>
      </c>
      <c r="B132" s="122">
        <v>0.25571905195071953</v>
      </c>
      <c r="C132" s="122">
        <v>0.25025416028702652</v>
      </c>
      <c r="D132" s="122">
        <v>0.22914356145147635</v>
      </c>
      <c r="E132" s="122">
        <v>0.22376785249956468</v>
      </c>
      <c r="F132" s="122">
        <v>0.20734796982318085</v>
      </c>
      <c r="G132" s="122">
        <v>0.19139625228537471</v>
      </c>
      <c r="H132" s="122">
        <v>0.18709130865906834</v>
      </c>
      <c r="I132" s="122">
        <v>0.15422619106149291</v>
      </c>
      <c r="J132" s="122">
        <v>0.16308855135949374</v>
      </c>
      <c r="K132" s="122">
        <v>0.15382034335066685</v>
      </c>
      <c r="L132" s="122">
        <v>0.12829262798085034</v>
      </c>
      <c r="M132" s="122">
        <v>0.14035452070586768</v>
      </c>
      <c r="N132" s="122">
        <v>0.14424465113065274</v>
      </c>
      <c r="O132" s="122">
        <v>0.11911858501662094</v>
      </c>
      <c r="P132" s="122">
        <v>0.1044863430708851</v>
      </c>
      <c r="Q132" s="122">
        <v>7.5634384964399212E-2</v>
      </c>
      <c r="R132" s="122">
        <v>7.3071573502247716E-2</v>
      </c>
      <c r="S132" s="122">
        <v>6.3847989473619124E-2</v>
      </c>
      <c r="T132" s="122">
        <v>7.0986993288957689E-2</v>
      </c>
      <c r="U132" s="122">
        <v>6.9937839306066826E-2</v>
      </c>
      <c r="V132" s="122">
        <v>6.0215635440173956E-2</v>
      </c>
      <c r="W132" s="122">
        <v>6.3798667846457824E-2</v>
      </c>
      <c r="X132" s="122">
        <v>6.6272481744892031E-2</v>
      </c>
      <c r="Y132" s="122">
        <v>0.10092375505470116</v>
      </c>
      <c r="DA132" s="130" t="s">
        <v>1775</v>
      </c>
    </row>
    <row r="133" spans="1:105" ht="12" customHeight="1" x14ac:dyDescent="0.25">
      <c r="A133" s="97" t="s">
        <v>50</v>
      </c>
      <c r="B133" s="98">
        <v>0.2415773011278583</v>
      </c>
      <c r="C133" s="98">
        <v>0.23372002418938115</v>
      </c>
      <c r="D133" s="98">
        <v>0.21904402413269491</v>
      </c>
      <c r="E133" s="98">
        <v>0.20401440134021459</v>
      </c>
      <c r="F133" s="98">
        <v>0.16954864857057966</v>
      </c>
      <c r="G133" s="98">
        <v>0.15455795409929332</v>
      </c>
      <c r="H133" s="98">
        <v>0.12392928318386612</v>
      </c>
      <c r="I133" s="98">
        <v>8.0315153306642392E-2</v>
      </c>
      <c r="J133" s="98">
        <v>7.2678133352455779E-2</v>
      </c>
      <c r="K133" s="98">
        <v>7.0995193334797035E-2</v>
      </c>
      <c r="L133" s="98">
        <v>7.2538171541101856E-2</v>
      </c>
      <c r="M133" s="98">
        <v>8.1969018004059868E-2</v>
      </c>
      <c r="N133" s="98">
        <v>8.4762510529020979E-2</v>
      </c>
      <c r="O133" s="98">
        <v>6.9666813960491916E-2</v>
      </c>
      <c r="P133" s="98">
        <v>5.9648561162822217E-2</v>
      </c>
      <c r="Q133" s="98">
        <v>4.6163443822682212E-2</v>
      </c>
      <c r="R133" s="98">
        <v>4.7771954360437852E-2</v>
      </c>
      <c r="S133" s="98">
        <v>4.7852629878092759E-2</v>
      </c>
      <c r="T133" s="98">
        <v>4.0731125803655295E-2</v>
      </c>
      <c r="U133" s="98">
        <v>4.2024012623931392E-2</v>
      </c>
      <c r="V133" s="98">
        <v>3.3742024612178304E-2</v>
      </c>
      <c r="W133" s="98">
        <v>2.7882039791990672E-2</v>
      </c>
      <c r="X133" s="98">
        <v>3.2837245792593457E-2</v>
      </c>
      <c r="Y133" s="98">
        <v>7.7598792019881874E-2</v>
      </c>
      <c r="DA133" s="63" t="s">
        <v>1776</v>
      </c>
    </row>
    <row r="134" spans="1:105" ht="12" customHeight="1" x14ac:dyDescent="0.25">
      <c r="A134" s="109" t="s">
        <v>120</v>
      </c>
      <c r="B134" s="33">
        <v>1.4141750822861211E-2</v>
      </c>
      <c r="C134" s="33">
        <v>1.6534136097645393E-2</v>
      </c>
      <c r="D134" s="33">
        <v>1.0099537318781439E-2</v>
      </c>
      <c r="E134" s="33">
        <v>1.9753451159350101E-2</v>
      </c>
      <c r="F134" s="33">
        <v>3.7799321252601194E-2</v>
      </c>
      <c r="G134" s="33">
        <v>3.6838298186081392E-2</v>
      </c>
      <c r="H134" s="33">
        <v>6.3162025475202221E-2</v>
      </c>
      <c r="I134" s="33">
        <v>7.3911037754850514E-2</v>
      </c>
      <c r="J134" s="33">
        <v>9.0410418007037974E-2</v>
      </c>
      <c r="K134" s="33">
        <v>8.2825150015869833E-2</v>
      </c>
      <c r="L134" s="33">
        <v>5.5754456439748482E-2</v>
      </c>
      <c r="M134" s="33">
        <v>5.8385502701807826E-2</v>
      </c>
      <c r="N134" s="33">
        <v>5.9482140601631768E-2</v>
      </c>
      <c r="O134" s="33">
        <v>4.9451771056129024E-2</v>
      </c>
      <c r="P134" s="33">
        <v>4.4837781908062882E-2</v>
      </c>
      <c r="Q134" s="33">
        <v>2.9470941141716996E-2</v>
      </c>
      <c r="R134" s="33">
        <v>2.5299619141809865E-2</v>
      </c>
      <c r="S134" s="33">
        <v>1.5995359595526362E-2</v>
      </c>
      <c r="T134" s="33">
        <v>3.0255867485302401E-2</v>
      </c>
      <c r="U134" s="33">
        <v>2.7913826682135431E-2</v>
      </c>
      <c r="V134" s="33">
        <v>2.6473610827995653E-2</v>
      </c>
      <c r="W134" s="33">
        <v>3.5916628054467159E-2</v>
      </c>
      <c r="X134" s="33">
        <v>3.3435235952298581E-2</v>
      </c>
      <c r="Y134" s="33">
        <v>2.3324963034819284E-2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0.49848096286788512</v>
      </c>
      <c r="C136" s="119">
        <f t="shared" si="26"/>
        <v>0.50146124464527142</v>
      </c>
      <c r="D136" s="119">
        <f t="shared" si="26"/>
        <v>0.50164245176301048</v>
      </c>
      <c r="E136" s="119">
        <f t="shared" si="26"/>
        <v>0.50407016456988496</v>
      </c>
      <c r="F136" s="119">
        <f t="shared" si="26"/>
        <v>0.50738129175673918</v>
      </c>
      <c r="G136" s="119">
        <f t="shared" si="26"/>
        <v>0.50741727134123349</v>
      </c>
      <c r="H136" s="119">
        <f t="shared" si="26"/>
        <v>0.51080553082709712</v>
      </c>
      <c r="I136" s="119">
        <f t="shared" si="26"/>
        <v>0.5140710399732894</v>
      </c>
      <c r="J136" s="119">
        <f t="shared" si="26"/>
        <v>0.52434578482561123</v>
      </c>
      <c r="K136" s="119">
        <f t="shared" si="26"/>
        <v>0.53437325148951431</v>
      </c>
      <c r="L136" s="119">
        <f t="shared" si="26"/>
        <v>0.54266309258045897</v>
      </c>
      <c r="M136" s="119">
        <f t="shared" si="26"/>
        <v>0.5590108997841976</v>
      </c>
      <c r="N136" s="119">
        <f t="shared" si="26"/>
        <v>0.58240905173304502</v>
      </c>
      <c r="O136" s="119">
        <f t="shared" si="26"/>
        <v>0.60326973727253963</v>
      </c>
      <c r="P136" s="119">
        <f t="shared" si="26"/>
        <v>0.60555717377021756</v>
      </c>
      <c r="Q136" s="119">
        <f t="shared" si="26"/>
        <v>0.60678547386458737</v>
      </c>
      <c r="R136" s="119">
        <f t="shared" ref="R136:V136" si="27">IF(R117=0,"",R117/R98)</f>
        <v>0.60873189985153731</v>
      </c>
      <c r="S136" s="119">
        <f t="shared" si="27"/>
        <v>0.61162448487763299</v>
      </c>
      <c r="T136" s="119">
        <f t="shared" si="27"/>
        <v>0.61746277793400373</v>
      </c>
      <c r="U136" s="119">
        <f t="shared" si="27"/>
        <v>0.61844587898022663</v>
      </c>
      <c r="V136" s="119">
        <f t="shared" si="27"/>
        <v>0.62035367343974668</v>
      </c>
      <c r="W136" s="119">
        <f t="shared" ref="W136:Y136" si="28">IF(W117=0,"",W117/W98)</f>
        <v>0.63206726509989286</v>
      </c>
      <c r="X136" s="119">
        <f t="shared" si="28"/>
        <v>0.64673144842862607</v>
      </c>
      <c r="Y136" s="119">
        <f t="shared" si="28"/>
        <v>0.66992094361725196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0.48891162875842192</v>
      </c>
      <c r="C137" s="124">
        <f t="shared" si="29"/>
        <v>0.49173398403171575</v>
      </c>
      <c r="D137" s="124">
        <f t="shared" si="29"/>
        <v>0.4937268101756026</v>
      </c>
      <c r="E137" s="124">
        <f t="shared" si="29"/>
        <v>0.49557944599996462</v>
      </c>
      <c r="F137" s="124">
        <f t="shared" si="29"/>
        <v>0.49635850281889188</v>
      </c>
      <c r="G137" s="124">
        <f t="shared" si="29"/>
        <v>0.4971046342519041</v>
      </c>
      <c r="H137" s="124">
        <f t="shared" si="29"/>
        <v>0.49802618546065408</v>
      </c>
      <c r="I137" s="124">
        <f t="shared" si="29"/>
        <v>0.4991171044716044</v>
      </c>
      <c r="J137" s="124">
        <f t="shared" si="29"/>
        <v>0.50657636104082004</v>
      </c>
      <c r="K137" s="124">
        <f t="shared" si="29"/>
        <v>0.51862064521757767</v>
      </c>
      <c r="L137" s="124">
        <f t="shared" si="29"/>
        <v>0.53258087401481624</v>
      </c>
      <c r="M137" s="124">
        <f t="shared" si="29"/>
        <v>0.55036919984039079</v>
      </c>
      <c r="N137" s="124">
        <f t="shared" si="29"/>
        <v>0.57578099489239321</v>
      </c>
      <c r="O137" s="124">
        <f t="shared" si="29"/>
        <v>0.59890808582336474</v>
      </c>
      <c r="P137" s="124">
        <f t="shared" si="29"/>
        <v>0.6004523341646113</v>
      </c>
      <c r="Q137" s="124">
        <f t="shared" si="29"/>
        <v>0.60194198919571862</v>
      </c>
      <c r="R137" s="124">
        <f t="shared" ref="R137:V137" si="30">IF(R118=0,"",R118/R99)</f>
        <v>0.60402930266546373</v>
      </c>
      <c r="S137" s="124">
        <f t="shared" si="30"/>
        <v>0.60724320823644551</v>
      </c>
      <c r="T137" s="124">
        <f t="shared" si="30"/>
        <v>0.60944376073884932</v>
      </c>
      <c r="U137" s="124">
        <f t="shared" si="30"/>
        <v>0.6104533478117804</v>
      </c>
      <c r="V137" s="124">
        <f t="shared" si="30"/>
        <v>0.61116792485741944</v>
      </c>
      <c r="W137" s="124">
        <f t="shared" ref="W137:Y137" si="31">IF(W118=0,"",W118/W99)</f>
        <v>0.61784794557037981</v>
      </c>
      <c r="X137" s="124">
        <f t="shared" si="31"/>
        <v>0.63205374676194748</v>
      </c>
      <c r="Y137" s="124">
        <f t="shared" si="31"/>
        <v>0.66573005624911563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0.48614022485866926</v>
      </c>
      <c r="D138" s="111">
        <f t="shared" si="32"/>
        <v>0.48824733882382754</v>
      </c>
      <c r="E138" s="111">
        <f t="shared" si="32"/>
        <v>0.49020790163676425</v>
      </c>
      <c r="F138" s="111">
        <f t="shared" si="32"/>
        <v>0.49107071136819641</v>
      </c>
      <c r="G138" s="111">
        <f t="shared" si="32"/>
        <v>0.49189570352777778</v>
      </c>
      <c r="H138" s="111">
        <f t="shared" si="32"/>
        <v>0.49286829106281904</v>
      </c>
      <c r="I138" s="111">
        <f t="shared" si="32"/>
        <v>0.49405915938462736</v>
      </c>
      <c r="J138" s="111">
        <f t="shared" si="32"/>
        <v>0.50157214155472618</v>
      </c>
      <c r="K138" s="111">
        <f t="shared" si="32"/>
        <v>0.51368951679595187</v>
      </c>
      <c r="L138" s="111">
        <f t="shared" si="32"/>
        <v>0.52776037881733695</v>
      </c>
      <c r="M138" s="111">
        <f t="shared" si="32"/>
        <v>0.54562419949805963</v>
      </c>
      <c r="N138" s="111">
        <f t="shared" si="32"/>
        <v>0.57113545069086991</v>
      </c>
      <c r="O138" s="111">
        <f t="shared" si="32"/>
        <v>0.59437504169065158</v>
      </c>
      <c r="P138" s="111">
        <f t="shared" si="32"/>
        <v>0.59599282657281927</v>
      </c>
      <c r="Q138" s="111">
        <f t="shared" si="32"/>
        <v>0.59756045293654636</v>
      </c>
      <c r="R138" s="111">
        <f t="shared" ref="R138:V138" si="33">IF(R119=0,"",R119/R100)</f>
        <v>0.59972984320076972</v>
      </c>
      <c r="S138" s="111">
        <f t="shared" si="33"/>
        <v>0.60301232123508353</v>
      </c>
      <c r="T138" s="111">
        <f t="shared" si="33"/>
        <v>0.60522975713496641</v>
      </c>
      <c r="U138" s="111">
        <f t="shared" si="33"/>
        <v>0.60624889329136611</v>
      </c>
      <c r="V138" s="111">
        <f t="shared" si="33"/>
        <v>0.60702534514144335</v>
      </c>
      <c r="W138" s="111">
        <f t="shared" ref="W138:Y138" si="34">IF(W119=0,"",W119/W100)</f>
        <v>0.61376734708066105</v>
      </c>
      <c r="X138" s="111">
        <f t="shared" si="34"/>
        <v>0.62804837150496229</v>
      </c>
      <c r="Y138" s="111">
        <f t="shared" si="34"/>
        <v>0.66195471205199297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1.9787424596204704</v>
      </c>
      <c r="D140" s="124">
        <f t="shared" si="38"/>
        <v>1.9787424596204704</v>
      </c>
      <c r="E140" s="124">
        <f t="shared" si="38"/>
        <v>2.350739311844817</v>
      </c>
      <c r="F140" s="124">
        <f t="shared" si="38"/>
        <v>2.9565130285431844</v>
      </c>
      <c r="G140" s="124">
        <f t="shared" si="38"/>
        <v>3.017750600484606</v>
      </c>
      <c r="H140" s="124">
        <f t="shared" si="38"/>
        <v>3.0177506004846051</v>
      </c>
      <c r="I140" s="124">
        <f t="shared" si="38"/>
        <v>3.0177506004846051</v>
      </c>
      <c r="J140" s="124">
        <f t="shared" si="38"/>
        <v>3.2665090563204267</v>
      </c>
      <c r="K140" s="124">
        <f t="shared" si="38"/>
        <v>3.4758862456789106</v>
      </c>
      <c r="L140" s="124">
        <f t="shared" si="38"/>
        <v>3.627327011933716</v>
      </c>
      <c r="M140" s="124">
        <f t="shared" si="38"/>
        <v>3.7458853946615478</v>
      </c>
      <c r="N140" s="124">
        <f t="shared" si="38"/>
        <v>3.8897438290655355</v>
      </c>
      <c r="O140" s="124">
        <f t="shared" si="38"/>
        <v>4.0112144151000582</v>
      </c>
      <c r="P140" s="124">
        <f t="shared" si="38"/>
        <v>4.0969503307642006</v>
      </c>
      <c r="Q140" s="124">
        <f t="shared" si="38"/>
        <v>4.1592405186131316</v>
      </c>
      <c r="R140" s="124">
        <f t="shared" ref="R140:V140" si="39">IF(R121=0,"",R121/R102)</f>
        <v>4.2014428920467415</v>
      </c>
      <c r="S140" s="124">
        <f t="shared" si="39"/>
        <v>4.3093914692023656</v>
      </c>
      <c r="T140" s="124">
        <f t="shared" si="39"/>
        <v>4.3614433359336271</v>
      </c>
      <c r="U140" s="124">
        <f t="shared" si="39"/>
        <v>4.433685386664882</v>
      </c>
      <c r="V140" s="124">
        <f t="shared" si="39"/>
        <v>4.5561272750752249</v>
      </c>
      <c r="W140" s="124">
        <f t="shared" ref="W140:Y140" si="40">IF(W121=0,"",W121/W102)</f>
        <v>4.6425544173360045</v>
      </c>
      <c r="X140" s="124">
        <f t="shared" si="40"/>
        <v>4.8117589615747125</v>
      </c>
      <c r="Y140" s="124">
        <f t="shared" si="40"/>
        <v>4.9424490766942979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1.9787424596204704</v>
      </c>
      <c r="D141" s="111">
        <f t="shared" si="41"/>
        <v>1.9787424596204704</v>
      </c>
      <c r="E141" s="111">
        <f t="shared" si="41"/>
        <v>2.350739311844817</v>
      </c>
      <c r="F141" s="111">
        <f t="shared" si="41"/>
        <v>2.9565130285431844</v>
      </c>
      <c r="G141" s="111">
        <f t="shared" si="41"/>
        <v>3.017750600484606</v>
      </c>
      <c r="H141" s="111">
        <f t="shared" si="41"/>
        <v>3.0177506004846051</v>
      </c>
      <c r="I141" s="111">
        <f t="shared" si="41"/>
        <v>3.0177506004846051</v>
      </c>
      <c r="J141" s="111">
        <f t="shared" si="41"/>
        <v>3.2665090563204267</v>
      </c>
      <c r="K141" s="111">
        <f t="shared" si="41"/>
        <v>3.4758862456789106</v>
      </c>
      <c r="L141" s="111">
        <f t="shared" si="41"/>
        <v>3.627327011933716</v>
      </c>
      <c r="M141" s="111">
        <f t="shared" si="41"/>
        <v>3.7458853946615478</v>
      </c>
      <c r="N141" s="111">
        <f t="shared" si="41"/>
        <v>3.8897438290655355</v>
      </c>
      <c r="O141" s="111">
        <f t="shared" si="41"/>
        <v>4.0112144151000582</v>
      </c>
      <c r="P141" s="111">
        <f t="shared" si="41"/>
        <v>4.0969503307642006</v>
      </c>
      <c r="Q141" s="111">
        <f t="shared" si="41"/>
        <v>4.1592405186131316</v>
      </c>
      <c r="R141" s="111">
        <f t="shared" ref="R141:V141" si="42">IF(R122=0,"",R122/R103)</f>
        <v>4.2014428920467415</v>
      </c>
      <c r="S141" s="111">
        <f t="shared" si="42"/>
        <v>4.3093914692023656</v>
      </c>
      <c r="T141" s="111">
        <f t="shared" si="42"/>
        <v>4.3614433359336271</v>
      </c>
      <c r="U141" s="111">
        <f t="shared" si="42"/>
        <v>4.433685386664882</v>
      </c>
      <c r="V141" s="111">
        <f t="shared" si="42"/>
        <v>4.5561272750752249</v>
      </c>
      <c r="W141" s="111">
        <f t="shared" ref="W141:Y141" si="43">IF(W122=0,"",W122/W103)</f>
        <v>4.6425544173360045</v>
      </c>
      <c r="X141" s="111">
        <f t="shared" si="43"/>
        <v>4.8117589615747125</v>
      </c>
      <c r="Y141" s="111">
        <f t="shared" si="43"/>
        <v>4.9424490766942979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0.58746509553917148</v>
      </c>
      <c r="C142" s="124">
        <f t="shared" si="44"/>
        <v>0.59030898112180885</v>
      </c>
      <c r="D142" s="124">
        <f t="shared" si="44"/>
        <v>0.59215962692914348</v>
      </c>
      <c r="E142" s="124">
        <f t="shared" si="44"/>
        <v>0.59532435599113254</v>
      </c>
      <c r="F142" s="124">
        <f t="shared" si="44"/>
        <v>0.5994362775036326</v>
      </c>
      <c r="G142" s="124">
        <f t="shared" si="44"/>
        <v>0.60361267822675968</v>
      </c>
      <c r="H142" s="124">
        <f t="shared" si="44"/>
        <v>0.60974308993529525</v>
      </c>
      <c r="I142" s="124">
        <f t="shared" si="44"/>
        <v>0.61280535148808912</v>
      </c>
      <c r="J142" s="124">
        <f t="shared" si="44"/>
        <v>0.61481634969671806</v>
      </c>
      <c r="K142" s="124">
        <f t="shared" si="44"/>
        <v>0.61779833423307251</v>
      </c>
      <c r="L142" s="124">
        <f t="shared" si="44"/>
        <v>0.62071888402870268</v>
      </c>
      <c r="M142" s="124">
        <f t="shared" si="44"/>
        <v>0.62444612764685414</v>
      </c>
      <c r="N142" s="124">
        <f t="shared" si="44"/>
        <v>0.63021268150340082</v>
      </c>
      <c r="O142" s="124">
        <f t="shared" si="44"/>
        <v>0.63628184190587322</v>
      </c>
      <c r="P142" s="124">
        <f t="shared" si="44"/>
        <v>0.63820002073230453</v>
      </c>
      <c r="Q142" s="124">
        <f t="shared" si="44"/>
        <v>0.64357298431549692</v>
      </c>
      <c r="R142" s="124">
        <f t="shared" ref="R142:V142" si="45">IF(R123=0,"",R123/R104)</f>
        <v>0.65688268610794931</v>
      </c>
      <c r="S142" s="124">
        <f t="shared" si="45"/>
        <v>0.67501059598831992</v>
      </c>
      <c r="T142" s="124">
        <f t="shared" si="45"/>
        <v>0.69340985044460912</v>
      </c>
      <c r="U142" s="124">
        <f t="shared" si="45"/>
        <v>0.71517328155727045</v>
      </c>
      <c r="V142" s="124">
        <f t="shared" si="45"/>
        <v>0.73532347943896281</v>
      </c>
      <c r="W142" s="124">
        <f t="shared" ref="W142:Y142" si="46">IF(W123=0,"",W123/W104)</f>
        <v>0.7489648676691546</v>
      </c>
      <c r="X142" s="124">
        <f t="shared" si="46"/>
        <v>0.75890103199170178</v>
      </c>
      <c r="Y142" s="124">
        <f t="shared" si="46"/>
        <v>0.78295065669634867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0.5229681577077705</v>
      </c>
      <c r="C143" s="111">
        <f t="shared" si="47"/>
        <v>0.52624916398661681</v>
      </c>
      <c r="D143" s="111">
        <f t="shared" si="47"/>
        <v>0.52892431433000409</v>
      </c>
      <c r="E143" s="111">
        <f t="shared" si="47"/>
        <v>0.53085898439530288</v>
      </c>
      <c r="F143" s="111">
        <f t="shared" si="47"/>
        <v>0.53291775478695358</v>
      </c>
      <c r="G143" s="111">
        <f t="shared" si="47"/>
        <v>0.53689457319604983</v>
      </c>
      <c r="H143" s="111">
        <f t="shared" si="47"/>
        <v>0.5443400202337102</v>
      </c>
      <c r="I143" s="111">
        <f t="shared" si="47"/>
        <v>0.54982212445336154</v>
      </c>
      <c r="J143" s="111">
        <f t="shared" si="47"/>
        <v>0.55132527639306805</v>
      </c>
      <c r="K143" s="111">
        <f t="shared" si="47"/>
        <v>0.56816412133288663</v>
      </c>
      <c r="L143" s="111">
        <f t="shared" si="47"/>
        <v>0.57830733858370931</v>
      </c>
      <c r="M143" s="111">
        <f t="shared" si="47"/>
        <v>0.58530974340640785</v>
      </c>
      <c r="N143" s="111">
        <f t="shared" si="47"/>
        <v>0.59196013962580107</v>
      </c>
      <c r="O143" s="111">
        <f t="shared" si="47"/>
        <v>0.59620686104786524</v>
      </c>
      <c r="P143" s="111">
        <f t="shared" si="47"/>
        <v>0.5969932909574488</v>
      </c>
      <c r="Q143" s="111">
        <f t="shared" si="47"/>
        <v>0.59916653379469875</v>
      </c>
      <c r="R143" s="111">
        <f t="shared" ref="R143:V143" si="48">IF(R124=0,"",R124/R105)</f>
        <v>0.63437011429530332</v>
      </c>
      <c r="S143" s="111">
        <f t="shared" si="48"/>
        <v>0.71279173334547985</v>
      </c>
      <c r="T143" s="111">
        <f t="shared" si="48"/>
        <v>0.76816483100531863</v>
      </c>
      <c r="U143" s="111">
        <f t="shared" si="48"/>
        <v>0.8148234202231982</v>
      </c>
      <c r="V143" s="111">
        <f t="shared" si="48"/>
        <v>0.85056402893046079</v>
      </c>
      <c r="W143" s="111">
        <f t="shared" ref="W143:Y143" si="49">IF(W124=0,"",W124/W105)</f>
        <v>0.86124612631196473</v>
      </c>
      <c r="X143" s="111">
        <f t="shared" si="49"/>
        <v>0.87310294680127343</v>
      </c>
      <c r="Y143" s="111">
        <f t="shared" si="49"/>
        <v>0.90001956671879202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0.58997820646750421</v>
      </c>
      <c r="C147" s="112">
        <f t="shared" si="59"/>
        <v>0.59250911034513898</v>
      </c>
      <c r="D147" s="112">
        <f t="shared" si="59"/>
        <v>0.595048639767362</v>
      </c>
      <c r="E147" s="112">
        <f t="shared" si="59"/>
        <v>0.59796443766719554</v>
      </c>
      <c r="F147" s="112">
        <f t="shared" si="59"/>
        <v>0.60119160794293758</v>
      </c>
      <c r="G147" s="112">
        <f t="shared" si="59"/>
        <v>0.60535729263061333</v>
      </c>
      <c r="H147" s="112">
        <f t="shared" si="59"/>
        <v>0.61090723633171562</v>
      </c>
      <c r="I147" s="112">
        <f t="shared" si="59"/>
        <v>0.6137934353995389</v>
      </c>
      <c r="J147" s="112">
        <f t="shared" si="59"/>
        <v>0.61544391934304898</v>
      </c>
      <c r="K147" s="112">
        <f t="shared" si="59"/>
        <v>0.6183453645608189</v>
      </c>
      <c r="L147" s="112">
        <f t="shared" si="59"/>
        <v>0.62128923378454337</v>
      </c>
      <c r="M147" s="112">
        <f t="shared" si="59"/>
        <v>0.62497802953471848</v>
      </c>
      <c r="N147" s="112">
        <f t="shared" si="59"/>
        <v>0.63069436385598232</v>
      </c>
      <c r="O147" s="112">
        <f t="shared" si="59"/>
        <v>0.63681329715302781</v>
      </c>
      <c r="P147" s="112">
        <f t="shared" si="59"/>
        <v>0.63869825349736509</v>
      </c>
      <c r="Q147" s="112">
        <f t="shared" si="59"/>
        <v>0.64405870994575265</v>
      </c>
      <c r="R147" s="112">
        <f t="shared" ref="R147:V147" si="60">IF(R128=0,"",R128/R109)</f>
        <v>0.65708793874284244</v>
      </c>
      <c r="S147" s="112">
        <f t="shared" si="60"/>
        <v>0.67470979663587483</v>
      </c>
      <c r="T147" s="112">
        <f t="shared" si="60"/>
        <v>0.69278573660605081</v>
      </c>
      <c r="U147" s="112">
        <f t="shared" si="60"/>
        <v>0.71430098444158463</v>
      </c>
      <c r="V147" s="112">
        <f t="shared" si="60"/>
        <v>0.73425882933693898</v>
      </c>
      <c r="W147" s="112">
        <f t="shared" ref="W147:Y147" si="61">IF(W128=0,"",W128/W109)</f>
        <v>0.7478998218031716</v>
      </c>
      <c r="X147" s="112">
        <f t="shared" si="61"/>
        <v>0.75731424120840951</v>
      </c>
      <c r="Y147" s="112">
        <f t="shared" si="61"/>
        <v>0.77626139531486826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0.57248275147261618</v>
      </c>
      <c r="C151" s="124">
        <f t="shared" si="71"/>
        <v>0.57478383731246707</v>
      </c>
      <c r="D151" s="124">
        <f t="shared" si="71"/>
        <v>0.57275992315596935</v>
      </c>
      <c r="E151" s="124">
        <f t="shared" si="71"/>
        <v>0.579630101300181</v>
      </c>
      <c r="F151" s="124">
        <f t="shared" si="71"/>
        <v>0.59389667107474176</v>
      </c>
      <c r="G151" s="124">
        <f t="shared" si="71"/>
        <v>0.59670397605952619</v>
      </c>
      <c r="H151" s="124">
        <f t="shared" si="71"/>
        <v>0.62056489661037861</v>
      </c>
      <c r="I151" s="124">
        <f t="shared" si="71"/>
        <v>0.64473191832036258</v>
      </c>
      <c r="J151" s="124">
        <f t="shared" si="71"/>
        <v>0.65838660028647045</v>
      </c>
      <c r="K151" s="124">
        <f t="shared" si="71"/>
        <v>0.65658458276271314</v>
      </c>
      <c r="L151" s="124">
        <f t="shared" si="71"/>
        <v>0.63983913111397772</v>
      </c>
      <c r="M151" s="124">
        <f t="shared" si="71"/>
        <v>0.63774171338833019</v>
      </c>
      <c r="N151" s="124">
        <f t="shared" si="71"/>
        <v>0.63856113299061856</v>
      </c>
      <c r="O151" s="124">
        <f t="shared" si="71"/>
        <v>0.64043838531238728</v>
      </c>
      <c r="P151" s="124">
        <f t="shared" si="71"/>
        <v>0.64322461959412192</v>
      </c>
      <c r="Q151" s="124">
        <f t="shared" si="71"/>
        <v>0.63714906644190628</v>
      </c>
      <c r="R151" s="124">
        <f t="shared" ref="R151:V151" si="72">IF(R132=0,"",R132/R113)</f>
        <v>0.63208938105973134</v>
      </c>
      <c r="S151" s="124">
        <f t="shared" si="72"/>
        <v>0.6193932056771484</v>
      </c>
      <c r="T151" s="124">
        <f t="shared" si="72"/>
        <v>0.65493981001557378</v>
      </c>
      <c r="U151" s="124">
        <f t="shared" si="72"/>
        <v>0.6578171261663639</v>
      </c>
      <c r="V151" s="124">
        <f t="shared" si="72"/>
        <v>0.67465716639261442</v>
      </c>
      <c r="W151" s="124">
        <f t="shared" ref="W151:Y151" si="73">IF(W132=0,"",W132/W113)</f>
        <v>0.71131927011279072</v>
      </c>
      <c r="X151" s="124">
        <f t="shared" si="73"/>
        <v>0.70137253316799164</v>
      </c>
      <c r="Y151" s="124">
        <f t="shared" si="73"/>
        <v>0.64644418780220392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0.56537799884051543</v>
      </c>
      <c r="C152" s="111">
        <f t="shared" si="74"/>
        <v>0.56623899254269372</v>
      </c>
      <c r="D152" s="111">
        <f t="shared" si="74"/>
        <v>0.56700054803241839</v>
      </c>
      <c r="E152" s="111">
        <f t="shared" si="74"/>
        <v>0.56779301480380917</v>
      </c>
      <c r="F152" s="111">
        <f t="shared" si="74"/>
        <v>0.56862345573647755</v>
      </c>
      <c r="G152" s="111">
        <f t="shared" si="74"/>
        <v>0.56980879071599178</v>
      </c>
      <c r="H152" s="111">
        <f t="shared" si="74"/>
        <v>0.57153371798931552</v>
      </c>
      <c r="I152" s="111">
        <f t="shared" si="74"/>
        <v>0.57266072132036216</v>
      </c>
      <c r="J152" s="111">
        <f t="shared" si="74"/>
        <v>0.57294608909645406</v>
      </c>
      <c r="K152" s="111">
        <f t="shared" si="74"/>
        <v>0.57412121782681147</v>
      </c>
      <c r="L152" s="111">
        <f t="shared" si="74"/>
        <v>0.57507094287360749</v>
      </c>
      <c r="M152" s="111">
        <f t="shared" si="74"/>
        <v>0.57574628573174191</v>
      </c>
      <c r="N152" s="111">
        <f t="shared" si="74"/>
        <v>0.57618853624377864</v>
      </c>
      <c r="O152" s="111">
        <f t="shared" si="74"/>
        <v>0.57644402616196544</v>
      </c>
      <c r="P152" s="111">
        <f t="shared" si="74"/>
        <v>0.57649330776709617</v>
      </c>
      <c r="Q152" s="111">
        <f t="shared" si="74"/>
        <v>0.5767339988003366</v>
      </c>
      <c r="R152" s="111">
        <f t="shared" ref="R152:V152" si="75">IF(R133=0,"",R133/R114)</f>
        <v>0.57783566413948328</v>
      </c>
      <c r="S152" s="111">
        <f t="shared" si="75"/>
        <v>0.58039054974168613</v>
      </c>
      <c r="T152" s="111">
        <f t="shared" si="75"/>
        <v>0.58378117539919094</v>
      </c>
      <c r="U152" s="111">
        <f t="shared" si="75"/>
        <v>0.58699897507583731</v>
      </c>
      <c r="V152" s="111">
        <f t="shared" si="75"/>
        <v>0.58912575714213566</v>
      </c>
      <c r="W152" s="111">
        <f t="shared" ref="W152:Y152" si="76">IF(W133=0,"",W133/W114)</f>
        <v>0.5923499799203138</v>
      </c>
      <c r="X152" s="111">
        <f t="shared" si="76"/>
        <v>0.5960092675198958</v>
      </c>
      <c r="Y152" s="111">
        <f t="shared" si="76"/>
        <v>0.60264081571953476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0.72896711077188858</v>
      </c>
      <c r="C153" s="45">
        <f t="shared" si="77"/>
        <v>0.7306392175048152</v>
      </c>
      <c r="D153" s="45">
        <f t="shared" si="77"/>
        <v>0.73459362755777169</v>
      </c>
      <c r="E153" s="45">
        <f t="shared" si="77"/>
        <v>0.73867792861598991</v>
      </c>
      <c r="F153" s="45">
        <f t="shared" si="77"/>
        <v>0.74178083352366186</v>
      </c>
      <c r="G153" s="45">
        <f t="shared" si="77"/>
        <v>0.74405037978951327</v>
      </c>
      <c r="H153" s="45">
        <f t="shared" si="77"/>
        <v>0.74616265012363114</v>
      </c>
      <c r="I153" s="45">
        <f t="shared" si="77"/>
        <v>0.74687268360431147</v>
      </c>
      <c r="J153" s="45">
        <f t="shared" si="77"/>
        <v>0.74806191529482757</v>
      </c>
      <c r="K153" s="45">
        <f t="shared" si="77"/>
        <v>0.74877251270163514</v>
      </c>
      <c r="L153" s="45">
        <f t="shared" si="77"/>
        <v>0.74969164902149177</v>
      </c>
      <c r="M153" s="45">
        <f t="shared" si="77"/>
        <v>0.75132088137080333</v>
      </c>
      <c r="N153" s="45">
        <f t="shared" si="77"/>
        <v>0.75503025093088194</v>
      </c>
      <c r="O153" s="45">
        <f t="shared" si="77"/>
        <v>0.75917042613818997</v>
      </c>
      <c r="P153" s="45">
        <f t="shared" si="77"/>
        <v>0.76030339586011386</v>
      </c>
      <c r="Q153" s="45">
        <f t="shared" si="77"/>
        <v>0.76221926117961847</v>
      </c>
      <c r="R153" s="45">
        <f t="shared" ref="R153:V153" si="78">IF(R134=0,"",R134/R115)</f>
        <v>0.76830154247811888</v>
      </c>
      <c r="S153" s="45">
        <f t="shared" si="78"/>
        <v>0.77525075805946309</v>
      </c>
      <c r="T153" s="45">
        <f t="shared" si="78"/>
        <v>0.78350949798785796</v>
      </c>
      <c r="U153" s="45">
        <f t="shared" si="78"/>
        <v>0.80381292837876128</v>
      </c>
      <c r="V153" s="45">
        <f t="shared" si="78"/>
        <v>0.82784514286050437</v>
      </c>
      <c r="W153" s="45">
        <f t="shared" ref="W153:Y153" si="79">IF(W134=0,"",W134/W115)</f>
        <v>0.84270960578827292</v>
      </c>
      <c r="X153" s="45">
        <f t="shared" si="79"/>
        <v>0.84872833617176557</v>
      </c>
      <c r="Y153" s="45">
        <f t="shared" si="79"/>
        <v>0.85262050131670308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16.58820313887032</v>
      </c>
      <c r="C155" s="117">
        <f t="shared" si="80"/>
        <v>16.884141304330075</v>
      </c>
      <c r="D155" s="117">
        <f t="shared" si="80"/>
        <v>17.003868285687172</v>
      </c>
      <c r="E155" s="117">
        <f t="shared" si="80"/>
        <v>16.404120213334277</v>
      </c>
      <c r="F155" s="117">
        <f t="shared" si="80"/>
        <v>14.413144472083269</v>
      </c>
      <c r="G155" s="117">
        <f t="shared" si="80"/>
        <v>14.482675292555848</v>
      </c>
      <c r="H155" s="117">
        <f t="shared" si="80"/>
        <v>12.9703183517619</v>
      </c>
      <c r="I155" s="117">
        <f t="shared" si="80"/>
        <v>9.2453173362055256</v>
      </c>
      <c r="J155" s="117">
        <f t="shared" si="80"/>
        <v>8.3462428487614098</v>
      </c>
      <c r="K155" s="117">
        <f t="shared" si="80"/>
        <v>8.4401241451104063</v>
      </c>
      <c r="L155" s="117">
        <f t="shared" si="80"/>
        <v>9.4001372165348851</v>
      </c>
      <c r="M155" s="117">
        <f t="shared" si="80"/>
        <v>9.802556982090433</v>
      </c>
      <c r="N155" s="117">
        <f t="shared" si="80"/>
        <v>9.8446032092612459</v>
      </c>
      <c r="O155" s="117">
        <f t="shared" si="80"/>
        <v>8.4136223940344461</v>
      </c>
      <c r="P155" s="117">
        <f t="shared" si="80"/>
        <v>7.1724724836906253</v>
      </c>
      <c r="Q155" s="117">
        <f t="shared" si="80"/>
        <v>5.9847297009278204</v>
      </c>
      <c r="R155" s="117">
        <f t="shared" ref="R155:V155" si="81">R156+R159+R161+R170</f>
        <v>6.510746988499962</v>
      </c>
      <c r="S155" s="117">
        <f t="shared" si="81"/>
        <v>6.8666529103307417</v>
      </c>
      <c r="T155" s="117">
        <f t="shared" si="81"/>
        <v>5.0950660743844587</v>
      </c>
      <c r="U155" s="117">
        <f t="shared" si="81"/>
        <v>5.3881862474872415</v>
      </c>
      <c r="V155" s="117">
        <f t="shared" si="81"/>
        <v>5.0659415016533709</v>
      </c>
      <c r="W155" s="117">
        <f t="shared" ref="W155:Y155" si="82">W156+W159+W161+W170</f>
        <v>5.0403941971072914</v>
      </c>
      <c r="X155" s="117">
        <f t="shared" si="82"/>
        <v>4.2005718921226771</v>
      </c>
      <c r="Y155" s="117">
        <f t="shared" si="82"/>
        <v>8.1516931834469819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15.433249289079036</v>
      </c>
      <c r="C156" s="122">
        <f t="shared" si="83"/>
        <v>15.767266758444146</v>
      </c>
      <c r="D156" s="122">
        <f t="shared" si="83"/>
        <v>15.957929309672407</v>
      </c>
      <c r="E156" s="122">
        <f t="shared" si="83"/>
        <v>15.43102637282704</v>
      </c>
      <c r="F156" s="122">
        <f t="shared" si="83"/>
        <v>13.605385827592512</v>
      </c>
      <c r="G156" s="122">
        <f t="shared" si="83"/>
        <v>13.748198706562134</v>
      </c>
      <c r="H156" s="122">
        <f t="shared" si="83"/>
        <v>12.3846860696082</v>
      </c>
      <c r="I156" s="122">
        <f t="shared" si="83"/>
        <v>8.8667729591740017</v>
      </c>
      <c r="J156" s="122">
        <f t="shared" si="83"/>
        <v>8.0050774918123668</v>
      </c>
      <c r="K156" s="122">
        <f t="shared" si="83"/>
        <v>8.1064890717846119</v>
      </c>
      <c r="L156" s="122">
        <f t="shared" si="83"/>
        <v>9.0603601487738139</v>
      </c>
      <c r="M156" s="122">
        <f t="shared" si="83"/>
        <v>9.4190357872848836</v>
      </c>
      <c r="N156" s="122">
        <f t="shared" si="83"/>
        <v>9.4485930726579497</v>
      </c>
      <c r="O156" s="122">
        <f t="shared" si="83"/>
        <v>8.0878181953601835</v>
      </c>
      <c r="P156" s="122">
        <f t="shared" si="83"/>
        <v>6.8929344386254847</v>
      </c>
      <c r="Q156" s="122">
        <f t="shared" si="83"/>
        <v>5.7682503634740874</v>
      </c>
      <c r="R156" s="122">
        <f t="shared" ref="R156:V156" si="84">SUM(R157:R158)</f>
        <v>6.2882550747687818</v>
      </c>
      <c r="S156" s="122">
        <f t="shared" si="84"/>
        <v>6.6455153200000021</v>
      </c>
      <c r="T156" s="122">
        <f t="shared" si="84"/>
        <v>4.9076782199999389</v>
      </c>
      <c r="U156" s="122">
        <f t="shared" si="84"/>
        <v>5.1963228599999987</v>
      </c>
      <c r="V156" s="122">
        <f t="shared" si="84"/>
        <v>4.9120321199999832</v>
      </c>
      <c r="W156" s="122">
        <f t="shared" ref="W156:Y156" si="85">SUM(W157:W158)</f>
        <v>4.9118932999999796</v>
      </c>
      <c r="X156" s="122">
        <f t="shared" si="85"/>
        <v>4.0493541600000089</v>
      </c>
      <c r="Y156" s="122">
        <f t="shared" si="85"/>
        <v>7.7911210599999849</v>
      </c>
      <c r="DA156" s="130" t="s">
        <v>2097</v>
      </c>
    </row>
    <row r="157" spans="1:105" ht="12" customHeight="1" x14ac:dyDescent="0.25">
      <c r="A157" s="97" t="s">
        <v>74</v>
      </c>
      <c r="B157" s="98">
        <v>15.433249289079036</v>
      </c>
      <c r="C157" s="98">
        <v>15.767266758444146</v>
      </c>
      <c r="D157" s="98">
        <v>15.957929309672407</v>
      </c>
      <c r="E157" s="98">
        <v>15.43102637282704</v>
      </c>
      <c r="F157" s="98">
        <v>13.605385827592512</v>
      </c>
      <c r="G157" s="98">
        <v>13.748198706562134</v>
      </c>
      <c r="H157" s="98">
        <v>12.3846860696082</v>
      </c>
      <c r="I157" s="98">
        <v>8.8667729591740017</v>
      </c>
      <c r="J157" s="98">
        <v>8.0050774918123668</v>
      </c>
      <c r="K157" s="98">
        <v>8.1064890717846119</v>
      </c>
      <c r="L157" s="98">
        <v>9.0603601487738139</v>
      </c>
      <c r="M157" s="98">
        <v>9.4190357872848836</v>
      </c>
      <c r="N157" s="98">
        <v>9.4485930726579497</v>
      </c>
      <c r="O157" s="98">
        <v>8.0878181953601835</v>
      </c>
      <c r="P157" s="98">
        <v>6.8929344386254847</v>
      </c>
      <c r="Q157" s="98">
        <v>5.7682503634740874</v>
      </c>
      <c r="R157" s="98">
        <v>6.2882550747687818</v>
      </c>
      <c r="S157" s="98">
        <v>6.6455153200000021</v>
      </c>
      <c r="T157" s="98">
        <v>4.9076782199999389</v>
      </c>
      <c r="U157" s="98">
        <v>5.1963228599999987</v>
      </c>
      <c r="V157" s="98">
        <v>4.9120321199999832</v>
      </c>
      <c r="W157" s="98">
        <v>4.9118932999999796</v>
      </c>
      <c r="X157" s="98">
        <v>4.0493541600000089</v>
      </c>
      <c r="Y157" s="98">
        <v>7.7911210599999849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2.6123192953985491E-2</v>
      </c>
      <c r="C161" s="122">
        <v>2.6419604751396437E-2</v>
      </c>
      <c r="D161" s="122">
        <v>2.5329713327465184E-2</v>
      </c>
      <c r="E161" s="122">
        <v>2.384001802682293E-2</v>
      </c>
      <c r="F161" s="122">
        <v>2.0021840250197889E-2</v>
      </c>
      <c r="G161" s="122">
        <v>1.7881558862616692E-2</v>
      </c>
      <c r="H161" s="122">
        <v>1.2778670541398177E-2</v>
      </c>
      <c r="I161" s="122">
        <v>8.0243633153369333E-3</v>
      </c>
      <c r="J161" s="122">
        <v>6.0444058571937197E-3</v>
      </c>
      <c r="K161" s="122">
        <v>6.944258933816793E-3</v>
      </c>
      <c r="L161" s="122">
        <v>6.5373524622464856E-3</v>
      </c>
      <c r="M161" s="122">
        <v>7.3979604291883249E-3</v>
      </c>
      <c r="N161" s="122">
        <v>7.367205660688431E-3</v>
      </c>
      <c r="O161" s="122">
        <v>6.517827095934999E-3</v>
      </c>
      <c r="P161" s="122">
        <v>6.1891789552531813E-3</v>
      </c>
      <c r="Q161" s="122">
        <v>5.016419511893618E-3</v>
      </c>
      <c r="R161" s="122">
        <v>4.0780304833841772E-3</v>
      </c>
      <c r="S161" s="122">
        <v>3.3179417606404547E-3</v>
      </c>
      <c r="T161" s="122">
        <v>3.0613011375399558E-3</v>
      </c>
      <c r="U161" s="122">
        <v>2.7284544396137251E-3</v>
      </c>
      <c r="V161" s="122">
        <v>2.5969182699741799E-3</v>
      </c>
      <c r="W161" s="122">
        <v>4.1474755358156508E-3</v>
      </c>
      <c r="X161" s="122">
        <v>5.6633497673971127E-3</v>
      </c>
      <c r="Y161" s="122">
        <v>2.0392737309952905E-2</v>
      </c>
      <c r="DA161" s="130" t="s">
        <v>2102</v>
      </c>
    </row>
    <row r="162" spans="1:105" ht="12" customHeight="1" x14ac:dyDescent="0.25">
      <c r="A162" s="97" t="s">
        <v>141</v>
      </c>
      <c r="B162" s="98">
        <v>2.6123192953985491E-2</v>
      </c>
      <c r="C162" s="98">
        <v>2.6419604751396437E-2</v>
      </c>
      <c r="D162" s="98">
        <v>2.5329713327465184E-2</v>
      </c>
      <c r="E162" s="98">
        <v>2.384001802682293E-2</v>
      </c>
      <c r="F162" s="98">
        <v>2.0021840250197889E-2</v>
      </c>
      <c r="G162" s="98">
        <v>1.7881558862616692E-2</v>
      </c>
      <c r="H162" s="98">
        <v>1.2778670541398177E-2</v>
      </c>
      <c r="I162" s="98">
        <v>8.0243633153369333E-3</v>
      </c>
      <c r="J162" s="98">
        <v>6.0444058571937197E-3</v>
      </c>
      <c r="K162" s="98">
        <v>6.944258933816793E-3</v>
      </c>
      <c r="L162" s="98">
        <v>6.5373524622464856E-3</v>
      </c>
      <c r="M162" s="98">
        <v>7.3979604291883249E-3</v>
      </c>
      <c r="N162" s="98">
        <v>7.367205660688431E-3</v>
      </c>
      <c r="O162" s="98">
        <v>6.517827095934999E-3</v>
      </c>
      <c r="P162" s="98">
        <v>6.1891789552531813E-3</v>
      </c>
      <c r="Q162" s="98">
        <v>5.016419511893618E-3</v>
      </c>
      <c r="R162" s="98">
        <v>4.0780304833841772E-3</v>
      </c>
      <c r="S162" s="98">
        <v>3.3179417606404547E-3</v>
      </c>
      <c r="T162" s="98">
        <v>3.0613011375399558E-3</v>
      </c>
      <c r="U162" s="98">
        <v>2.7284544396137251E-3</v>
      </c>
      <c r="V162" s="98">
        <v>2.5969182699741799E-3</v>
      </c>
      <c r="W162" s="98">
        <v>4.1474755358156508E-3</v>
      </c>
      <c r="X162" s="98">
        <v>5.6633497673971127E-3</v>
      </c>
      <c r="Y162" s="98">
        <v>2.0392737309952905E-2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1.1288306568372979</v>
      </c>
      <c r="C170" s="122">
        <v>1.0904549411345319</v>
      </c>
      <c r="D170" s="122">
        <v>1.0206092626873009</v>
      </c>
      <c r="E170" s="122">
        <v>0.94925382248041346</v>
      </c>
      <c r="F170" s="122">
        <v>0.78773680424055981</v>
      </c>
      <c r="G170" s="122">
        <v>0.71659502713109646</v>
      </c>
      <c r="H170" s="122">
        <v>0.5728536116123033</v>
      </c>
      <c r="I170" s="122">
        <v>0.37052001371618676</v>
      </c>
      <c r="J170" s="122">
        <v>0.33512095109184925</v>
      </c>
      <c r="K170" s="122">
        <v>0.3266908143919775</v>
      </c>
      <c r="L170" s="122">
        <v>0.33323971529882535</v>
      </c>
      <c r="M170" s="122">
        <v>0.37612323437636236</v>
      </c>
      <c r="N170" s="122">
        <v>0.38864293094260771</v>
      </c>
      <c r="O170" s="122">
        <v>0.31928637157832668</v>
      </c>
      <c r="P170" s="122">
        <v>0.2733488661098874</v>
      </c>
      <c r="Q170" s="122">
        <v>0.21146291794183947</v>
      </c>
      <c r="R170" s="122">
        <v>0.21841388324779545</v>
      </c>
      <c r="S170" s="122">
        <v>0.21781964857009933</v>
      </c>
      <c r="T170" s="122">
        <v>0.18432655324697989</v>
      </c>
      <c r="U170" s="122">
        <v>0.18913493304762968</v>
      </c>
      <c r="V170" s="122">
        <v>0.15131246338341359</v>
      </c>
      <c r="W170" s="122">
        <v>0.12435342157149647</v>
      </c>
      <c r="X170" s="122">
        <v>0.14555438235527032</v>
      </c>
      <c r="Y170" s="122">
        <v>0.34017938613704429</v>
      </c>
      <c r="DA170" s="130" t="s">
        <v>2111</v>
      </c>
    </row>
    <row r="171" spans="1:105" ht="12" customHeight="1" x14ac:dyDescent="0.25">
      <c r="A171" s="97" t="s">
        <v>50</v>
      </c>
      <c r="B171" s="98">
        <v>1.1288306568372979</v>
      </c>
      <c r="C171" s="98">
        <v>1.0904549411345319</v>
      </c>
      <c r="D171" s="98">
        <v>1.0206092626873009</v>
      </c>
      <c r="E171" s="98">
        <v>0.94925382248041346</v>
      </c>
      <c r="F171" s="98">
        <v>0.78773680424055981</v>
      </c>
      <c r="G171" s="98">
        <v>0.71659502713109646</v>
      </c>
      <c r="H171" s="98">
        <v>0.5728536116123033</v>
      </c>
      <c r="I171" s="98">
        <v>0.37052001371618676</v>
      </c>
      <c r="J171" s="98">
        <v>0.33512095109184925</v>
      </c>
      <c r="K171" s="98">
        <v>0.3266908143919775</v>
      </c>
      <c r="L171" s="98">
        <v>0.33323971529882535</v>
      </c>
      <c r="M171" s="98">
        <v>0.37612323437636236</v>
      </c>
      <c r="N171" s="98">
        <v>0.38864293094260771</v>
      </c>
      <c r="O171" s="98">
        <v>0.31928637157832668</v>
      </c>
      <c r="P171" s="98">
        <v>0.2733488661098874</v>
      </c>
      <c r="Q171" s="98">
        <v>0.21146291794183947</v>
      </c>
      <c r="R171" s="98">
        <v>0.21841388324779545</v>
      </c>
      <c r="S171" s="98">
        <v>0.21781964857009933</v>
      </c>
      <c r="T171" s="98">
        <v>0.18432655324697989</v>
      </c>
      <c r="U171" s="98">
        <v>0.18913493304762968</v>
      </c>
      <c r="V171" s="98">
        <v>0.15131246338341359</v>
      </c>
      <c r="W171" s="98">
        <v>0.12435342157149647</v>
      </c>
      <c r="X171" s="98">
        <v>0.14555438235527032</v>
      </c>
      <c r="Y171" s="98">
        <v>0.34017938613704429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11623.423268242495</v>
      </c>
      <c r="C174" s="117">
        <f t="shared" si="87"/>
        <v>12136.345468659079</v>
      </c>
      <c r="D174" s="117">
        <f t="shared" si="87"/>
        <v>12619.418348395537</v>
      </c>
      <c r="E174" s="117">
        <f t="shared" si="87"/>
        <v>12970.24576186581</v>
      </c>
      <c r="F174" s="117">
        <f t="shared" si="87"/>
        <v>12726.599165477512</v>
      </c>
      <c r="G174" s="117">
        <f t="shared" si="87"/>
        <v>14098.441754089652</v>
      </c>
      <c r="H174" s="117">
        <f t="shared" si="87"/>
        <v>14648.761248383536</v>
      </c>
      <c r="I174" s="117">
        <f t="shared" si="87"/>
        <v>12281.663234561242</v>
      </c>
      <c r="J174" s="117">
        <f t="shared" si="87"/>
        <v>11696.998438757239</v>
      </c>
      <c r="K174" s="117">
        <f t="shared" si="87"/>
        <v>12094.544951094638</v>
      </c>
      <c r="L174" s="117">
        <f t="shared" si="87"/>
        <v>13381.347628918638</v>
      </c>
      <c r="M174" s="117">
        <f t="shared" si="87"/>
        <v>14335.298058102744</v>
      </c>
      <c r="N174" s="117">
        <f t="shared" si="87"/>
        <v>14325.050594091781</v>
      </c>
      <c r="O174" s="117">
        <f t="shared" si="87"/>
        <v>12912.068034137361</v>
      </c>
      <c r="P174" s="117">
        <f t="shared" si="87"/>
        <v>12161.770238894775</v>
      </c>
      <c r="Q174" s="117">
        <f t="shared" si="87"/>
        <v>11088.426779138112</v>
      </c>
      <c r="R174" s="117">
        <f t="shared" ref="R174:V174" si="88">R175+R178+R180+R189</f>
        <v>12709.148046130305</v>
      </c>
      <c r="S174" s="117">
        <f t="shared" si="88"/>
        <v>14065.870969115142</v>
      </c>
      <c r="T174" s="117">
        <f t="shared" si="88"/>
        <v>12015.032658406137</v>
      </c>
      <c r="U174" s="117">
        <f t="shared" si="88"/>
        <v>13262.894897120557</v>
      </c>
      <c r="V174" s="117">
        <f t="shared" si="88"/>
        <v>13434.134377539855</v>
      </c>
      <c r="W174" s="117">
        <f t="shared" ref="W174:Y174" si="89">W175+W178+W180+W189</f>
        <v>13573.968796634526</v>
      </c>
      <c r="X174" s="117">
        <f t="shared" si="89"/>
        <v>10991.22782570155</v>
      </c>
      <c r="Y174" s="117">
        <f t="shared" si="89"/>
        <v>15338.405252937178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10375.672210719651</v>
      </c>
      <c r="C175" s="122">
        <f t="shared" si="90"/>
        <v>10816.014579757273</v>
      </c>
      <c r="D175" s="122">
        <f t="shared" si="90"/>
        <v>11456.930674396046</v>
      </c>
      <c r="E175" s="122">
        <f t="shared" si="90"/>
        <v>11745.696179420187</v>
      </c>
      <c r="F175" s="122">
        <f t="shared" si="90"/>
        <v>11325.268092700349</v>
      </c>
      <c r="G175" s="122">
        <f t="shared" si="90"/>
        <v>12683.877608717088</v>
      </c>
      <c r="H175" s="122">
        <f t="shared" si="90"/>
        <v>13055.193716831112</v>
      </c>
      <c r="I175" s="122">
        <f t="shared" si="90"/>
        <v>10882.506387046786</v>
      </c>
      <c r="J175" s="122">
        <f t="shared" si="90"/>
        <v>10107.102849559456</v>
      </c>
      <c r="K175" s="122">
        <f t="shared" si="90"/>
        <v>10486.274940177182</v>
      </c>
      <c r="L175" s="122">
        <f t="shared" si="90"/>
        <v>12036.053089771251</v>
      </c>
      <c r="M175" s="122">
        <f t="shared" si="90"/>
        <v>12810.11955557894</v>
      </c>
      <c r="N175" s="122">
        <f t="shared" si="90"/>
        <v>12738.543901412502</v>
      </c>
      <c r="O175" s="122">
        <f t="shared" si="90"/>
        <v>11518.377534682861</v>
      </c>
      <c r="P175" s="122">
        <f t="shared" si="90"/>
        <v>10705.737247452289</v>
      </c>
      <c r="Q175" s="122">
        <f t="shared" si="90"/>
        <v>9783.6902496929433</v>
      </c>
      <c r="R175" s="122">
        <f t="shared" ref="R175:V175" si="91">SUM(R176:R177)</f>
        <v>11356.58483277183</v>
      </c>
      <c r="S175" s="122">
        <f t="shared" si="91"/>
        <v>12751.150711528611</v>
      </c>
      <c r="T175" s="122">
        <f t="shared" si="91"/>
        <v>10611.082177776216</v>
      </c>
      <c r="U175" s="122">
        <f t="shared" si="91"/>
        <v>11912.448681964419</v>
      </c>
      <c r="V175" s="122">
        <f t="shared" si="91"/>
        <v>12161.404085627455</v>
      </c>
      <c r="W175" s="122">
        <f t="shared" ref="W175:Y175" si="92">SUM(W176:W177)</f>
        <v>11942.046637269859</v>
      </c>
      <c r="X175" s="122">
        <f t="shared" si="92"/>
        <v>9459.3436164386003</v>
      </c>
      <c r="Y175" s="122">
        <f t="shared" si="92"/>
        <v>13941.043260999222</v>
      </c>
      <c r="DA175" s="130" t="s">
        <v>2265</v>
      </c>
    </row>
    <row r="176" spans="1:105" ht="12" customHeight="1" x14ac:dyDescent="0.25">
      <c r="A176" s="97" t="s">
        <v>74</v>
      </c>
      <c r="B176" s="98">
        <v>10261.289096740988</v>
      </c>
      <c r="C176" s="98">
        <v>10698.273935912013</v>
      </c>
      <c r="D176" s="98">
        <v>11334.258281710598</v>
      </c>
      <c r="E176" s="98">
        <v>11621.934888676378</v>
      </c>
      <c r="F176" s="98">
        <v>11207.598198011423</v>
      </c>
      <c r="G176" s="98">
        <v>12553.846352859135</v>
      </c>
      <c r="H176" s="98">
        <v>12922.41300257482</v>
      </c>
      <c r="I176" s="98">
        <v>10773.712798358805</v>
      </c>
      <c r="J176" s="98">
        <v>10005.627460151072</v>
      </c>
      <c r="K176" s="98">
        <v>10379.945403429783</v>
      </c>
      <c r="L176" s="98">
        <v>11913.192293020342</v>
      </c>
      <c r="M176" s="98">
        <v>12676.344777940303</v>
      </c>
      <c r="N176" s="98">
        <v>12600.557516544861</v>
      </c>
      <c r="O176" s="98">
        <v>11389.654406008542</v>
      </c>
      <c r="P176" s="98">
        <v>10587.565294895734</v>
      </c>
      <c r="Q176" s="98">
        <v>9677.1709130861473</v>
      </c>
      <c r="R176" s="98">
        <v>11234.599280473079</v>
      </c>
      <c r="S176" s="98">
        <v>12615.25561784294</v>
      </c>
      <c r="T176" s="98">
        <v>10497.813411078585</v>
      </c>
      <c r="U176" s="98">
        <v>11785.24815387257</v>
      </c>
      <c r="V176" s="98">
        <v>12033.203487293595</v>
      </c>
      <c r="W176" s="98">
        <v>11815.877352762547</v>
      </c>
      <c r="X176" s="98">
        <v>9357.4803149606523</v>
      </c>
      <c r="Y176" s="98">
        <v>13785.347445516227</v>
      </c>
      <c r="DA176" s="63" t="s">
        <v>2266</v>
      </c>
    </row>
    <row r="177" spans="1:105" ht="12" customHeight="1" x14ac:dyDescent="0.25">
      <c r="A177" s="97" t="s">
        <v>53</v>
      </c>
      <c r="B177" s="98">
        <v>114.38311397866397</v>
      </c>
      <c r="C177" s="98">
        <v>117.74064384526058</v>
      </c>
      <c r="D177" s="98">
        <v>122.6723926854482</v>
      </c>
      <c r="E177" s="98">
        <v>123.76129074380856</v>
      </c>
      <c r="F177" s="98">
        <v>117.6698946889273</v>
      </c>
      <c r="G177" s="98">
        <v>130.031255857953</v>
      </c>
      <c r="H177" s="98">
        <v>132.78071425629315</v>
      </c>
      <c r="I177" s="98">
        <v>108.79358868798001</v>
      </c>
      <c r="J177" s="98">
        <v>101.47538940838338</v>
      </c>
      <c r="K177" s="98">
        <v>106.32953674739905</v>
      </c>
      <c r="L177" s="98">
        <v>122.86079675090819</v>
      </c>
      <c r="M177" s="98">
        <v>133.77477763863766</v>
      </c>
      <c r="N177" s="98">
        <v>137.98638486764105</v>
      </c>
      <c r="O177" s="98">
        <v>128.72312867431893</v>
      </c>
      <c r="P177" s="98">
        <v>118.17195255655437</v>
      </c>
      <c r="Q177" s="98">
        <v>106.51933660679681</v>
      </c>
      <c r="R177" s="98">
        <v>121.98555229875173</v>
      </c>
      <c r="S177" s="98">
        <v>135.89509368566996</v>
      </c>
      <c r="T177" s="98">
        <v>113.26876669763121</v>
      </c>
      <c r="U177" s="98">
        <v>127.20052809184979</v>
      </c>
      <c r="V177" s="98">
        <v>128.20059833386051</v>
      </c>
      <c r="W177" s="98">
        <v>126.1692845073118</v>
      </c>
      <c r="X177" s="98">
        <v>101.86330147794884</v>
      </c>
      <c r="Y177" s="98">
        <v>155.69581548299618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9.779248987613981E-3</v>
      </c>
      <c r="C178" s="122">
        <f t="shared" si="93"/>
        <v>1.3249096880828178E-2</v>
      </c>
      <c r="D178" s="122">
        <f t="shared" si="93"/>
        <v>1.9548482765759601E-2</v>
      </c>
      <c r="E178" s="122">
        <f t="shared" si="93"/>
        <v>2.2528775959381905E-2</v>
      </c>
      <c r="F178" s="122">
        <f t="shared" si="93"/>
        <v>1.9324242818761835E-2</v>
      </c>
      <c r="G178" s="122">
        <f t="shared" si="93"/>
        <v>3.125900054463835E-2</v>
      </c>
      <c r="H178" s="122">
        <f t="shared" si="93"/>
        <v>7.4538596352041325E-2</v>
      </c>
      <c r="I178" s="122">
        <f t="shared" si="93"/>
        <v>3.1563525219823821E-2</v>
      </c>
      <c r="J178" s="122">
        <f t="shared" si="93"/>
        <v>4.519937256847599E-2</v>
      </c>
      <c r="K178" s="122">
        <f t="shared" si="93"/>
        <v>9.7325493252228779E-2</v>
      </c>
      <c r="L178" s="122">
        <f t="shared" si="93"/>
        <v>1.0060212538327682</v>
      </c>
      <c r="M178" s="122">
        <f t="shared" si="93"/>
        <v>0.15925245367875052</v>
      </c>
      <c r="N178" s="122">
        <f t="shared" si="93"/>
        <v>0.5972933278739514</v>
      </c>
      <c r="O178" s="122">
        <f t="shared" si="93"/>
        <v>0.40126749327797329</v>
      </c>
      <c r="P178" s="122">
        <f t="shared" si="93"/>
        <v>1.1015313640427462</v>
      </c>
      <c r="Q178" s="122">
        <f t="shared" si="93"/>
        <v>0.78760834048349559</v>
      </c>
      <c r="R178" s="122">
        <f t="shared" si="93"/>
        <v>0.50972956549843573</v>
      </c>
      <c r="S178" s="122">
        <f t="shared" si="93"/>
        <v>0.35314594266241955</v>
      </c>
      <c r="T178" s="122">
        <f t="shared" si="93"/>
        <v>0.55281050472417703</v>
      </c>
      <c r="U178" s="122">
        <f t="shared" si="93"/>
        <v>0.302047191276403</v>
      </c>
      <c r="V178" s="122">
        <f t="shared" si="93"/>
        <v>0.11237848422621399</v>
      </c>
      <c r="W178" s="122">
        <f t="shared" si="93"/>
        <v>0.12790751787723245</v>
      </c>
      <c r="X178" s="122">
        <f t="shared" si="93"/>
        <v>4.8461368705149839E-2</v>
      </c>
      <c r="Y178" s="122">
        <f t="shared" si="93"/>
        <v>2.4414004512304594E-2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9.779248987613981E-3</v>
      </c>
      <c r="C179" s="98">
        <f>RES_hhdet_fech!C29</f>
        <v>1.3249096880828178E-2</v>
      </c>
      <c r="D179" s="98">
        <f>RES_hhdet_fech!D29</f>
        <v>1.9548482765759601E-2</v>
      </c>
      <c r="E179" s="98">
        <f>RES_hhdet_fech!E29</f>
        <v>2.2528775959381905E-2</v>
      </c>
      <c r="F179" s="98">
        <f>RES_hhdet_fech!F29</f>
        <v>1.9324242818761835E-2</v>
      </c>
      <c r="G179" s="98">
        <f>RES_hhdet_fech!G29</f>
        <v>3.125900054463835E-2</v>
      </c>
      <c r="H179" s="98">
        <f>RES_hhdet_fech!H29</f>
        <v>7.4538596352041325E-2</v>
      </c>
      <c r="I179" s="98">
        <f>RES_hhdet_fech!I29</f>
        <v>3.1563525219823821E-2</v>
      </c>
      <c r="J179" s="98">
        <f>RES_hhdet_fech!J29</f>
        <v>4.519937256847599E-2</v>
      </c>
      <c r="K179" s="98">
        <f>RES_hhdet_fech!K29</f>
        <v>9.7325493252228779E-2</v>
      </c>
      <c r="L179" s="98">
        <f>RES_hhdet_fech!L29</f>
        <v>1.0060212538327682</v>
      </c>
      <c r="M179" s="98">
        <f>RES_hhdet_fech!M29</f>
        <v>0.15925245367875052</v>
      </c>
      <c r="N179" s="98">
        <f>RES_hhdet_fech!N29</f>
        <v>0.5972933278739514</v>
      </c>
      <c r="O179" s="98">
        <f>RES_hhdet_fech!O29</f>
        <v>0.40126749327797329</v>
      </c>
      <c r="P179" s="98">
        <f>RES_hhdet_fech!P29</f>
        <v>1.1015313640427462</v>
      </c>
      <c r="Q179" s="98">
        <f>RES_hhdet_fech!Q29</f>
        <v>0.78760834048349559</v>
      </c>
      <c r="R179" s="98">
        <f>RES_hhdet_fech!R29</f>
        <v>0.50972956549843573</v>
      </c>
      <c r="S179" s="98">
        <f>RES_hhdet_fech!S29</f>
        <v>0.35314594266241955</v>
      </c>
      <c r="T179" s="98">
        <f>RES_hhdet_fech!T29</f>
        <v>0.55281050472417703</v>
      </c>
      <c r="U179" s="98">
        <f>RES_hhdet_fech!U29</f>
        <v>0.302047191276403</v>
      </c>
      <c r="V179" s="98">
        <f>RES_hhdet_fech!V29</f>
        <v>0.11237848422621399</v>
      </c>
      <c r="W179" s="98">
        <f>RES_hhdet_fech!W29</f>
        <v>0.12790751787723245</v>
      </c>
      <c r="X179" s="98">
        <f>RES_hhdet_fech!X29</f>
        <v>4.8461368705149839E-2</v>
      </c>
      <c r="Y179" s="98">
        <f>RES_hhdet_fech!Y29</f>
        <v>2.4414004512304594E-2</v>
      </c>
      <c r="DA179" s="63" t="s">
        <v>2269</v>
      </c>
    </row>
    <row r="180" spans="1:105" ht="12" customHeight="1" x14ac:dyDescent="0.25">
      <c r="A180" s="121" t="s">
        <v>55</v>
      </c>
      <c r="B180" s="122">
        <v>463.12591740409204</v>
      </c>
      <c r="C180" s="122">
        <v>539.86665653983971</v>
      </c>
      <c r="D180" s="122">
        <v>411.77371974282124</v>
      </c>
      <c r="E180" s="122">
        <v>456.38425735941667</v>
      </c>
      <c r="F180" s="122">
        <v>641.50672297595804</v>
      </c>
      <c r="G180" s="122">
        <v>640.75363306992131</v>
      </c>
      <c r="H180" s="122">
        <v>762.42492294572401</v>
      </c>
      <c r="I180" s="122">
        <v>631.2506125035527</v>
      </c>
      <c r="J180" s="122">
        <v>771.88890462580412</v>
      </c>
      <c r="K180" s="122">
        <v>815.67694256099287</v>
      </c>
      <c r="L180" s="122">
        <v>647.78202419657305</v>
      </c>
      <c r="M180" s="122">
        <v>742.52572629856832</v>
      </c>
      <c r="N180" s="122">
        <v>790.05902106185465</v>
      </c>
      <c r="O180" s="122">
        <v>701.31023477795475</v>
      </c>
      <c r="P180" s="122">
        <v>795.75695863139163</v>
      </c>
      <c r="Q180" s="122">
        <v>777.81765321058981</v>
      </c>
      <c r="R180" s="122">
        <v>806.4099960022337</v>
      </c>
      <c r="S180" s="122">
        <v>797.40376142605601</v>
      </c>
      <c r="T180" s="122">
        <v>790.88971092920178</v>
      </c>
      <c r="U180" s="122">
        <v>713.1122187871116</v>
      </c>
      <c r="V180" s="122">
        <v>694.97722964143782</v>
      </c>
      <c r="W180" s="122">
        <v>1061.793194472149</v>
      </c>
      <c r="X180" s="122">
        <v>954.97735638085555</v>
      </c>
      <c r="Y180" s="122">
        <v>667.55800239064081</v>
      </c>
      <c r="DA180" s="130" t="s">
        <v>2270</v>
      </c>
    </row>
    <row r="181" spans="1:105" ht="12" customHeight="1" x14ac:dyDescent="0.25">
      <c r="A181" s="97" t="s">
        <v>141</v>
      </c>
      <c r="B181" s="98">
        <v>542.44853087478634</v>
      </c>
      <c r="C181" s="98">
        <v>548.60352671785733</v>
      </c>
      <c r="D181" s="98">
        <v>560.33188763559781</v>
      </c>
      <c r="E181" s="98">
        <v>610.16356739699211</v>
      </c>
      <c r="F181" s="98">
        <v>634.09938452400957</v>
      </c>
      <c r="G181" s="98">
        <v>735.6813371536341</v>
      </c>
      <c r="H181" s="98">
        <v>781.30628322414532</v>
      </c>
      <c r="I181" s="98">
        <v>706.49439296856247</v>
      </c>
      <c r="J181" s="98">
        <v>739.12732303145594</v>
      </c>
      <c r="K181" s="98">
        <v>764.24754950440126</v>
      </c>
      <c r="L181" s="98">
        <v>799.40625088612103</v>
      </c>
      <c r="M181" s="98">
        <v>857.03103182411712</v>
      </c>
      <c r="N181" s="98">
        <v>876.53489392979691</v>
      </c>
      <c r="O181" s="98">
        <v>819.79059390926443</v>
      </c>
      <c r="P181" s="98">
        <v>825.63337485435181</v>
      </c>
      <c r="Q181" s="98">
        <v>788.68568282482101</v>
      </c>
      <c r="R181" s="98">
        <v>816.01083805250937</v>
      </c>
      <c r="S181" s="98">
        <v>768.7467587511826</v>
      </c>
      <c r="T181" s="98">
        <v>709.28470022056217</v>
      </c>
      <c r="U181" s="98">
        <v>632.16616148453784</v>
      </c>
      <c r="V181" s="98">
        <v>519.64139612731503</v>
      </c>
      <c r="W181" s="98">
        <v>652.06958214091537</v>
      </c>
      <c r="X181" s="98">
        <v>639.25909755205998</v>
      </c>
      <c r="Y181" s="98">
        <v>748.10476132655776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460.50204565252591</v>
      </c>
      <c r="C185" s="101">
        <v>539.5715296313407</v>
      </c>
      <c r="D185" s="101">
        <v>406.84571917428269</v>
      </c>
      <c r="E185" s="101">
        <v>451.72181397382468</v>
      </c>
      <c r="F185" s="101">
        <v>641.70453662529917</v>
      </c>
      <c r="G185" s="101">
        <v>638.59893125894178</v>
      </c>
      <c r="H185" s="101">
        <v>762.09710574291557</v>
      </c>
      <c r="I185" s="101">
        <v>630.19766287487914</v>
      </c>
      <c r="J185" s="101">
        <v>772.22723421197634</v>
      </c>
      <c r="K185" s="101">
        <v>816.28235036625006</v>
      </c>
      <c r="L185" s="101">
        <v>646.13393477603438</v>
      </c>
      <c r="M185" s="101">
        <v>741.17985509226719</v>
      </c>
      <c r="N185" s="101">
        <v>789.07874921868256</v>
      </c>
      <c r="O185" s="101">
        <v>699.96865840474356</v>
      </c>
      <c r="P185" s="101">
        <v>795.40894531146296</v>
      </c>
      <c r="Q185" s="101">
        <v>777.70043255219286</v>
      </c>
      <c r="R185" s="101">
        <v>806.32350192970875</v>
      </c>
      <c r="S185" s="101">
        <v>797.64049318728325</v>
      </c>
      <c r="T185" s="101">
        <v>791.65013035218567</v>
      </c>
      <c r="U185" s="101">
        <v>713.91241394254803</v>
      </c>
      <c r="V185" s="101">
        <v>697.15040616950012</v>
      </c>
      <c r="W185" s="101">
        <v>1068.1595991032668</v>
      </c>
      <c r="X185" s="101">
        <v>961.57596950750235</v>
      </c>
      <c r="Y185" s="101">
        <v>663.47624095807748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2278</v>
      </c>
    </row>
    <row r="189" spans="1:105" ht="12" customHeight="1" x14ac:dyDescent="0.25">
      <c r="A189" s="121" t="s">
        <v>54</v>
      </c>
      <c r="B189" s="122">
        <v>784.61536086976594</v>
      </c>
      <c r="C189" s="122">
        <v>780.45098326508617</v>
      </c>
      <c r="D189" s="122">
        <v>750.69440577390401</v>
      </c>
      <c r="E189" s="122">
        <v>768.14279631024669</v>
      </c>
      <c r="F189" s="122">
        <v>759.80502555838473</v>
      </c>
      <c r="G189" s="122">
        <v>773.77925330209678</v>
      </c>
      <c r="H189" s="122">
        <v>831.06807001034736</v>
      </c>
      <c r="I189" s="122">
        <v>767.87467148568453</v>
      </c>
      <c r="J189" s="122">
        <v>817.96148519940823</v>
      </c>
      <c r="K189" s="122">
        <v>792.49574286321126</v>
      </c>
      <c r="L189" s="122">
        <v>696.50649369698272</v>
      </c>
      <c r="M189" s="122">
        <v>782.49352377155617</v>
      </c>
      <c r="N189" s="122">
        <v>795.85037828955058</v>
      </c>
      <c r="O189" s="122">
        <v>691.9789971832663</v>
      </c>
      <c r="P189" s="122">
        <v>659.17450144705288</v>
      </c>
      <c r="Q189" s="122">
        <v>526.13126789409637</v>
      </c>
      <c r="R189" s="122">
        <v>545.64348779074339</v>
      </c>
      <c r="S189" s="122">
        <v>516.96335021781113</v>
      </c>
      <c r="T189" s="122">
        <v>612.5079591959958</v>
      </c>
      <c r="U189" s="122">
        <v>637.03194917774965</v>
      </c>
      <c r="V189" s="122">
        <v>577.6406837867363</v>
      </c>
      <c r="W189" s="122">
        <v>570.00105737464071</v>
      </c>
      <c r="X189" s="122">
        <v>576.85839151338735</v>
      </c>
      <c r="Y189" s="122">
        <v>729.77957554280317</v>
      </c>
      <c r="DA189" s="130" t="s">
        <v>2279</v>
      </c>
    </row>
    <row r="190" spans="1:105" ht="12" customHeight="1" x14ac:dyDescent="0.25">
      <c r="A190" s="97" t="s">
        <v>50</v>
      </c>
      <c r="B190" s="98">
        <v>797.38762397974006</v>
      </c>
      <c r="C190" s="98">
        <v>785.78862838867735</v>
      </c>
      <c r="D190" s="98">
        <v>782.87319024334738</v>
      </c>
      <c r="E190" s="98">
        <v>801.30191725888335</v>
      </c>
      <c r="F190" s="98">
        <v>773.53601351437896</v>
      </c>
      <c r="G190" s="98">
        <v>848.91894306831944</v>
      </c>
      <c r="H190" s="98">
        <v>921.03970314861783</v>
      </c>
      <c r="I190" s="98">
        <v>780.0559945026954</v>
      </c>
      <c r="J190" s="98">
        <v>840.60621977568474</v>
      </c>
      <c r="K190" s="98">
        <v>836.62181917781004</v>
      </c>
      <c r="L190" s="98">
        <v>824.1473991969857</v>
      </c>
      <c r="M190" s="98">
        <v>891.63354332095207</v>
      </c>
      <c r="N190" s="98">
        <v>900.46183757010522</v>
      </c>
      <c r="O190" s="98">
        <v>757.71277159651095</v>
      </c>
      <c r="P190" s="98">
        <v>704.11460707302183</v>
      </c>
      <c r="Q190" s="98">
        <v>576.05109197534102</v>
      </c>
      <c r="R190" s="98">
        <v>619.52190031764769</v>
      </c>
      <c r="S190" s="98">
        <v>671.48603586120794</v>
      </c>
      <c r="T190" s="98">
        <v>643.48874558570219</v>
      </c>
      <c r="U190" s="98">
        <v>739.43754735525602</v>
      </c>
      <c r="V190" s="98">
        <v>697.49238437659812</v>
      </c>
      <c r="W190" s="98">
        <v>572.6219440350618</v>
      </c>
      <c r="X190" s="98">
        <v>627.57796070885365</v>
      </c>
      <c r="Y190" s="98">
        <v>845.58558718924394</v>
      </c>
      <c r="DA190" s="63" t="s">
        <v>2280</v>
      </c>
    </row>
    <row r="191" spans="1:105" ht="12" customHeight="1" x14ac:dyDescent="0.25">
      <c r="A191" s="109" t="s">
        <v>120</v>
      </c>
      <c r="B191" s="33">
        <v>579.99648246010588</v>
      </c>
      <c r="C191" s="33">
        <v>694.41490395105473</v>
      </c>
      <c r="D191" s="33">
        <v>348.35444047949022</v>
      </c>
      <c r="E191" s="33">
        <v>493.65896179097683</v>
      </c>
      <c r="F191" s="33">
        <v>688.31139140423568</v>
      </c>
      <c r="G191" s="33">
        <v>521.09229658600282</v>
      </c>
      <c r="H191" s="33">
        <v>664.73293730772434</v>
      </c>
      <c r="I191" s="33">
        <v>751.24859679340659</v>
      </c>
      <c r="J191" s="33">
        <v>795.47053489869211</v>
      </c>
      <c r="K191" s="33">
        <v>748.36966654861226</v>
      </c>
      <c r="L191" s="33">
        <v>551.60801679009171</v>
      </c>
      <c r="M191" s="33">
        <v>639.16041464621799</v>
      </c>
      <c r="N191" s="33">
        <v>653.97902023597931</v>
      </c>
      <c r="O191" s="33">
        <v>596.04182052192198</v>
      </c>
      <c r="P191" s="33">
        <v>592.79365398397522</v>
      </c>
      <c r="Q191" s="33">
        <v>446.10107373210104</v>
      </c>
      <c r="R191" s="33">
        <v>419.92057524495874</v>
      </c>
      <c r="S191" s="33">
        <v>269.31083046610428</v>
      </c>
      <c r="T191" s="33">
        <v>563.49067985167994</v>
      </c>
      <c r="U191" s="33">
        <v>495.54887733986965</v>
      </c>
      <c r="V191" s="33">
        <v>441.70437254764147</v>
      </c>
      <c r="W191" s="33">
        <v>567.13427516942033</v>
      </c>
      <c r="X191" s="33">
        <v>518.27843659418932</v>
      </c>
      <c r="Y191" s="33">
        <v>443.73711162948837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5794.0552225745005</v>
      </c>
      <c r="C193" s="117">
        <f t="shared" si="94"/>
        <v>6085.9069041587827</v>
      </c>
      <c r="D193" s="117">
        <f t="shared" si="94"/>
        <v>6330.4359601122578</v>
      </c>
      <c r="E193" s="117">
        <f t="shared" si="94"/>
        <v>6537.9139156955516</v>
      </c>
      <c r="F193" s="117">
        <f t="shared" si="94"/>
        <v>6457.238324250221</v>
      </c>
      <c r="G193" s="117">
        <f t="shared" si="94"/>
        <v>7153.7928450234804</v>
      </c>
      <c r="H193" s="117">
        <f t="shared" si="94"/>
        <v>7482.6682654399629</v>
      </c>
      <c r="I193" s="117">
        <f t="shared" si="94"/>
        <v>6313.6473915926135</v>
      </c>
      <c r="J193" s="117">
        <f t="shared" si="94"/>
        <v>6133.2718264741125</v>
      </c>
      <c r="K193" s="117">
        <f t="shared" si="94"/>
        <v>6463.0013108025314</v>
      </c>
      <c r="L193" s="117">
        <f t="shared" si="94"/>
        <v>7261.5634872031806</v>
      </c>
      <c r="M193" s="117">
        <f t="shared" si="94"/>
        <v>8013.587866134676</v>
      </c>
      <c r="N193" s="117">
        <f t="shared" si="94"/>
        <v>8343.0391325328892</v>
      </c>
      <c r="O193" s="117">
        <f t="shared" si="94"/>
        <v>7789.4598905992016</v>
      </c>
      <c r="P193" s="117">
        <f t="shared" si="94"/>
        <v>7364.647213907866</v>
      </c>
      <c r="Q193" s="117">
        <f t="shared" si="94"/>
        <v>6728.2962975920973</v>
      </c>
      <c r="R193" s="117">
        <f t="shared" ref="R193:V193" si="95">R194+R197+R199+R208</f>
        <v>7736.4638356153546</v>
      </c>
      <c r="S193" s="117">
        <f t="shared" si="95"/>
        <v>8603.0310858403009</v>
      </c>
      <c r="T193" s="117">
        <f t="shared" si="95"/>
        <v>7418.8354422272305</v>
      </c>
      <c r="U193" s="117">
        <f t="shared" si="95"/>
        <v>8202.3826924720852</v>
      </c>
      <c r="V193" s="117">
        <f t="shared" si="95"/>
        <v>8333.9146105900327</v>
      </c>
      <c r="W193" s="117">
        <f t="shared" ref="W193:Y193" si="96">W194+W197+W199+W208</f>
        <v>8579.6613338400675</v>
      </c>
      <c r="X193" s="117">
        <f t="shared" si="96"/>
        <v>7108.3726917249805</v>
      </c>
      <c r="Y193" s="117">
        <f t="shared" si="96"/>
        <v>10275.518920631486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5072.7868000064409</v>
      </c>
      <c r="C194" s="122">
        <f t="shared" si="97"/>
        <v>5318.6019406491687</v>
      </c>
      <c r="D194" s="122">
        <f t="shared" si="97"/>
        <v>5656.5938362725756</v>
      </c>
      <c r="E194" s="122">
        <f t="shared" si="97"/>
        <v>5820.9256054809575</v>
      </c>
      <c r="F194" s="122">
        <f t="shared" si="97"/>
        <v>5621.3931145153138</v>
      </c>
      <c r="G194" s="122">
        <f t="shared" si="97"/>
        <v>6305.2143395772218</v>
      </c>
      <c r="H194" s="122">
        <f t="shared" si="97"/>
        <v>6501.8283272432982</v>
      </c>
      <c r="I194" s="122">
        <f t="shared" si="97"/>
        <v>5431.6450772965327</v>
      </c>
      <c r="J194" s="122">
        <f t="shared" si="97"/>
        <v>5120.0193821951316</v>
      </c>
      <c r="K194" s="122">
        <f t="shared" si="97"/>
        <v>5438.3986754036068</v>
      </c>
      <c r="L194" s="122">
        <f t="shared" si="97"/>
        <v>6410.1716742391018</v>
      </c>
      <c r="M194" s="122">
        <f t="shared" si="97"/>
        <v>7050.2952496637245</v>
      </c>
      <c r="N194" s="122">
        <f t="shared" si="97"/>
        <v>7334.6114810357185</v>
      </c>
      <c r="O194" s="122">
        <f t="shared" si="97"/>
        <v>6898.4494410877596</v>
      </c>
      <c r="P194" s="122">
        <f t="shared" si="97"/>
        <v>6428.2849191857476</v>
      </c>
      <c r="Q194" s="122">
        <f t="shared" si="97"/>
        <v>5889.213970574926</v>
      </c>
      <c r="R194" s="122">
        <f t="shared" ref="R194:V194" si="98">SUM(R195:R196)</f>
        <v>6859.7100172003529</v>
      </c>
      <c r="S194" s="122">
        <f t="shared" si="98"/>
        <v>7743.0496667750695</v>
      </c>
      <c r="T194" s="122">
        <f t="shared" si="98"/>
        <v>6466.8578279329167</v>
      </c>
      <c r="U194" s="122">
        <f t="shared" si="98"/>
        <v>7271.9941785412102</v>
      </c>
      <c r="V194" s="122">
        <f t="shared" si="98"/>
        <v>7432.6600983654735</v>
      </c>
      <c r="W194" s="122">
        <f t="shared" ref="W194:Y194" si="99">SUM(W195:W196)</f>
        <v>7378.3689807428455</v>
      </c>
      <c r="X194" s="122">
        <f t="shared" si="99"/>
        <v>5978.8135746787275</v>
      </c>
      <c r="Y194" s="122">
        <f t="shared" si="99"/>
        <v>9280.9715143163667</v>
      </c>
      <c r="DA194" s="130" t="s">
        <v>2433</v>
      </c>
    </row>
    <row r="195" spans="1:105" ht="12" customHeight="1" x14ac:dyDescent="0.25">
      <c r="A195" s="97" t="s">
        <v>74</v>
      </c>
      <c r="B195" s="98">
        <v>4958.4036860277765</v>
      </c>
      <c r="C195" s="98">
        <v>5200.8612968039079</v>
      </c>
      <c r="D195" s="98">
        <v>5533.9214435871272</v>
      </c>
      <c r="E195" s="98">
        <v>5697.1643147371487</v>
      </c>
      <c r="F195" s="98">
        <v>5503.7232198263864</v>
      </c>
      <c r="G195" s="98">
        <v>6175.1830837192692</v>
      </c>
      <c r="H195" s="98">
        <v>6369.0476129870049</v>
      </c>
      <c r="I195" s="98">
        <v>5322.8514886085522</v>
      </c>
      <c r="J195" s="98">
        <v>5018.5439927867483</v>
      </c>
      <c r="K195" s="98">
        <v>5332.0691386562075</v>
      </c>
      <c r="L195" s="98">
        <v>6287.3108774881939</v>
      </c>
      <c r="M195" s="98">
        <v>6916.5204720250867</v>
      </c>
      <c r="N195" s="98">
        <v>7196.6250961680771</v>
      </c>
      <c r="O195" s="98">
        <v>6769.7263124134406</v>
      </c>
      <c r="P195" s="98">
        <v>6310.1129666291936</v>
      </c>
      <c r="Q195" s="98">
        <v>5782.694633968129</v>
      </c>
      <c r="R195" s="98">
        <v>6737.7244649016011</v>
      </c>
      <c r="S195" s="98">
        <v>7607.1545730893995</v>
      </c>
      <c r="T195" s="98">
        <v>6353.589061235286</v>
      </c>
      <c r="U195" s="98">
        <v>7144.79365044936</v>
      </c>
      <c r="V195" s="98">
        <v>7304.4595000316131</v>
      </c>
      <c r="W195" s="98">
        <v>7252.1996962355333</v>
      </c>
      <c r="X195" s="98">
        <v>5876.9502732007786</v>
      </c>
      <c r="Y195" s="98">
        <v>9125.2756988333713</v>
      </c>
      <c r="DA195" s="63" t="s">
        <v>2434</v>
      </c>
    </row>
    <row r="196" spans="1:105" ht="12" customHeight="1" x14ac:dyDescent="0.25">
      <c r="A196" s="97" t="s">
        <v>53</v>
      </c>
      <c r="B196" s="98">
        <v>114.38311397866397</v>
      </c>
      <c r="C196" s="98">
        <v>117.74064384526058</v>
      </c>
      <c r="D196" s="98">
        <v>122.6723926854482</v>
      </c>
      <c r="E196" s="98">
        <v>123.76129074380856</v>
      </c>
      <c r="F196" s="98">
        <v>117.6698946889273</v>
      </c>
      <c r="G196" s="98">
        <v>130.031255857953</v>
      </c>
      <c r="H196" s="98">
        <v>132.78071425629315</v>
      </c>
      <c r="I196" s="98">
        <v>108.79358868798001</v>
      </c>
      <c r="J196" s="98">
        <v>101.47538940838338</v>
      </c>
      <c r="K196" s="98">
        <v>106.32953674739905</v>
      </c>
      <c r="L196" s="98">
        <v>122.86079675090819</v>
      </c>
      <c r="M196" s="98">
        <v>133.77477763863766</v>
      </c>
      <c r="N196" s="98">
        <v>137.98638486764105</v>
      </c>
      <c r="O196" s="98">
        <v>128.72312867431893</v>
      </c>
      <c r="P196" s="98">
        <v>118.17195255655437</v>
      </c>
      <c r="Q196" s="98">
        <v>106.51933660679681</v>
      </c>
      <c r="R196" s="98">
        <v>121.98555229875173</v>
      </c>
      <c r="S196" s="98">
        <v>135.89509368566996</v>
      </c>
      <c r="T196" s="98">
        <v>113.26876669763121</v>
      </c>
      <c r="U196" s="98">
        <v>127.20052809184979</v>
      </c>
      <c r="V196" s="98">
        <v>128.20059833386051</v>
      </c>
      <c r="W196" s="98">
        <v>126.1692845073118</v>
      </c>
      <c r="X196" s="98">
        <v>101.86330147794884</v>
      </c>
      <c r="Y196" s="98">
        <v>155.69581548299618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1.9350615194992288E-2</v>
      </c>
      <c r="C197" s="122">
        <f t="shared" si="100"/>
        <v>2.6216550549719851E-2</v>
      </c>
      <c r="D197" s="122">
        <f t="shared" si="100"/>
        <v>3.8681412869767527E-2</v>
      </c>
      <c r="E197" s="122">
        <f t="shared" si="100"/>
        <v>5.2959279295463478E-2</v>
      </c>
      <c r="F197" s="122">
        <f t="shared" si="100"/>
        <v>5.7132375660401434E-2</v>
      </c>
      <c r="G197" s="122">
        <f t="shared" si="100"/>
        <v>9.4331867664131E-2</v>
      </c>
      <c r="H197" s="122">
        <f t="shared" si="100"/>
        <v>0.2249388939006523</v>
      </c>
      <c r="I197" s="122">
        <f t="shared" si="100"/>
        <v>9.5250847185534324E-2</v>
      </c>
      <c r="J197" s="122">
        <f t="shared" si="100"/>
        <v>0.1476441598349279</v>
      </c>
      <c r="K197" s="122">
        <f t="shared" si="100"/>
        <v>0.33829234334933761</v>
      </c>
      <c r="L197" s="122">
        <f t="shared" si="100"/>
        <v>3.6491680686070258</v>
      </c>
      <c r="M197" s="122">
        <f t="shared" si="100"/>
        <v>0.59654144029924638</v>
      </c>
      <c r="N197" s="122">
        <f t="shared" si="100"/>
        <v>2.3233180362397201</v>
      </c>
      <c r="O197" s="122">
        <f t="shared" si="100"/>
        <v>1.6095699533476719</v>
      </c>
      <c r="P197" s="122">
        <f t="shared" si="100"/>
        <v>4.5129192862620702</v>
      </c>
      <c r="Q197" s="122">
        <f t="shared" si="100"/>
        <v>3.2758525225366015</v>
      </c>
      <c r="R197" s="122">
        <f t="shared" si="100"/>
        <v>2.1415996598294766</v>
      </c>
      <c r="S197" s="122">
        <f t="shared" si="100"/>
        <v>1.5218441126928581</v>
      </c>
      <c r="T197" s="122">
        <f t="shared" si="100"/>
        <v>2.4110516918633667</v>
      </c>
      <c r="U197" s="122">
        <f t="shared" si="100"/>
        <v>1.3391822180453603</v>
      </c>
      <c r="V197" s="122">
        <f t="shared" si="100"/>
        <v>0.51201067711466453</v>
      </c>
      <c r="W197" s="122">
        <f t="shared" si="100"/>
        <v>0.59381761213142947</v>
      </c>
      <c r="X197" s="122">
        <f t="shared" si="100"/>
        <v>0.2331844251571811</v>
      </c>
      <c r="Y197" s="122">
        <f t="shared" si="100"/>
        <v>0.12066497406025027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1.9350615194992288E-2</v>
      </c>
      <c r="C198" s="98">
        <f>RES_hhdet_tesh!C29</f>
        <v>2.6216550549719851E-2</v>
      </c>
      <c r="D198" s="98">
        <f>RES_hhdet_tesh!D29</f>
        <v>3.8681412869767527E-2</v>
      </c>
      <c r="E198" s="98">
        <f>RES_hhdet_tesh!E29</f>
        <v>5.2959279295463478E-2</v>
      </c>
      <c r="F198" s="98">
        <f>RES_hhdet_tesh!F29</f>
        <v>5.7132375660401434E-2</v>
      </c>
      <c r="G198" s="98">
        <f>RES_hhdet_tesh!G29</f>
        <v>9.4331867664131E-2</v>
      </c>
      <c r="H198" s="98">
        <f>RES_hhdet_tesh!H29</f>
        <v>0.2249388939006523</v>
      </c>
      <c r="I198" s="98">
        <f>RES_hhdet_tesh!I29</f>
        <v>9.5250847185534324E-2</v>
      </c>
      <c r="J198" s="98">
        <f>RES_hhdet_tesh!J29</f>
        <v>0.1476441598349279</v>
      </c>
      <c r="K198" s="98">
        <f>RES_hhdet_tesh!K29</f>
        <v>0.33829234334933761</v>
      </c>
      <c r="L198" s="98">
        <f>RES_hhdet_tesh!L29</f>
        <v>3.6491680686070258</v>
      </c>
      <c r="M198" s="98">
        <f>RES_hhdet_tesh!M29</f>
        <v>0.59654144029924638</v>
      </c>
      <c r="N198" s="98">
        <f>RES_hhdet_tesh!N29</f>
        <v>2.3233180362397201</v>
      </c>
      <c r="O198" s="98">
        <f>RES_hhdet_tesh!O29</f>
        <v>1.6095699533476719</v>
      </c>
      <c r="P198" s="98">
        <f>RES_hhdet_tesh!P29</f>
        <v>4.5129192862620702</v>
      </c>
      <c r="Q198" s="98">
        <f>RES_hhdet_tesh!Q29</f>
        <v>3.2758525225366015</v>
      </c>
      <c r="R198" s="98">
        <f>RES_hhdet_tesh!R29</f>
        <v>2.1415996598294766</v>
      </c>
      <c r="S198" s="98">
        <f>RES_hhdet_tesh!S29</f>
        <v>1.5218441126928581</v>
      </c>
      <c r="T198" s="98">
        <f>RES_hhdet_tesh!T29</f>
        <v>2.4110516918633667</v>
      </c>
      <c r="U198" s="98">
        <f>RES_hhdet_tesh!U29</f>
        <v>1.3391822180453603</v>
      </c>
      <c r="V198" s="98">
        <f>RES_hhdet_tesh!V29</f>
        <v>0.51201067711466453</v>
      </c>
      <c r="W198" s="98">
        <f>RES_hhdet_tesh!W29</f>
        <v>0.59381761213142947</v>
      </c>
      <c r="X198" s="98">
        <f>RES_hhdet_tesh!X29</f>
        <v>0.2331844251571811</v>
      </c>
      <c r="Y198" s="98">
        <f>RES_hhdet_tesh!Y29</f>
        <v>0.12066497406025027</v>
      </c>
      <c r="DA198" s="63" t="s">
        <v>2437</v>
      </c>
    </row>
    <row r="199" spans="1:105" ht="12" customHeight="1" x14ac:dyDescent="0.25">
      <c r="A199" s="121" t="s">
        <v>55</v>
      </c>
      <c r="B199" s="122">
        <v>272.07031131446138</v>
      </c>
      <c r="C199" s="122">
        <v>318.68813596367028</v>
      </c>
      <c r="D199" s="122">
        <v>243.8357722621347</v>
      </c>
      <c r="E199" s="122">
        <v>271.69666409698601</v>
      </c>
      <c r="F199" s="122">
        <v>384.54240201426234</v>
      </c>
      <c r="G199" s="122">
        <v>386.76701654086162</v>
      </c>
      <c r="H199" s="122">
        <v>464.88332836060511</v>
      </c>
      <c r="I199" s="122">
        <v>386.83375347231123</v>
      </c>
      <c r="J199" s="122">
        <v>474.56991871343502</v>
      </c>
      <c r="K199" s="122">
        <v>503.92385638650694</v>
      </c>
      <c r="L199" s="122">
        <v>402.09053515315088</v>
      </c>
      <c r="M199" s="122">
        <v>463.66731446530878</v>
      </c>
      <c r="N199" s="122">
        <v>497.90521420934317</v>
      </c>
      <c r="O199" s="122">
        <v>446.23096793195748</v>
      </c>
      <c r="P199" s="122">
        <v>507.85210749642971</v>
      </c>
      <c r="Q199" s="122">
        <v>500.58242833001555</v>
      </c>
      <c r="R199" s="122">
        <v>529.71676427824787</v>
      </c>
      <c r="S199" s="122">
        <v>538.25598824353017</v>
      </c>
      <c r="T199" s="122">
        <v>548.41071617359796</v>
      </c>
      <c r="U199" s="122">
        <v>509.99880562856475</v>
      </c>
      <c r="V199" s="122">
        <v>511.03307463079307</v>
      </c>
      <c r="W199" s="122">
        <v>795.24579938984198</v>
      </c>
      <c r="X199" s="122">
        <v>724.73330128613827</v>
      </c>
      <c r="Y199" s="122">
        <v>522.66497635465487</v>
      </c>
      <c r="DA199" s="130" t="s">
        <v>2438</v>
      </c>
    </row>
    <row r="200" spans="1:105" ht="12" customHeight="1" x14ac:dyDescent="0.25">
      <c r="A200" s="97" t="s">
        <v>141</v>
      </c>
      <c r="B200" s="98">
        <v>283.68330884287366</v>
      </c>
      <c r="C200" s="98">
        <v>288.70214729538202</v>
      </c>
      <c r="D200" s="98">
        <v>296.37315946489554</v>
      </c>
      <c r="E200" s="98">
        <v>323.91081170338225</v>
      </c>
      <c r="F200" s="98">
        <v>337.92282031232435</v>
      </c>
      <c r="G200" s="98">
        <v>394.98331751939963</v>
      </c>
      <c r="H200" s="98">
        <v>425.29627801895629</v>
      </c>
      <c r="I200" s="98">
        <v>388.44624805636306</v>
      </c>
      <c r="J200" s="98">
        <v>407.49957565998596</v>
      </c>
      <c r="K200" s="98">
        <v>434.21803744497993</v>
      </c>
      <c r="L200" s="98">
        <v>462.3025013971336</v>
      </c>
      <c r="M200" s="98">
        <v>501.62861332830289</v>
      </c>
      <c r="N200" s="98">
        <v>518.87371819756936</v>
      </c>
      <c r="O200" s="98">
        <v>488.76477671120779</v>
      </c>
      <c r="P200" s="98">
        <v>492.89758557860449</v>
      </c>
      <c r="Q200" s="98">
        <v>472.55406683165313</v>
      </c>
      <c r="R200" s="98">
        <v>517.65288860157659</v>
      </c>
      <c r="S200" s="98">
        <v>547.95633467397488</v>
      </c>
      <c r="T200" s="98">
        <v>544.84756187958624</v>
      </c>
      <c r="U200" s="98">
        <v>515.10379385020178</v>
      </c>
      <c r="V200" s="98">
        <v>441.9882794890986</v>
      </c>
      <c r="W200" s="98">
        <v>561.59240170472492</v>
      </c>
      <c r="X200" s="98">
        <v>558.13900184222632</v>
      </c>
      <c r="Y200" s="98">
        <v>673.30892314939388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271.68617096869394</v>
      </c>
      <c r="C204" s="101">
        <v>319.70104698943152</v>
      </c>
      <c r="D204" s="101">
        <v>242.09299178983107</v>
      </c>
      <c r="E204" s="101">
        <v>270.11358047486362</v>
      </c>
      <c r="F204" s="101">
        <v>385.78738219804131</v>
      </c>
      <c r="G204" s="101">
        <v>386.5805201037162</v>
      </c>
      <c r="H204" s="101">
        <v>465.57063668580378</v>
      </c>
      <c r="I204" s="101">
        <v>386.81118847673253</v>
      </c>
      <c r="J204" s="101">
        <v>475.26255564686136</v>
      </c>
      <c r="K204" s="101">
        <v>504.74440752178094</v>
      </c>
      <c r="L204" s="101">
        <v>401.43605725919463</v>
      </c>
      <c r="M204" s="101">
        <v>463.22112536639332</v>
      </c>
      <c r="N204" s="101">
        <v>497.6675197707512</v>
      </c>
      <c r="O204" s="101">
        <v>445.74934926250614</v>
      </c>
      <c r="P204" s="101">
        <v>508.02630418661266</v>
      </c>
      <c r="Q204" s="101">
        <v>500.88473731381913</v>
      </c>
      <c r="R204" s="101">
        <v>529.8254478429028</v>
      </c>
      <c r="S204" s="101">
        <v>538.17585494693071</v>
      </c>
      <c r="T204" s="101">
        <v>548.44391869031506</v>
      </c>
      <c r="U204" s="101">
        <v>509.94834008423015</v>
      </c>
      <c r="V204" s="101">
        <v>511.88884110578874</v>
      </c>
      <c r="W204" s="101">
        <v>798.87637382668061</v>
      </c>
      <c r="X204" s="101">
        <v>728.21517571181494</v>
      </c>
      <c r="Y204" s="101">
        <v>515.03099256438111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2446</v>
      </c>
    </row>
    <row r="208" spans="1:105" ht="12" customHeight="1" x14ac:dyDescent="0.25">
      <c r="A208" s="121" t="s">
        <v>54</v>
      </c>
      <c r="B208" s="122">
        <v>449.17876063840333</v>
      </c>
      <c r="C208" s="122">
        <v>448.59061099539434</v>
      </c>
      <c r="D208" s="122">
        <v>429.96767016467732</v>
      </c>
      <c r="E208" s="122">
        <v>445.23868683831262</v>
      </c>
      <c r="F208" s="122">
        <v>451.24567534498379</v>
      </c>
      <c r="G208" s="122">
        <v>461.71715703773242</v>
      </c>
      <c r="H208" s="122">
        <v>515.73167094215808</v>
      </c>
      <c r="I208" s="122">
        <v>495.07330997658363</v>
      </c>
      <c r="J208" s="122">
        <v>538.53488140571039</v>
      </c>
      <c r="K208" s="122">
        <v>520.3404866690679</v>
      </c>
      <c r="L208" s="122">
        <v>445.65210974232059</v>
      </c>
      <c r="M208" s="122">
        <v>499.02876056534427</v>
      </c>
      <c r="N208" s="122">
        <v>508.19911925158777</v>
      </c>
      <c r="O208" s="122">
        <v>443.16991162613613</v>
      </c>
      <c r="P208" s="122">
        <v>423.99726793942557</v>
      </c>
      <c r="Q208" s="122">
        <v>335.22404616462001</v>
      </c>
      <c r="R208" s="122">
        <v>344.8954544769241</v>
      </c>
      <c r="S208" s="122">
        <v>320.20358670900839</v>
      </c>
      <c r="T208" s="122">
        <v>401.15584642885227</v>
      </c>
      <c r="U208" s="122">
        <v>419.05052608426439</v>
      </c>
      <c r="V208" s="122">
        <v>389.70942691665169</v>
      </c>
      <c r="W208" s="122">
        <v>405.45273609524833</v>
      </c>
      <c r="X208" s="122">
        <v>404.59263133495762</v>
      </c>
      <c r="Y208" s="122">
        <v>471.76176498640461</v>
      </c>
      <c r="DA208" s="130" t="s">
        <v>2447</v>
      </c>
    </row>
    <row r="209" spans="1:105" ht="12" customHeight="1" x14ac:dyDescent="0.25">
      <c r="A209" s="97" t="s">
        <v>50</v>
      </c>
      <c r="B209" s="98">
        <v>450.82541914585886</v>
      </c>
      <c r="C209" s="98">
        <v>444.94416129030981</v>
      </c>
      <c r="D209" s="98">
        <v>443.88952790786578</v>
      </c>
      <c r="E209" s="98">
        <v>454.9736313684939</v>
      </c>
      <c r="F209" s="98">
        <v>439.85072114116474</v>
      </c>
      <c r="G209" s="98">
        <v>483.72147636565694</v>
      </c>
      <c r="H209" s="98">
        <v>526.40524595630495</v>
      </c>
      <c r="I209" s="98">
        <v>446.70742848218606</v>
      </c>
      <c r="J209" s="98">
        <v>481.62204609063292</v>
      </c>
      <c r="K209" s="98">
        <v>480.32233768684671</v>
      </c>
      <c r="L209" s="98">
        <v>473.94322192304196</v>
      </c>
      <c r="M209" s="98">
        <v>513.35470080087043</v>
      </c>
      <c r="N209" s="98">
        <v>518.83578813290217</v>
      </c>
      <c r="O209" s="98">
        <v>436.77900073343449</v>
      </c>
      <c r="P209" s="98">
        <v>405.91735887865559</v>
      </c>
      <c r="Q209" s="98">
        <v>332.22824978823894</v>
      </c>
      <c r="R209" s="98">
        <v>357.9818487190027</v>
      </c>
      <c r="S209" s="98">
        <v>389.72414949735219</v>
      </c>
      <c r="T209" s="98">
        <v>375.65661625417215</v>
      </c>
      <c r="U209" s="98">
        <v>434.04908243012613</v>
      </c>
      <c r="V209" s="98">
        <v>410.91072904673689</v>
      </c>
      <c r="W209" s="98">
        <v>339.19259705109988</v>
      </c>
      <c r="X209" s="98">
        <v>374.04228067371389</v>
      </c>
      <c r="Y209" s="98">
        <v>509.58438802440782</v>
      </c>
      <c r="DA209" s="63" t="s">
        <v>2448</v>
      </c>
    </row>
    <row r="210" spans="1:105" ht="12" customHeight="1" x14ac:dyDescent="0.25">
      <c r="A210" s="109" t="s">
        <v>120</v>
      </c>
      <c r="B210" s="33">
        <v>422.79836007680177</v>
      </c>
      <c r="C210" s="33">
        <v>507.36676204647995</v>
      </c>
      <c r="D210" s="33">
        <v>255.89895210768657</v>
      </c>
      <c r="E210" s="33">
        <v>364.65497933847882</v>
      </c>
      <c r="F210" s="33">
        <v>510.57619763966539</v>
      </c>
      <c r="G210" s="33">
        <v>387.71892118020509</v>
      </c>
      <c r="H210" s="33">
        <v>495.99889012599721</v>
      </c>
      <c r="I210" s="33">
        <v>561.08705554106496</v>
      </c>
      <c r="J210" s="33">
        <v>595.06121189691669</v>
      </c>
      <c r="K210" s="33">
        <v>560.35863565128921</v>
      </c>
      <c r="L210" s="33">
        <v>413.53592372083858</v>
      </c>
      <c r="M210" s="33">
        <v>480.21456606932463</v>
      </c>
      <c r="N210" s="33">
        <v>493.77394375230369</v>
      </c>
      <c r="O210" s="33">
        <v>452.49732288181002</v>
      </c>
      <c r="P210" s="33">
        <v>450.70302816834175</v>
      </c>
      <c r="Q210" s="33">
        <v>340.02683083151658</v>
      </c>
      <c r="R210" s="33">
        <v>322.62562567900079</v>
      </c>
      <c r="S210" s="33">
        <v>208.7834254724709</v>
      </c>
      <c r="T210" s="33">
        <v>441.50029969142651</v>
      </c>
      <c r="U210" s="33">
        <v>398.32859424936817</v>
      </c>
      <c r="V210" s="33">
        <v>365.66281939381167</v>
      </c>
      <c r="W210" s="33">
        <v>477.92950145704015</v>
      </c>
      <c r="X210" s="33">
        <v>439.87759516429014</v>
      </c>
      <c r="Y210" s="33">
        <v>378.33935857036022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2505.3924088310405</v>
      </c>
      <c r="C212" s="117">
        <f t="shared" si="101"/>
        <v>2602.3645660188154</v>
      </c>
      <c r="D212" s="117">
        <f t="shared" si="101"/>
        <v>2743.4443829763104</v>
      </c>
      <c r="E212" s="117">
        <f t="shared" si="101"/>
        <v>2806.5218500144188</v>
      </c>
      <c r="F212" s="117">
        <f t="shared" si="101"/>
        <v>2697.0704476203728</v>
      </c>
      <c r="G212" s="117">
        <f t="shared" si="101"/>
        <v>3004.0811641891405</v>
      </c>
      <c r="H212" s="117">
        <f t="shared" si="101"/>
        <v>3074.263652941906</v>
      </c>
      <c r="I212" s="117">
        <f t="shared" si="101"/>
        <v>2551.8402804873108</v>
      </c>
      <c r="J212" s="117">
        <f t="shared" si="101"/>
        <v>2369.7452722207299</v>
      </c>
      <c r="K212" s="117">
        <f t="shared" si="101"/>
        <v>2454.9517583218167</v>
      </c>
      <c r="L212" s="117">
        <f t="shared" si="101"/>
        <v>2807.6873406615546</v>
      </c>
      <c r="M212" s="117">
        <f t="shared" si="101"/>
        <v>2996.8073928738713</v>
      </c>
      <c r="N212" s="117">
        <f t="shared" si="101"/>
        <v>2982.3093636053459</v>
      </c>
      <c r="O212" s="117">
        <f t="shared" si="101"/>
        <v>2691.4978867672571</v>
      </c>
      <c r="P212" s="117">
        <f t="shared" si="101"/>
        <v>2502.6072867029397</v>
      </c>
      <c r="Q212" s="117">
        <f t="shared" si="101"/>
        <v>2280.7658921218831</v>
      </c>
      <c r="R212" s="117">
        <f t="shared" ref="R212:V212" si="102">R213+R216+R218+R227</f>
        <v>2642.3486154626466</v>
      </c>
      <c r="S212" s="117">
        <f t="shared" si="102"/>
        <v>2961.0404960460296</v>
      </c>
      <c r="T212" s="117">
        <f t="shared" si="102"/>
        <v>2475.7366736561994</v>
      </c>
      <c r="U212" s="117">
        <f t="shared" si="102"/>
        <v>2775.9846715544782</v>
      </c>
      <c r="V212" s="117">
        <f t="shared" si="102"/>
        <v>2819.1104628009857</v>
      </c>
      <c r="W212" s="117">
        <f t="shared" ref="W212:Y212" si="103">W213+W216+W218+W227</f>
        <v>2754.3137689110881</v>
      </c>
      <c r="X212" s="117">
        <f t="shared" si="103"/>
        <v>2205.0246152874943</v>
      </c>
      <c r="Y212" s="117">
        <f t="shared" si="103"/>
        <v>3276.4040126394621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2330.9544312156827</v>
      </c>
      <c r="C213" s="122">
        <f t="shared" si="104"/>
        <v>2430.2199072817734</v>
      </c>
      <c r="D213" s="122">
        <f t="shared" si="104"/>
        <v>2574.6901112733794</v>
      </c>
      <c r="E213" s="122">
        <f t="shared" si="104"/>
        <v>2640.0387293117265</v>
      </c>
      <c r="F213" s="122">
        <f t="shared" si="104"/>
        <v>2545.9180066602758</v>
      </c>
      <c r="G213" s="122">
        <f t="shared" si="104"/>
        <v>2851.7317375154807</v>
      </c>
      <c r="H213" s="122">
        <f t="shared" si="104"/>
        <v>2935.4553376648969</v>
      </c>
      <c r="I213" s="122">
        <f t="shared" si="104"/>
        <v>2447.3565992751869</v>
      </c>
      <c r="J213" s="122">
        <f t="shared" si="104"/>
        <v>2272.8783338479179</v>
      </c>
      <c r="K213" s="122">
        <f t="shared" si="104"/>
        <v>2357.9083978431099</v>
      </c>
      <c r="L213" s="122">
        <f t="shared" si="104"/>
        <v>2706.2007612825009</v>
      </c>
      <c r="M213" s="122">
        <f t="shared" si="104"/>
        <v>2879.558479756919</v>
      </c>
      <c r="N213" s="122">
        <f t="shared" si="104"/>
        <v>2862.3426454583309</v>
      </c>
      <c r="O213" s="122">
        <f t="shared" si="104"/>
        <v>2587.2738948689007</v>
      </c>
      <c r="P213" s="122">
        <f t="shared" si="104"/>
        <v>2405.0713323885152</v>
      </c>
      <c r="Q213" s="122">
        <f t="shared" si="104"/>
        <v>2198.2661446166494</v>
      </c>
      <c r="R213" s="122">
        <f t="shared" ref="R213:V213" si="105">SUM(R214:R215)</f>
        <v>2552.0515725522655</v>
      </c>
      <c r="S213" s="122">
        <f t="shared" si="105"/>
        <v>2865.6814661492031</v>
      </c>
      <c r="T213" s="122">
        <f t="shared" si="105"/>
        <v>2384.6832944606117</v>
      </c>
      <c r="U213" s="122">
        <f t="shared" si="105"/>
        <v>2677.1369706336932</v>
      </c>
      <c r="V213" s="122">
        <f t="shared" si="105"/>
        <v>2733.4625041736135</v>
      </c>
      <c r="W213" s="122">
        <f t="shared" ref="W213:Y213" si="106">SUM(W214:W215)</f>
        <v>2684.0946994535407</v>
      </c>
      <c r="X213" s="122">
        <f t="shared" si="106"/>
        <v>2125.6452283464614</v>
      </c>
      <c r="Y213" s="122">
        <f t="shared" si="106"/>
        <v>3131.4795257234664</v>
      </c>
      <c r="DA213" s="130" t="s">
        <v>2601</v>
      </c>
    </row>
    <row r="214" spans="1:105" ht="12" customHeight="1" x14ac:dyDescent="0.25">
      <c r="A214" s="97" t="s">
        <v>74</v>
      </c>
      <c r="B214" s="98">
        <v>2330.9544312156827</v>
      </c>
      <c r="C214" s="98">
        <v>2430.2199072817734</v>
      </c>
      <c r="D214" s="98">
        <v>2574.6901112733794</v>
      </c>
      <c r="E214" s="98">
        <v>2640.0387293117265</v>
      </c>
      <c r="F214" s="98">
        <v>2545.9180066602758</v>
      </c>
      <c r="G214" s="98">
        <v>2851.7317375154807</v>
      </c>
      <c r="H214" s="98">
        <v>2935.4553376648969</v>
      </c>
      <c r="I214" s="98">
        <v>2447.3565992751869</v>
      </c>
      <c r="J214" s="98">
        <v>2272.8783338479179</v>
      </c>
      <c r="K214" s="98">
        <v>2357.9083978431099</v>
      </c>
      <c r="L214" s="98">
        <v>2706.2007612825009</v>
      </c>
      <c r="M214" s="98">
        <v>2879.558479756919</v>
      </c>
      <c r="N214" s="98">
        <v>2862.3426454583309</v>
      </c>
      <c r="O214" s="98">
        <v>2587.2738948689007</v>
      </c>
      <c r="P214" s="98">
        <v>2405.0713323885152</v>
      </c>
      <c r="Q214" s="98">
        <v>2198.2661446166494</v>
      </c>
      <c r="R214" s="98">
        <v>2552.0515725522655</v>
      </c>
      <c r="S214" s="98">
        <v>2865.6814661492031</v>
      </c>
      <c r="T214" s="98">
        <v>2384.6832944606117</v>
      </c>
      <c r="U214" s="98">
        <v>2677.1369706336932</v>
      </c>
      <c r="V214" s="98">
        <v>2733.4625041736135</v>
      </c>
      <c r="W214" s="98">
        <v>2684.0946994535407</v>
      </c>
      <c r="X214" s="98">
        <v>2125.6452283464614</v>
      </c>
      <c r="Y214" s="98">
        <v>3131.4795257234664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3.9455056568472271</v>
      </c>
      <c r="C218" s="122">
        <v>4.0720722489821881</v>
      </c>
      <c r="D218" s="122">
        <v>4.0867559418304582</v>
      </c>
      <c r="E218" s="122">
        <v>4.0787028275146158</v>
      </c>
      <c r="F218" s="122">
        <v>3.7466018432256529</v>
      </c>
      <c r="G218" s="122">
        <v>3.709097461650424</v>
      </c>
      <c r="H218" s="122">
        <v>3.0288387156667875</v>
      </c>
      <c r="I218" s="122">
        <v>2.2148394466842212</v>
      </c>
      <c r="J218" s="122">
        <v>1.7161856494019647</v>
      </c>
      <c r="K218" s="122">
        <v>2.0198542564912136</v>
      </c>
      <c r="L218" s="122">
        <v>1.95261423603539</v>
      </c>
      <c r="M218" s="122">
        <v>2.2616815741939238</v>
      </c>
      <c r="N218" s="122">
        <v>2.2318102577062802</v>
      </c>
      <c r="O218" s="122">
        <v>2.0850374587124119</v>
      </c>
      <c r="P218" s="122">
        <v>2.1595181281413751</v>
      </c>
      <c r="Q218" s="122">
        <v>1.9117452408131166</v>
      </c>
      <c r="R218" s="122">
        <v>1.6550448390357861</v>
      </c>
      <c r="S218" s="122">
        <v>1.4307640192498727</v>
      </c>
      <c r="T218" s="122">
        <v>1.4875127004567326</v>
      </c>
      <c r="U218" s="122">
        <v>1.4056952290642584</v>
      </c>
      <c r="V218" s="122">
        <v>1.4451409404419477</v>
      </c>
      <c r="W218" s="122">
        <v>2.2663800742162028</v>
      </c>
      <c r="X218" s="122">
        <v>2.9728870170063582</v>
      </c>
      <c r="Y218" s="122">
        <v>8.1964378255437715</v>
      </c>
      <c r="DA218" s="130" t="s">
        <v>2606</v>
      </c>
    </row>
    <row r="219" spans="1:105" ht="12" customHeight="1" x14ac:dyDescent="0.25">
      <c r="A219" s="97" t="s">
        <v>141</v>
      </c>
      <c r="B219" s="98">
        <v>123.22260827351646</v>
      </c>
      <c r="C219" s="98">
        <v>124.62077712922847</v>
      </c>
      <c r="D219" s="98">
        <v>127.28499159530243</v>
      </c>
      <c r="E219" s="98">
        <v>138.60475596990076</v>
      </c>
      <c r="F219" s="98">
        <v>144.04201618847401</v>
      </c>
      <c r="G219" s="98">
        <v>167.11737254781957</v>
      </c>
      <c r="H219" s="98">
        <v>177.4815352971969</v>
      </c>
      <c r="I219" s="98">
        <v>160.48726630673866</v>
      </c>
      <c r="J219" s="98">
        <v>167.90016269982553</v>
      </c>
      <c r="K219" s="98">
        <v>173.60647334541983</v>
      </c>
      <c r="L219" s="98">
        <v>181.59312395129126</v>
      </c>
      <c r="M219" s="98">
        <v>194.68316918916645</v>
      </c>
      <c r="N219" s="98">
        <v>199.11366650509271</v>
      </c>
      <c r="O219" s="98">
        <v>186.22363131242855</v>
      </c>
      <c r="P219" s="98">
        <v>187.55087743191459</v>
      </c>
      <c r="Q219" s="98">
        <v>179.15783971048634</v>
      </c>
      <c r="R219" s="98">
        <v>185.36502197200804</v>
      </c>
      <c r="S219" s="98">
        <v>174.62851371791868</v>
      </c>
      <c r="T219" s="98">
        <v>161.12111250210293</v>
      </c>
      <c r="U219" s="98">
        <v>143.60286524282765</v>
      </c>
      <c r="V219" s="98">
        <v>118.04173954428092</v>
      </c>
      <c r="W219" s="98">
        <v>148.12412627913039</v>
      </c>
      <c r="X219" s="98">
        <v>145.21409659992597</v>
      </c>
      <c r="Y219" s="98">
        <v>169.93947758294087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170.49247195851046</v>
      </c>
      <c r="C227" s="122">
        <v>168.07258648805981</v>
      </c>
      <c r="D227" s="122">
        <v>164.6675157611005</v>
      </c>
      <c r="E227" s="122">
        <v>162.40441787517767</v>
      </c>
      <c r="F227" s="122">
        <v>147.40583911687122</v>
      </c>
      <c r="G227" s="122">
        <v>148.64032921200922</v>
      </c>
      <c r="H227" s="122">
        <v>135.77947656134234</v>
      </c>
      <c r="I227" s="122">
        <v>102.26884176543935</v>
      </c>
      <c r="J227" s="122">
        <v>95.150752723409781</v>
      </c>
      <c r="K227" s="122">
        <v>95.023506222215673</v>
      </c>
      <c r="L227" s="122">
        <v>99.533965143018321</v>
      </c>
      <c r="M227" s="122">
        <v>114.98723154275828</v>
      </c>
      <c r="N227" s="122">
        <v>117.7349078893086</v>
      </c>
      <c r="O227" s="122">
        <v>102.13895443964385</v>
      </c>
      <c r="P227" s="122">
        <v>95.376436186283129</v>
      </c>
      <c r="Q227" s="122">
        <v>80.588002264420524</v>
      </c>
      <c r="R227" s="122">
        <v>88.641998071345554</v>
      </c>
      <c r="S227" s="122">
        <v>93.928265877576251</v>
      </c>
      <c r="T227" s="122">
        <v>89.565866495131147</v>
      </c>
      <c r="U227" s="122">
        <v>97.442005691720595</v>
      </c>
      <c r="V227" s="122">
        <v>84.202817686930217</v>
      </c>
      <c r="W227" s="122">
        <v>67.952689383331403</v>
      </c>
      <c r="X227" s="122">
        <v>76.40649992402642</v>
      </c>
      <c r="Y227" s="122">
        <v>136.72804909045189</v>
      </c>
      <c r="DA227" s="130" t="s">
        <v>2615</v>
      </c>
    </row>
    <row r="228" spans="1:105" ht="12" customHeight="1" x14ac:dyDescent="0.25">
      <c r="A228" s="97" t="s">
        <v>50</v>
      </c>
      <c r="B228" s="98">
        <v>181.13457266323778</v>
      </c>
      <c r="C228" s="98">
        <v>178.49974482477197</v>
      </c>
      <c r="D228" s="98">
        <v>177.83747389567884</v>
      </c>
      <c r="E228" s="98">
        <v>182.02374352452799</v>
      </c>
      <c r="F228" s="98">
        <v>175.71644082992634</v>
      </c>
      <c r="G228" s="98">
        <v>192.84042710739948</v>
      </c>
      <c r="H228" s="98">
        <v>209.22337896724005</v>
      </c>
      <c r="I228" s="98">
        <v>177.1975197112323</v>
      </c>
      <c r="J228" s="98">
        <v>190.95210888424458</v>
      </c>
      <c r="K228" s="98">
        <v>190.04701244443135</v>
      </c>
      <c r="L228" s="98">
        <v>187.21332320158729</v>
      </c>
      <c r="M228" s="98">
        <v>202.54347570078747</v>
      </c>
      <c r="N228" s="98">
        <v>204.5489110224251</v>
      </c>
      <c r="O228" s="98">
        <v>172.12203319586345</v>
      </c>
      <c r="P228" s="98">
        <v>159.94667414270768</v>
      </c>
      <c r="Q228" s="98">
        <v>130.85576605311849</v>
      </c>
      <c r="R228" s="98">
        <v>140.73059487615686</v>
      </c>
      <c r="S228" s="98">
        <v>152.53476790623202</v>
      </c>
      <c r="T228" s="98">
        <v>146.17490344724814</v>
      </c>
      <c r="U228" s="98">
        <v>167.97063325721996</v>
      </c>
      <c r="V228" s="98">
        <v>158.44237003498804</v>
      </c>
      <c r="W228" s="98">
        <v>130.07680080700467</v>
      </c>
      <c r="X228" s="98">
        <v>142.56060955462323</v>
      </c>
      <c r="Y228" s="98">
        <v>192.08322198590869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191.91823622819345</v>
      </c>
      <c r="C231" s="118">
        <f t="shared" si="108"/>
        <v>200.38726654348707</v>
      </c>
      <c r="D231" s="118">
        <f t="shared" si="108"/>
        <v>208.43796505206546</v>
      </c>
      <c r="E231" s="118">
        <f t="shared" si="108"/>
        <v>213.92637675430598</v>
      </c>
      <c r="F231" s="118">
        <f t="shared" si="108"/>
        <v>209.22194926452096</v>
      </c>
      <c r="G231" s="118">
        <f t="shared" si="108"/>
        <v>229.87993469630905</v>
      </c>
      <c r="H231" s="118">
        <f t="shared" si="108"/>
        <v>237.05608277070959</v>
      </c>
      <c r="I231" s="118">
        <f t="shared" si="108"/>
        <v>197.90857797296559</v>
      </c>
      <c r="J231" s="118">
        <f t="shared" si="108"/>
        <v>186.73067409994849</v>
      </c>
      <c r="K231" s="118">
        <f t="shared" si="108"/>
        <v>192.25553519605822</v>
      </c>
      <c r="L231" s="118">
        <f t="shared" si="108"/>
        <v>212.4602603643703</v>
      </c>
      <c r="M231" s="118">
        <f t="shared" si="108"/>
        <v>227.1838044073335</v>
      </c>
      <c r="N231" s="118">
        <f t="shared" si="108"/>
        <v>225.16477592988059</v>
      </c>
      <c r="O231" s="118">
        <f t="shared" si="108"/>
        <v>199.41028570621245</v>
      </c>
      <c r="P231" s="118">
        <f t="shared" si="108"/>
        <v>185.59813629131861</v>
      </c>
      <c r="Q231" s="118">
        <f t="shared" si="108"/>
        <v>166.87942409897323</v>
      </c>
      <c r="R231" s="118">
        <f t="shared" ref="R231:V231" si="109">R232+R235+R237+R246</f>
        <v>188.62783287332945</v>
      </c>
      <c r="S231" s="118">
        <f t="shared" si="109"/>
        <v>206.29115040580947</v>
      </c>
      <c r="T231" s="118">
        <f t="shared" si="109"/>
        <v>174.38363800299186</v>
      </c>
      <c r="U231" s="118">
        <f t="shared" si="109"/>
        <v>191.10799563574287</v>
      </c>
      <c r="V231" s="118">
        <f t="shared" si="109"/>
        <v>192.74224358019879</v>
      </c>
      <c r="W231" s="118">
        <f t="shared" ref="W231:Y231" si="110">W232+W235+W237+W246</f>
        <v>193.9138399519218</v>
      </c>
      <c r="X231" s="118">
        <f t="shared" si="110"/>
        <v>156.57019694731554</v>
      </c>
      <c r="Y231" s="118">
        <f t="shared" si="110"/>
        <v>217.87507461558491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171.3162004350105</v>
      </c>
      <c r="C232" s="123">
        <f t="shared" si="111"/>
        <v>178.58684083517062</v>
      </c>
      <c r="D232" s="123">
        <f t="shared" si="111"/>
        <v>189.2368768182825</v>
      </c>
      <c r="E232" s="123">
        <f t="shared" si="111"/>
        <v>193.72911448663203</v>
      </c>
      <c r="F232" s="123">
        <f t="shared" si="111"/>
        <v>186.18443430870366</v>
      </c>
      <c r="G232" s="123">
        <f t="shared" si="111"/>
        <v>206.81498049541963</v>
      </c>
      <c r="H232" s="123">
        <f t="shared" si="111"/>
        <v>211.26790380765274</v>
      </c>
      <c r="I232" s="123">
        <f t="shared" si="111"/>
        <v>175.36235302246394</v>
      </c>
      <c r="J232" s="123">
        <f t="shared" si="111"/>
        <v>161.3496093187704</v>
      </c>
      <c r="K232" s="123">
        <f t="shared" si="111"/>
        <v>166.69038884793363</v>
      </c>
      <c r="L232" s="123">
        <f t="shared" si="111"/>
        <v>191.10055609689232</v>
      </c>
      <c r="M232" s="123">
        <f t="shared" si="111"/>
        <v>203.01298820251887</v>
      </c>
      <c r="N232" s="123">
        <f t="shared" si="111"/>
        <v>200.2276616333545</v>
      </c>
      <c r="O232" s="123">
        <f t="shared" si="111"/>
        <v>177.88652824555695</v>
      </c>
      <c r="P232" s="123">
        <f t="shared" si="111"/>
        <v>163.37793279445026</v>
      </c>
      <c r="Q232" s="123">
        <f t="shared" si="111"/>
        <v>147.24330393769395</v>
      </c>
      <c r="R232" s="123">
        <f t="shared" ref="R232:V232" si="112">SUM(R233:R234)</f>
        <v>168.55323252766124</v>
      </c>
      <c r="S232" s="123">
        <f t="shared" si="112"/>
        <v>187.00936152868536</v>
      </c>
      <c r="T232" s="123">
        <f t="shared" si="112"/>
        <v>154.0069982260699</v>
      </c>
      <c r="U232" s="123">
        <f t="shared" si="112"/>
        <v>171.64911645481871</v>
      </c>
      <c r="V232" s="123">
        <f t="shared" si="112"/>
        <v>174.48212461445416</v>
      </c>
      <c r="W232" s="123">
        <f t="shared" ref="W232:Y232" si="113">SUM(W233:W234)</f>
        <v>170.60066624671228</v>
      </c>
      <c r="X232" s="123">
        <f t="shared" si="113"/>
        <v>134.74848456465244</v>
      </c>
      <c r="Y232" s="123">
        <f t="shared" si="113"/>
        <v>198.02618268464803</v>
      </c>
      <c r="DA232" s="130" t="s">
        <v>2769</v>
      </c>
    </row>
    <row r="233" spans="1:105" ht="12" customHeight="1" x14ac:dyDescent="0.25">
      <c r="A233" s="97" t="s">
        <v>74</v>
      </c>
      <c r="B233" s="99">
        <v>169.42758251389844</v>
      </c>
      <c r="C233" s="99">
        <v>176.64278561342775</v>
      </c>
      <c r="D233" s="99">
        <v>187.21066743259607</v>
      </c>
      <c r="E233" s="99">
        <v>191.6878421007917</v>
      </c>
      <c r="F233" s="99">
        <v>184.24997213098766</v>
      </c>
      <c r="G233" s="99">
        <v>204.6947762113941</v>
      </c>
      <c r="H233" s="99">
        <v>209.11915720339178</v>
      </c>
      <c r="I233" s="99">
        <v>173.60923668808798</v>
      </c>
      <c r="J233" s="99">
        <v>159.72965801519518</v>
      </c>
      <c r="K233" s="99">
        <v>165.00016882914161</v>
      </c>
      <c r="L233" s="99">
        <v>189.14985295471701</v>
      </c>
      <c r="M233" s="99">
        <v>200.89294418288912</v>
      </c>
      <c r="N233" s="99">
        <v>198.05875666327984</v>
      </c>
      <c r="O233" s="99">
        <v>175.89856506273605</v>
      </c>
      <c r="P233" s="99">
        <v>161.57453627193908</v>
      </c>
      <c r="Q233" s="99">
        <v>145.6402013603481</v>
      </c>
      <c r="R233" s="99">
        <v>166.74273584539338</v>
      </c>
      <c r="S233" s="99">
        <v>185.01631358501538</v>
      </c>
      <c r="T233" s="99">
        <v>152.3630393480201</v>
      </c>
      <c r="U233" s="99">
        <v>169.81625581948947</v>
      </c>
      <c r="V233" s="99">
        <v>172.6428046957474</v>
      </c>
      <c r="W233" s="99">
        <v>168.79824789660782</v>
      </c>
      <c r="X233" s="99">
        <v>133.29744038405488</v>
      </c>
      <c r="Y233" s="99">
        <v>195.8145943965373</v>
      </c>
      <c r="DA233" s="63" t="s">
        <v>2770</v>
      </c>
    </row>
    <row r="234" spans="1:105" ht="12" customHeight="1" x14ac:dyDescent="0.25">
      <c r="A234" s="97" t="s">
        <v>53</v>
      </c>
      <c r="B234" s="99">
        <v>1.8886179211120531</v>
      </c>
      <c r="C234" s="99">
        <v>1.9440552217428626</v>
      </c>
      <c r="D234" s="99">
        <v>2.0262093856864398</v>
      </c>
      <c r="E234" s="99">
        <v>2.0412723858403252</v>
      </c>
      <c r="F234" s="99">
        <v>1.9344621777160012</v>
      </c>
      <c r="G234" s="99">
        <v>2.1202042840255304</v>
      </c>
      <c r="H234" s="99">
        <v>2.1487466042609671</v>
      </c>
      <c r="I234" s="99">
        <v>1.7531163343759466</v>
      </c>
      <c r="J234" s="99">
        <v>1.6199513035752291</v>
      </c>
      <c r="K234" s="99">
        <v>1.6902200187920231</v>
      </c>
      <c r="L234" s="99">
        <v>1.950703142175326</v>
      </c>
      <c r="M234" s="99">
        <v>2.120044019629757</v>
      </c>
      <c r="N234" s="99">
        <v>2.1689049700746628</v>
      </c>
      <c r="O234" s="99">
        <v>1.9879631828208828</v>
      </c>
      <c r="P234" s="99">
        <v>1.8033965225111646</v>
      </c>
      <c r="Q234" s="99">
        <v>1.6031025773458387</v>
      </c>
      <c r="R234" s="99">
        <v>1.8104966822678403</v>
      </c>
      <c r="S234" s="99">
        <v>1.9930479436699737</v>
      </c>
      <c r="T234" s="99">
        <v>1.6439588780497998</v>
      </c>
      <c r="U234" s="99">
        <v>1.8328606353292476</v>
      </c>
      <c r="V234" s="99">
        <v>1.8393199187067504</v>
      </c>
      <c r="W234" s="99">
        <v>1.8024183501044544</v>
      </c>
      <c r="X234" s="99">
        <v>1.4510441805975618</v>
      </c>
      <c r="Y234" s="99">
        <v>2.2115882881107409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1.6146845675551167E-4</v>
      </c>
      <c r="C235" s="123">
        <f t="shared" si="114"/>
        <v>2.1876027795806799E-4</v>
      </c>
      <c r="D235" s="123">
        <f t="shared" si="114"/>
        <v>3.2288698694804465E-4</v>
      </c>
      <c r="E235" s="123">
        <f t="shared" si="114"/>
        <v>3.7158119454220613E-4</v>
      </c>
      <c r="F235" s="123">
        <f t="shared" si="114"/>
        <v>3.1768547889600901E-4</v>
      </c>
      <c r="G235" s="123">
        <f t="shared" si="114"/>
        <v>5.0968873930971165E-4</v>
      </c>
      <c r="H235" s="123">
        <f t="shared" si="114"/>
        <v>1.2062335761252067E-3</v>
      </c>
      <c r="I235" s="123">
        <f t="shared" si="114"/>
        <v>5.0861941683034019E-4</v>
      </c>
      <c r="J235" s="123">
        <f t="shared" si="114"/>
        <v>7.2156197615966971E-4</v>
      </c>
      <c r="K235" s="123">
        <f t="shared" si="114"/>
        <v>1.5470912604888119E-3</v>
      </c>
      <c r="L235" s="123">
        <f t="shared" si="114"/>
        <v>1.597294558430605E-2</v>
      </c>
      <c r="M235" s="123">
        <f t="shared" si="114"/>
        <v>2.5238106763668861E-3</v>
      </c>
      <c r="N235" s="123">
        <f t="shared" si="114"/>
        <v>9.3884079118449846E-3</v>
      </c>
      <c r="O235" s="123">
        <f t="shared" si="114"/>
        <v>6.1970603986615507E-3</v>
      </c>
      <c r="P235" s="123">
        <f t="shared" si="114"/>
        <v>1.6810231094395906E-2</v>
      </c>
      <c r="Q235" s="123">
        <f t="shared" si="114"/>
        <v>1.1853406158817602E-2</v>
      </c>
      <c r="R235" s="123">
        <f t="shared" si="114"/>
        <v>7.5653523699969289E-3</v>
      </c>
      <c r="S235" s="123">
        <f t="shared" si="114"/>
        <v>5.1792656802366133E-3</v>
      </c>
      <c r="T235" s="123">
        <f t="shared" si="114"/>
        <v>8.0233745242986494E-3</v>
      </c>
      <c r="U235" s="123">
        <f t="shared" si="114"/>
        <v>4.3522650039827518E-3</v>
      </c>
      <c r="V235" s="123">
        <f t="shared" si="114"/>
        <v>1.6123168468610328E-3</v>
      </c>
      <c r="W235" s="123">
        <f t="shared" si="114"/>
        <v>1.8272502553890351E-3</v>
      </c>
      <c r="X235" s="123">
        <f t="shared" si="114"/>
        <v>6.9033288753774695E-4</v>
      </c>
      <c r="Y235" s="123">
        <f t="shared" si="114"/>
        <v>3.4678983682250839E-4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1.6146845675551167E-4</v>
      </c>
      <c r="C236" s="99">
        <f>RES_hhdet_fecs!C29</f>
        <v>2.1876027795806799E-4</v>
      </c>
      <c r="D236" s="99">
        <f>RES_hhdet_fecs!D29</f>
        <v>3.2288698694804465E-4</v>
      </c>
      <c r="E236" s="99">
        <f>RES_hhdet_fecs!E29</f>
        <v>3.7158119454220613E-4</v>
      </c>
      <c r="F236" s="99">
        <f>RES_hhdet_fecs!F29</f>
        <v>3.1768547889600901E-4</v>
      </c>
      <c r="G236" s="99">
        <f>RES_hhdet_fecs!G29</f>
        <v>5.0968873930971165E-4</v>
      </c>
      <c r="H236" s="99">
        <f>RES_hhdet_fecs!H29</f>
        <v>1.2062335761252067E-3</v>
      </c>
      <c r="I236" s="99">
        <f>RES_hhdet_fecs!I29</f>
        <v>5.0861941683034019E-4</v>
      </c>
      <c r="J236" s="99">
        <f>RES_hhdet_fecs!J29</f>
        <v>7.2156197615966971E-4</v>
      </c>
      <c r="K236" s="99">
        <f>RES_hhdet_fecs!K29</f>
        <v>1.5470912604888119E-3</v>
      </c>
      <c r="L236" s="99">
        <f>RES_hhdet_fecs!L29</f>
        <v>1.597294558430605E-2</v>
      </c>
      <c r="M236" s="99">
        <f>RES_hhdet_fecs!M29</f>
        <v>2.5238106763668861E-3</v>
      </c>
      <c r="N236" s="99">
        <f>RES_hhdet_fecs!N29</f>
        <v>9.3884079118449846E-3</v>
      </c>
      <c r="O236" s="99">
        <f>RES_hhdet_fecs!O29</f>
        <v>6.1970603986615507E-3</v>
      </c>
      <c r="P236" s="99">
        <f>RES_hhdet_fecs!P29</f>
        <v>1.6810231094395906E-2</v>
      </c>
      <c r="Q236" s="99">
        <f>RES_hhdet_fecs!Q29</f>
        <v>1.1853406158817602E-2</v>
      </c>
      <c r="R236" s="99">
        <f>RES_hhdet_fecs!R29</f>
        <v>7.5653523699969289E-3</v>
      </c>
      <c r="S236" s="99">
        <f>RES_hhdet_fecs!S29</f>
        <v>5.1792656802366133E-3</v>
      </c>
      <c r="T236" s="99">
        <f>RES_hhdet_fecs!T29</f>
        <v>8.0233745242986494E-3</v>
      </c>
      <c r="U236" s="99">
        <f>RES_hhdet_fecs!U29</f>
        <v>4.3522650039827518E-3</v>
      </c>
      <c r="V236" s="99">
        <f>RES_hhdet_fecs!V29</f>
        <v>1.6123168468610328E-3</v>
      </c>
      <c r="W236" s="99">
        <f>RES_hhdet_fecs!W29</f>
        <v>1.8272502553890351E-3</v>
      </c>
      <c r="X236" s="99">
        <f>RES_hhdet_fecs!X29</f>
        <v>6.9033288753774695E-4</v>
      </c>
      <c r="Y236" s="99">
        <f>RES_hhdet_fecs!Y29</f>
        <v>3.4678983682250839E-4</v>
      </c>
      <c r="DA236" s="63" t="s">
        <v>2773</v>
      </c>
    </row>
    <row r="237" spans="1:105" ht="12" customHeight="1" x14ac:dyDescent="0.25">
      <c r="A237" s="121" t="s">
        <v>55</v>
      </c>
      <c r="B237" s="123">
        <v>7.6468272012946041</v>
      </c>
      <c r="C237" s="123">
        <v>8.9139192585906919</v>
      </c>
      <c r="D237" s="123">
        <v>6.8013654699089781</v>
      </c>
      <c r="E237" s="123">
        <v>7.5274310431076943</v>
      </c>
      <c r="F237" s="123">
        <v>10.54620211591217</v>
      </c>
      <c r="G237" s="123">
        <v>10.447708044316942</v>
      </c>
      <c r="H237" s="123">
        <v>12.338071634570294</v>
      </c>
      <c r="I237" s="123">
        <v>10.172067795637185</v>
      </c>
      <c r="J237" s="123">
        <v>12.322420683024484</v>
      </c>
      <c r="K237" s="123">
        <v>12.966044425255951</v>
      </c>
      <c r="L237" s="123">
        <v>10.285058077613414</v>
      </c>
      <c r="M237" s="123">
        <v>11.767444156871131</v>
      </c>
      <c r="N237" s="123">
        <v>12.418347933943329</v>
      </c>
      <c r="O237" s="123">
        <v>10.830834682409261</v>
      </c>
      <c r="P237" s="123">
        <v>12.14387425199836</v>
      </c>
      <c r="Q237" s="123">
        <v>11.706057550563306</v>
      </c>
      <c r="R237" s="123">
        <v>11.968651982113514</v>
      </c>
      <c r="S237" s="123">
        <v>11.694785174959483</v>
      </c>
      <c r="T237" s="123">
        <v>11.478805673863596</v>
      </c>
      <c r="U237" s="123">
        <v>10.275392201543394</v>
      </c>
      <c r="V237" s="123">
        <v>9.9709789044682609</v>
      </c>
      <c r="W237" s="123">
        <v>15.168474206744985</v>
      </c>
      <c r="X237" s="123">
        <v>13.603666045311332</v>
      </c>
      <c r="Y237" s="123">
        <v>9.4823579885034199</v>
      </c>
      <c r="DA237" s="130" t="s">
        <v>2774</v>
      </c>
    </row>
    <row r="238" spans="1:105" ht="12" customHeight="1" x14ac:dyDescent="0.25">
      <c r="A238" s="97" t="s">
        <v>141</v>
      </c>
      <c r="B238" s="99">
        <v>8.956549450840475</v>
      </c>
      <c r="C238" s="99">
        <v>9.0581766495523635</v>
      </c>
      <c r="D238" s="99">
        <v>9.2551364245243644</v>
      </c>
      <c r="E238" s="99">
        <v>10.063809398623388</v>
      </c>
      <c r="F238" s="99">
        <v>10.424427416353574</v>
      </c>
      <c r="G238" s="99">
        <v>11.995536860881323</v>
      </c>
      <c r="H238" s="99">
        <v>12.643622474610023</v>
      </c>
      <c r="I238" s="99">
        <v>11.384557448604948</v>
      </c>
      <c r="J238" s="99">
        <v>11.799415379764559</v>
      </c>
      <c r="K238" s="99">
        <v>12.148520034972167</v>
      </c>
      <c r="L238" s="99">
        <v>12.692448093428355</v>
      </c>
      <c r="M238" s="99">
        <v>13.582108269795834</v>
      </c>
      <c r="N238" s="99">
        <v>13.777597621039149</v>
      </c>
      <c r="O238" s="99">
        <v>12.66061146196815</v>
      </c>
      <c r="P238" s="99">
        <v>12.599811756253418</v>
      </c>
      <c r="Q238" s="99">
        <v>11.869620025135958</v>
      </c>
      <c r="R238" s="99">
        <v>12.111146665716955</v>
      </c>
      <c r="S238" s="99">
        <v>11.274499359600984</v>
      </c>
      <c r="T238" s="99">
        <v>10.294407840646764</v>
      </c>
      <c r="U238" s="99">
        <v>9.1090224997772022</v>
      </c>
      <c r="V238" s="99">
        <v>7.4554002313818506</v>
      </c>
      <c r="W238" s="99">
        <v>9.3152797448702191</v>
      </c>
      <c r="X238" s="99">
        <v>9.1062549508840451</v>
      </c>
      <c r="Y238" s="99">
        <v>10.626488087024967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7.6035035756269913</v>
      </c>
      <c r="C242" s="102">
        <v>8.9090463193166514</v>
      </c>
      <c r="D242" s="102">
        <v>6.719968500419319</v>
      </c>
      <c r="E242" s="102">
        <v>7.4505304478056136</v>
      </c>
      <c r="F242" s="102">
        <v>10.549454120376845</v>
      </c>
      <c r="G242" s="102">
        <v>10.41257489128928</v>
      </c>
      <c r="H242" s="102">
        <v>12.332766676653037</v>
      </c>
      <c r="I242" s="102">
        <v>10.155100406147012</v>
      </c>
      <c r="J242" s="102">
        <v>12.327821770493605</v>
      </c>
      <c r="K242" s="102">
        <v>12.975668020197492</v>
      </c>
      <c r="L242" s="102">
        <v>10.258890794832814</v>
      </c>
      <c r="M242" s="102">
        <v>11.746114977690446</v>
      </c>
      <c r="N242" s="102">
        <v>12.402939772661911</v>
      </c>
      <c r="O242" s="102">
        <v>10.810115760609015</v>
      </c>
      <c r="P242" s="102">
        <v>12.138563296248122</v>
      </c>
      <c r="Q242" s="102">
        <v>11.704293394443109</v>
      </c>
      <c r="R242" s="102">
        <v>11.967368246225195</v>
      </c>
      <c r="S242" s="102">
        <v>11.698257101260271</v>
      </c>
      <c r="T242" s="102">
        <v>11.489842240234914</v>
      </c>
      <c r="U242" s="102">
        <v>10.286922391102996</v>
      </c>
      <c r="V242" s="102">
        <v>10.002157907740317</v>
      </c>
      <c r="W242" s="102">
        <v>15.259422844332382</v>
      </c>
      <c r="X242" s="102">
        <v>13.697663383297753</v>
      </c>
      <c r="Y242" s="102">
        <v>9.424378422699963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2782</v>
      </c>
    </row>
    <row r="246" spans="1:105" ht="12" customHeight="1" x14ac:dyDescent="0.25">
      <c r="A246" s="121" t="s">
        <v>54</v>
      </c>
      <c r="B246" s="123">
        <v>12.95504712343161</v>
      </c>
      <c r="C246" s="123">
        <v>12.886287689447824</v>
      </c>
      <c r="D246" s="123">
        <v>12.399399876887074</v>
      </c>
      <c r="E246" s="123">
        <v>12.669459643371718</v>
      </c>
      <c r="F246" s="123">
        <v>12.490995154426223</v>
      </c>
      <c r="G246" s="123">
        <v>12.616736467833174</v>
      </c>
      <c r="H246" s="123">
        <v>13.448901094910427</v>
      </c>
      <c r="I246" s="123">
        <v>12.373648535447646</v>
      </c>
      <c r="J246" s="123">
        <v>13.05792253617745</v>
      </c>
      <c r="K246" s="123">
        <v>12.59755483160817</v>
      </c>
      <c r="L246" s="123">
        <v>11.058673244280257</v>
      </c>
      <c r="M246" s="123">
        <v>12.400848237267134</v>
      </c>
      <c r="N246" s="123">
        <v>12.509377954670926</v>
      </c>
      <c r="O246" s="123">
        <v>10.686725717847592</v>
      </c>
      <c r="P246" s="123">
        <v>10.059519013775592</v>
      </c>
      <c r="Q246" s="123">
        <v>7.9182092045571491</v>
      </c>
      <c r="R246" s="123">
        <v>8.0983830111847013</v>
      </c>
      <c r="S246" s="123">
        <v>7.5818244364843963</v>
      </c>
      <c r="T246" s="123">
        <v>8.8898107285340462</v>
      </c>
      <c r="U246" s="123">
        <v>9.1791347143767954</v>
      </c>
      <c r="V246" s="123">
        <v>8.2875277444295019</v>
      </c>
      <c r="W246" s="123">
        <v>8.1428722482091533</v>
      </c>
      <c r="X246" s="123">
        <v>8.2173560044642073</v>
      </c>
      <c r="Y246" s="123">
        <v>10.366187152596636</v>
      </c>
      <c r="DA246" s="130" t="s">
        <v>2783</v>
      </c>
    </row>
    <row r="247" spans="1:105" ht="12" customHeight="1" x14ac:dyDescent="0.25">
      <c r="A247" s="97" t="s">
        <v>50</v>
      </c>
      <c r="B247" s="99">
        <v>13.165934239226997</v>
      </c>
      <c r="C247" s="99">
        <v>12.974419336561672</v>
      </c>
      <c r="D247" s="99">
        <v>12.93090459188153</v>
      </c>
      <c r="E247" s="99">
        <v>13.216373767524692</v>
      </c>
      <c r="F247" s="99">
        <v>12.716728991732396</v>
      </c>
      <c r="G247" s="99">
        <v>13.841914915057643</v>
      </c>
      <c r="H247" s="99">
        <v>14.90488242675139</v>
      </c>
      <c r="I247" s="99">
        <v>12.569940215986639</v>
      </c>
      <c r="J247" s="99">
        <v>13.419422674386563</v>
      </c>
      <c r="K247" s="99">
        <v>13.298985307270462</v>
      </c>
      <c r="L247" s="99">
        <v>13.085271817735455</v>
      </c>
      <c r="M247" s="99">
        <v>14.130484046290841</v>
      </c>
      <c r="N247" s="99">
        <v>14.153687385474532</v>
      </c>
      <c r="O247" s="99">
        <v>11.701899329203842</v>
      </c>
      <c r="P247" s="99">
        <v>10.745340212916485</v>
      </c>
      <c r="Q247" s="99">
        <v>8.6694962590447542</v>
      </c>
      <c r="R247" s="99">
        <v>9.1948786063646537</v>
      </c>
      <c r="S247" s="99">
        <v>9.8480660830318545</v>
      </c>
      <c r="T247" s="99">
        <v>9.3394592973251402</v>
      </c>
      <c r="U247" s="99">
        <v>10.654719702525302</v>
      </c>
      <c r="V247" s="99">
        <v>10.007064338258223</v>
      </c>
      <c r="W247" s="99">
        <v>8.1803134862151694</v>
      </c>
      <c r="X247" s="99">
        <v>8.9398569901546097</v>
      </c>
      <c r="Y247" s="99">
        <v>12.011158908938123</v>
      </c>
      <c r="DA247" s="63" t="s">
        <v>2784</v>
      </c>
    </row>
    <row r="248" spans="1:105" ht="12" customHeight="1" x14ac:dyDescent="0.25">
      <c r="A248" s="109" t="s">
        <v>120</v>
      </c>
      <c r="B248" s="110">
        <v>9.5765162606119763</v>
      </c>
      <c r="C248" s="110">
        <v>11.465717155889811</v>
      </c>
      <c r="D248" s="110">
        <v>5.7538539959432971</v>
      </c>
      <c r="E248" s="110">
        <v>8.1422260601054486</v>
      </c>
      <c r="F248" s="110">
        <v>11.315658577604417</v>
      </c>
      <c r="G248" s="110">
        <v>8.4965888570764889</v>
      </c>
      <c r="H248" s="110">
        <v>10.757154378785808</v>
      </c>
      <c r="I248" s="110">
        <v>12.105733454503108</v>
      </c>
      <c r="J248" s="110">
        <v>12.698877407395901</v>
      </c>
      <c r="K248" s="110">
        <v>11.896124355945872</v>
      </c>
      <c r="L248" s="110">
        <v>8.758070271863005</v>
      </c>
      <c r="M248" s="110">
        <v>10.129325113252266</v>
      </c>
      <c r="N248" s="110">
        <v>10.279407991411222</v>
      </c>
      <c r="O248" s="110">
        <v>9.2050994007226166</v>
      </c>
      <c r="P248" s="110">
        <v>9.0464953064879641</v>
      </c>
      <c r="Q248" s="110">
        <v>6.7137648791087665</v>
      </c>
      <c r="R248" s="110">
        <v>6.2324168228960062</v>
      </c>
      <c r="S248" s="110">
        <v>3.9497334474049661</v>
      </c>
      <c r="T248" s="110">
        <v>8.1783843229561661</v>
      </c>
      <c r="U248" s="110">
        <v>7.1404737368857294</v>
      </c>
      <c r="V248" s="110">
        <v>6.3372219877710396</v>
      </c>
      <c r="W248" s="110">
        <v>8.1019182167060055</v>
      </c>
      <c r="X248" s="110">
        <v>7.3828837121679385</v>
      </c>
      <c r="Y248" s="110">
        <v>6.3030839720097775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95.667587186936117</v>
      </c>
      <c r="C250" s="118">
        <f t="shared" si="115"/>
        <v>100.4864480919608</v>
      </c>
      <c r="D250" s="118">
        <f t="shared" si="115"/>
        <v>104.56133182921083</v>
      </c>
      <c r="E250" s="118">
        <f t="shared" si="115"/>
        <v>107.83390393638223</v>
      </c>
      <c r="F250" s="118">
        <f t="shared" si="115"/>
        <v>106.15530288169562</v>
      </c>
      <c r="G250" s="118">
        <f t="shared" si="115"/>
        <v>116.64504919970202</v>
      </c>
      <c r="H250" s="118">
        <f t="shared" si="115"/>
        <v>121.08955819548457</v>
      </c>
      <c r="I250" s="118">
        <f t="shared" si="115"/>
        <v>101.73906849819727</v>
      </c>
      <c r="J250" s="118">
        <f t="shared" si="115"/>
        <v>97.911441861952937</v>
      </c>
      <c r="K250" s="118">
        <f t="shared" si="115"/>
        <v>102.7362154595744</v>
      </c>
      <c r="L250" s="118">
        <f t="shared" si="115"/>
        <v>115.29434193977872</v>
      </c>
      <c r="M250" s="118">
        <f t="shared" si="115"/>
        <v>126.99822291814067</v>
      </c>
      <c r="N250" s="118">
        <f t="shared" si="115"/>
        <v>131.13800363300535</v>
      </c>
      <c r="O250" s="118">
        <f t="shared" si="115"/>
        <v>120.29819066742883</v>
      </c>
      <c r="P250" s="118">
        <f t="shared" si="115"/>
        <v>112.39028286959056</v>
      </c>
      <c r="Q250" s="118">
        <f t="shared" si="115"/>
        <v>101.26001043014486</v>
      </c>
      <c r="R250" s="118">
        <f t="shared" ref="R250:V250" si="116">R251+R254+R256+R265</f>
        <v>114.82377906986008</v>
      </c>
      <c r="S250" s="118">
        <f t="shared" si="116"/>
        <v>126.17271860176756</v>
      </c>
      <c r="T250" s="118">
        <f t="shared" si="116"/>
        <v>107.67540554756502</v>
      </c>
      <c r="U250" s="118">
        <f t="shared" si="116"/>
        <v>118.18995234109633</v>
      </c>
      <c r="V250" s="118">
        <f t="shared" si="116"/>
        <v>119.56835883199473</v>
      </c>
      <c r="W250" s="118">
        <f t="shared" ref="W250:Y250" si="117">W251+W254+W256+W265</f>
        <v>122.56659048342955</v>
      </c>
      <c r="X250" s="118">
        <f t="shared" si="117"/>
        <v>101.25887025249261</v>
      </c>
      <c r="Y250" s="118">
        <f t="shared" si="117"/>
        <v>145.95907557715179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83.758482587385245</v>
      </c>
      <c r="C251" s="123">
        <f t="shared" si="118"/>
        <v>87.817218739516349</v>
      </c>
      <c r="D251" s="123">
        <f t="shared" si="118"/>
        <v>93.431319559084073</v>
      </c>
      <c r="E251" s="123">
        <f t="shared" si="118"/>
        <v>96.008167231348821</v>
      </c>
      <c r="F251" s="123">
        <f t="shared" si="118"/>
        <v>92.414227061650479</v>
      </c>
      <c r="G251" s="123">
        <f t="shared" si="118"/>
        <v>102.80868523699023</v>
      </c>
      <c r="H251" s="123">
        <f t="shared" si="118"/>
        <v>105.21694824359369</v>
      </c>
      <c r="I251" s="123">
        <f t="shared" si="118"/>
        <v>87.526349873899491</v>
      </c>
      <c r="J251" s="123">
        <f t="shared" si="118"/>
        <v>81.73589794406071</v>
      </c>
      <c r="K251" s="123">
        <f t="shared" si="118"/>
        <v>86.449077015884271</v>
      </c>
      <c r="L251" s="123">
        <f t="shared" si="118"/>
        <v>101.77650119080035</v>
      </c>
      <c r="M251" s="123">
        <f t="shared" si="118"/>
        <v>111.73209587422701</v>
      </c>
      <c r="N251" s="123">
        <f t="shared" si="118"/>
        <v>115.28728222023032</v>
      </c>
      <c r="O251" s="123">
        <f t="shared" si="118"/>
        <v>106.53768012531042</v>
      </c>
      <c r="P251" s="123">
        <f t="shared" si="118"/>
        <v>98.100661097416662</v>
      </c>
      <c r="Q251" s="123">
        <f t="shared" si="118"/>
        <v>88.631927268005242</v>
      </c>
      <c r="R251" s="123">
        <f t="shared" ref="R251:V251" si="119">SUM(R252:R253)</f>
        <v>101.81109150569299</v>
      </c>
      <c r="S251" s="123">
        <f t="shared" si="119"/>
        <v>113.56016466492822</v>
      </c>
      <c r="T251" s="123">
        <f t="shared" si="119"/>
        <v>93.858604178997339</v>
      </c>
      <c r="U251" s="123">
        <f t="shared" si="119"/>
        <v>104.78377778877824</v>
      </c>
      <c r="V251" s="123">
        <f t="shared" si="119"/>
        <v>106.6378780253296</v>
      </c>
      <c r="W251" s="123">
        <f t="shared" ref="W251:Y251" si="120">SUM(W252:W253)</f>
        <v>105.40527115346923</v>
      </c>
      <c r="X251" s="123">
        <f t="shared" si="120"/>
        <v>85.168284539583013</v>
      </c>
      <c r="Y251" s="123">
        <f t="shared" si="120"/>
        <v>131.83198173744839</v>
      </c>
      <c r="DA251" s="130" t="s">
        <v>2937</v>
      </c>
    </row>
    <row r="252" spans="1:105" ht="12" customHeight="1" x14ac:dyDescent="0.25">
      <c r="A252" s="97" t="s">
        <v>74</v>
      </c>
      <c r="B252" s="99">
        <v>81.869864666273187</v>
      </c>
      <c r="C252" s="99">
        <v>85.873163517773492</v>
      </c>
      <c r="D252" s="99">
        <v>91.405110173397631</v>
      </c>
      <c r="E252" s="99">
        <v>93.966894845508492</v>
      </c>
      <c r="F252" s="99">
        <v>90.479764883934479</v>
      </c>
      <c r="G252" s="99">
        <v>100.6884809529647</v>
      </c>
      <c r="H252" s="99">
        <v>103.06820163933273</v>
      </c>
      <c r="I252" s="99">
        <v>85.773233539523545</v>
      </c>
      <c r="J252" s="99">
        <v>80.115946640485475</v>
      </c>
      <c r="K252" s="99">
        <v>84.758856997092252</v>
      </c>
      <c r="L252" s="99">
        <v>99.825798048625018</v>
      </c>
      <c r="M252" s="99">
        <v>109.61205185459725</v>
      </c>
      <c r="N252" s="99">
        <v>113.11837725015566</v>
      </c>
      <c r="O252" s="99">
        <v>104.54971694248954</v>
      </c>
      <c r="P252" s="99">
        <v>96.297264574905498</v>
      </c>
      <c r="Q252" s="99">
        <v>87.028824690659405</v>
      </c>
      <c r="R252" s="99">
        <v>100.00059482342515</v>
      </c>
      <c r="S252" s="99">
        <v>111.56711672125824</v>
      </c>
      <c r="T252" s="99">
        <v>92.214645300947538</v>
      </c>
      <c r="U252" s="99">
        <v>102.95091715344898</v>
      </c>
      <c r="V252" s="99">
        <v>104.79855810662285</v>
      </c>
      <c r="W252" s="99">
        <v>103.60285280336477</v>
      </c>
      <c r="X252" s="99">
        <v>83.71724035898545</v>
      </c>
      <c r="Y252" s="99">
        <v>129.62039344933766</v>
      </c>
      <c r="DA252" s="63" t="s">
        <v>2938</v>
      </c>
    </row>
    <row r="253" spans="1:105" ht="12" customHeight="1" x14ac:dyDescent="0.25">
      <c r="A253" s="97" t="s">
        <v>53</v>
      </c>
      <c r="B253" s="99">
        <v>1.8886179211120531</v>
      </c>
      <c r="C253" s="99">
        <v>1.9440552217428626</v>
      </c>
      <c r="D253" s="99">
        <v>2.0262093856864398</v>
      </c>
      <c r="E253" s="99">
        <v>2.0412723858403252</v>
      </c>
      <c r="F253" s="99">
        <v>1.9344621777160012</v>
      </c>
      <c r="G253" s="99">
        <v>2.1202042840255304</v>
      </c>
      <c r="H253" s="99">
        <v>2.1487466042609671</v>
      </c>
      <c r="I253" s="99">
        <v>1.7531163343759466</v>
      </c>
      <c r="J253" s="99">
        <v>1.6199513035752291</v>
      </c>
      <c r="K253" s="99">
        <v>1.6902200187920231</v>
      </c>
      <c r="L253" s="99">
        <v>1.950703142175326</v>
      </c>
      <c r="M253" s="99">
        <v>2.120044019629757</v>
      </c>
      <c r="N253" s="99">
        <v>2.1689049700746628</v>
      </c>
      <c r="O253" s="99">
        <v>1.9879631828208828</v>
      </c>
      <c r="P253" s="99">
        <v>1.8033965225111646</v>
      </c>
      <c r="Q253" s="99">
        <v>1.6031025773458387</v>
      </c>
      <c r="R253" s="99">
        <v>1.8104966822678403</v>
      </c>
      <c r="S253" s="99">
        <v>1.9930479436699737</v>
      </c>
      <c r="T253" s="99">
        <v>1.6439588780497998</v>
      </c>
      <c r="U253" s="99">
        <v>1.8328606353292476</v>
      </c>
      <c r="V253" s="99">
        <v>1.8393199187067504</v>
      </c>
      <c r="W253" s="99">
        <v>1.8024183501044544</v>
      </c>
      <c r="X253" s="99">
        <v>1.4510441805975618</v>
      </c>
      <c r="Y253" s="99">
        <v>2.2115882881107409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3.1950449127152278E-4</v>
      </c>
      <c r="C254" s="123">
        <f t="shared" si="121"/>
        <v>4.3287025047400522E-4</v>
      </c>
      <c r="D254" s="123">
        <f t="shared" si="121"/>
        <v>6.3891019073301653E-4</v>
      </c>
      <c r="E254" s="123">
        <f t="shared" si="121"/>
        <v>8.7349052155262085E-4</v>
      </c>
      <c r="F254" s="123">
        <f t="shared" si="121"/>
        <v>9.3924125733503138E-4</v>
      </c>
      <c r="G254" s="123">
        <f t="shared" si="121"/>
        <v>1.5381134991121238E-3</v>
      </c>
      <c r="H254" s="123">
        <f t="shared" si="121"/>
        <v>3.6401120986765353E-3</v>
      </c>
      <c r="I254" s="123">
        <f t="shared" si="121"/>
        <v>1.5348865505578888E-3</v>
      </c>
      <c r="J254" s="123">
        <f t="shared" si="121"/>
        <v>2.3569887298220253E-3</v>
      </c>
      <c r="K254" s="123">
        <f t="shared" si="121"/>
        <v>5.3775132331431094E-3</v>
      </c>
      <c r="L254" s="123">
        <f t="shared" si="121"/>
        <v>5.7939096978100714E-2</v>
      </c>
      <c r="M254" s="123">
        <f t="shared" si="121"/>
        <v>9.4539055514936028E-3</v>
      </c>
      <c r="N254" s="123">
        <f t="shared" si="121"/>
        <v>3.651850173984908E-2</v>
      </c>
      <c r="O254" s="123">
        <f t="shared" si="121"/>
        <v>2.4857738002356924E-2</v>
      </c>
      <c r="P254" s="123">
        <f t="shared" si="121"/>
        <v>6.8870681842407966E-2</v>
      </c>
      <c r="Q254" s="123">
        <f t="shared" si="121"/>
        <v>4.9301167179332604E-2</v>
      </c>
      <c r="R254" s="123">
        <f t="shared" si="121"/>
        <v>3.1785395940752567E-2</v>
      </c>
      <c r="S254" s="123">
        <f t="shared" si="121"/>
        <v>2.2319483339144242E-2</v>
      </c>
      <c r="T254" s="123">
        <f t="shared" si="121"/>
        <v>3.4993493350701982E-2</v>
      </c>
      <c r="U254" s="123">
        <f t="shared" si="121"/>
        <v>1.92965737470513E-2</v>
      </c>
      <c r="V254" s="123">
        <f t="shared" si="121"/>
        <v>7.3459207620468368E-3</v>
      </c>
      <c r="W254" s="123">
        <f t="shared" si="121"/>
        <v>8.4831087447347076E-3</v>
      </c>
      <c r="X254" s="123">
        <f t="shared" si="121"/>
        <v>3.3217154580795025E-3</v>
      </c>
      <c r="Y254" s="123">
        <f t="shared" si="121"/>
        <v>1.713991108810373E-3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3.1950449127152278E-4</v>
      </c>
      <c r="C255" s="99">
        <f>RES_hhdet_tess!C29</f>
        <v>4.3287025047400522E-4</v>
      </c>
      <c r="D255" s="99">
        <f>RES_hhdet_tess!D29</f>
        <v>6.3891019073301653E-4</v>
      </c>
      <c r="E255" s="99">
        <f>RES_hhdet_tess!E29</f>
        <v>8.7349052155262085E-4</v>
      </c>
      <c r="F255" s="99">
        <f>RES_hhdet_tess!F29</f>
        <v>9.3924125733503138E-4</v>
      </c>
      <c r="G255" s="99">
        <f>RES_hhdet_tess!G29</f>
        <v>1.5381134991121238E-3</v>
      </c>
      <c r="H255" s="99">
        <f>RES_hhdet_tess!H29</f>
        <v>3.6401120986765353E-3</v>
      </c>
      <c r="I255" s="99">
        <f>RES_hhdet_tess!I29</f>
        <v>1.5348865505578888E-3</v>
      </c>
      <c r="J255" s="99">
        <f>RES_hhdet_tess!J29</f>
        <v>2.3569887298220253E-3</v>
      </c>
      <c r="K255" s="99">
        <f>RES_hhdet_tess!K29</f>
        <v>5.3775132331431094E-3</v>
      </c>
      <c r="L255" s="99">
        <f>RES_hhdet_tess!L29</f>
        <v>5.7939096978100714E-2</v>
      </c>
      <c r="M255" s="99">
        <f>RES_hhdet_tess!M29</f>
        <v>9.4539055514936028E-3</v>
      </c>
      <c r="N255" s="99">
        <f>RES_hhdet_tess!N29</f>
        <v>3.651850173984908E-2</v>
      </c>
      <c r="O255" s="99">
        <f>RES_hhdet_tess!O29</f>
        <v>2.4857738002356924E-2</v>
      </c>
      <c r="P255" s="99">
        <f>RES_hhdet_tess!P29</f>
        <v>6.8870681842407966E-2</v>
      </c>
      <c r="Q255" s="99">
        <f>RES_hhdet_tess!Q29</f>
        <v>4.9301167179332604E-2</v>
      </c>
      <c r="R255" s="99">
        <f>RES_hhdet_tess!R29</f>
        <v>3.1785395940752567E-2</v>
      </c>
      <c r="S255" s="99">
        <f>RES_hhdet_tess!S29</f>
        <v>2.2319483339144242E-2</v>
      </c>
      <c r="T255" s="99">
        <f>RES_hhdet_tess!T29</f>
        <v>3.4993493350701982E-2</v>
      </c>
      <c r="U255" s="99">
        <f>RES_hhdet_tess!U29</f>
        <v>1.92965737470513E-2</v>
      </c>
      <c r="V255" s="99">
        <f>RES_hhdet_tess!V29</f>
        <v>7.3459207620468368E-3</v>
      </c>
      <c r="W255" s="99">
        <f>RES_hhdet_tess!W29</f>
        <v>8.4831087447347076E-3</v>
      </c>
      <c r="X255" s="99">
        <f>RES_hhdet_tess!X29</f>
        <v>3.3217154580795025E-3</v>
      </c>
      <c r="Y255" s="99">
        <f>RES_hhdet_tess!Y29</f>
        <v>1.713991108810373E-3</v>
      </c>
      <c r="DA255" s="63" t="s">
        <v>2941</v>
      </c>
    </row>
    <row r="256" spans="1:105" ht="12" customHeight="1" x14ac:dyDescent="0.25">
      <c r="A256" s="121" t="s">
        <v>55</v>
      </c>
      <c r="B256" s="123">
        <v>4.4922440723800703</v>
      </c>
      <c r="C256" s="123">
        <v>5.2619665953407404</v>
      </c>
      <c r="D256" s="123">
        <v>4.0274940392700591</v>
      </c>
      <c r="E256" s="123">
        <v>4.4812630380057472</v>
      </c>
      <c r="F256" s="123">
        <v>6.3217761381633242</v>
      </c>
      <c r="G256" s="123">
        <v>6.3063690339614098</v>
      </c>
      <c r="H256" s="123">
        <v>7.523053922305909</v>
      </c>
      <c r="I256" s="123">
        <v>6.2334975808661186</v>
      </c>
      <c r="J256" s="123">
        <v>7.5760257037644525</v>
      </c>
      <c r="K256" s="123">
        <v>8.0104006475151426</v>
      </c>
      <c r="L256" s="123">
        <v>6.3841297721065917</v>
      </c>
      <c r="M256" s="123">
        <v>7.3481349360587762</v>
      </c>
      <c r="N256" s="123">
        <v>7.8262003512926412</v>
      </c>
      <c r="O256" s="123">
        <v>6.8914634411013793</v>
      </c>
      <c r="P256" s="123">
        <v>7.7502207993958514</v>
      </c>
      <c r="Q256" s="123">
        <v>7.5337023923849831</v>
      </c>
      <c r="R256" s="123">
        <v>7.8620002631019554</v>
      </c>
      <c r="S256" s="123">
        <v>7.8941039109047697</v>
      </c>
      <c r="T256" s="123">
        <v>7.9595169255964864</v>
      </c>
      <c r="U256" s="123">
        <v>7.3486859600657741</v>
      </c>
      <c r="V256" s="123">
        <v>7.3318949014460983</v>
      </c>
      <c r="W256" s="123">
        <v>11.360654276997742</v>
      </c>
      <c r="X256" s="123">
        <v>10.32383620065724</v>
      </c>
      <c r="Y256" s="123">
        <v>7.42421841412862</v>
      </c>
      <c r="DA256" s="130" t="s">
        <v>2942</v>
      </c>
    </row>
    <row r="257" spans="1:105" ht="12" customHeight="1" x14ac:dyDescent="0.25">
      <c r="A257" s="97" t="s">
        <v>141</v>
      </c>
      <c r="B257" s="99">
        <v>4.6839901657245866</v>
      </c>
      <c r="C257" s="99">
        <v>4.7668578890700246</v>
      </c>
      <c r="D257" s="99">
        <v>4.8952666873721968</v>
      </c>
      <c r="E257" s="99">
        <v>5.3424636365011171</v>
      </c>
      <c r="F257" s="99">
        <v>5.5553624536627106</v>
      </c>
      <c r="G257" s="99">
        <v>6.4403386431803611</v>
      </c>
      <c r="H257" s="99">
        <v>6.8824297136566148</v>
      </c>
      <c r="I257" s="99">
        <v>6.2594815623533133</v>
      </c>
      <c r="J257" s="99">
        <v>6.5053159455253144</v>
      </c>
      <c r="K257" s="99">
        <v>6.9023532111649306</v>
      </c>
      <c r="L257" s="99">
        <v>7.3401358770224263</v>
      </c>
      <c r="M257" s="99">
        <v>7.9497403063122487</v>
      </c>
      <c r="N257" s="99">
        <v>8.1557886114584406</v>
      </c>
      <c r="O257" s="99">
        <v>7.5483434186866551</v>
      </c>
      <c r="P257" s="99">
        <v>7.5220030858100815</v>
      </c>
      <c r="Q257" s="99">
        <v>7.1118790879208564</v>
      </c>
      <c r="R257" s="99">
        <v>7.6829494945780459</v>
      </c>
      <c r="S257" s="99">
        <v>8.036369941132488</v>
      </c>
      <c r="T257" s="99">
        <v>7.9078020592102494</v>
      </c>
      <c r="U257" s="99">
        <v>7.4222448681585265</v>
      </c>
      <c r="V257" s="99">
        <v>6.3412952580932362</v>
      </c>
      <c r="W257" s="99">
        <v>8.0227485957817848</v>
      </c>
      <c r="X257" s="99">
        <v>7.9506980319405454</v>
      </c>
      <c r="Y257" s="99">
        <v>9.5640472038266164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4.4859014024176673</v>
      </c>
      <c r="C261" s="102">
        <v>5.2786911086819455</v>
      </c>
      <c r="D261" s="102">
        <v>3.9987081154540354</v>
      </c>
      <c r="E261" s="102">
        <v>4.4551522495444029</v>
      </c>
      <c r="F261" s="102">
        <v>6.3422432855496043</v>
      </c>
      <c r="G261" s="102">
        <v>6.3033281455043824</v>
      </c>
      <c r="H261" s="102">
        <v>7.5341764067579833</v>
      </c>
      <c r="I261" s="102">
        <v>6.2331339651162274</v>
      </c>
      <c r="J261" s="102">
        <v>7.5870829473951495</v>
      </c>
      <c r="K261" s="102">
        <v>8.0234441723691763</v>
      </c>
      <c r="L261" s="102">
        <v>6.3737384014009857</v>
      </c>
      <c r="M261" s="102">
        <v>7.341063793445219</v>
      </c>
      <c r="N261" s="102">
        <v>7.8224642098630666</v>
      </c>
      <c r="O261" s="102">
        <v>6.8840254601193376</v>
      </c>
      <c r="P261" s="102">
        <v>7.7528791772808967</v>
      </c>
      <c r="Q261" s="102">
        <v>7.5382521044516224</v>
      </c>
      <c r="R261" s="102">
        <v>7.8636133330886606</v>
      </c>
      <c r="S261" s="102">
        <v>7.8929286697854959</v>
      </c>
      <c r="T261" s="102">
        <v>7.9599988198884617</v>
      </c>
      <c r="U261" s="102">
        <v>7.3479587908390505</v>
      </c>
      <c r="V261" s="102">
        <v>7.3441727561806127</v>
      </c>
      <c r="W261" s="102">
        <v>11.412519626095436</v>
      </c>
      <c r="X261" s="102">
        <v>10.373435551450354</v>
      </c>
      <c r="Y261" s="102">
        <v>7.3157811443804128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2950</v>
      </c>
    </row>
    <row r="265" spans="1:105" ht="12" customHeight="1" x14ac:dyDescent="0.25">
      <c r="A265" s="121" t="s">
        <v>54</v>
      </c>
      <c r="B265" s="123">
        <v>7.4165410226795307</v>
      </c>
      <c r="C265" s="123">
        <v>7.4068298868532274</v>
      </c>
      <c r="D265" s="123">
        <v>7.1018793206659758</v>
      </c>
      <c r="E265" s="123">
        <v>7.3436001765061043</v>
      </c>
      <c r="F265" s="123">
        <v>7.4183604406244639</v>
      </c>
      <c r="G265" s="123">
        <v>7.5284568152512774</v>
      </c>
      <c r="H265" s="123">
        <v>8.3459159174862965</v>
      </c>
      <c r="I265" s="123">
        <v>7.9776861568811066</v>
      </c>
      <c r="J265" s="123">
        <v>8.5971612253979561</v>
      </c>
      <c r="K265" s="123">
        <v>8.2713602829418491</v>
      </c>
      <c r="L265" s="123">
        <v>7.0757718798936722</v>
      </c>
      <c r="M265" s="123">
        <v>7.9085382023033954</v>
      </c>
      <c r="N265" s="123">
        <v>7.9880025597425321</v>
      </c>
      <c r="O265" s="123">
        <v>6.8441893630146753</v>
      </c>
      <c r="P265" s="123">
        <v>6.470530290935641</v>
      </c>
      <c r="Q265" s="123">
        <v>5.0450796025752966</v>
      </c>
      <c r="R265" s="123">
        <v>5.1189019051243809</v>
      </c>
      <c r="S265" s="123">
        <v>4.6961305425954096</v>
      </c>
      <c r="T265" s="123">
        <v>5.8222909496204966</v>
      </c>
      <c r="U265" s="123">
        <v>6.0381920185052502</v>
      </c>
      <c r="V265" s="123">
        <v>5.5912399844569824</v>
      </c>
      <c r="W265" s="123">
        <v>5.7921819442178331</v>
      </c>
      <c r="X265" s="123">
        <v>5.763427796794268</v>
      </c>
      <c r="Y265" s="123">
        <v>6.7011614344659742</v>
      </c>
      <c r="DA265" s="130" t="s">
        <v>2951</v>
      </c>
    </row>
    <row r="266" spans="1:105" ht="12" customHeight="1" x14ac:dyDescent="0.25">
      <c r="A266" s="97" t="s">
        <v>50</v>
      </c>
      <c r="B266" s="99">
        <v>7.4437295530399838</v>
      </c>
      <c r="C266" s="99">
        <v>7.3466221339611266</v>
      </c>
      <c r="D266" s="99">
        <v>7.3318299901517436</v>
      </c>
      <c r="E266" s="99">
        <v>7.5041647062368231</v>
      </c>
      <c r="F266" s="99">
        <v>7.2310303849431259</v>
      </c>
      <c r="G266" s="99">
        <v>7.8872447989426453</v>
      </c>
      <c r="H266" s="99">
        <v>8.5186428695548333</v>
      </c>
      <c r="I266" s="99">
        <v>7.1983110310407383</v>
      </c>
      <c r="J266" s="99">
        <v>7.6886057392220595</v>
      </c>
      <c r="K266" s="99">
        <v>7.6352296404709898</v>
      </c>
      <c r="L266" s="99">
        <v>7.5249596019825722</v>
      </c>
      <c r="M266" s="99">
        <v>8.1355737052435888</v>
      </c>
      <c r="N266" s="99">
        <v>8.155192417088605</v>
      </c>
      <c r="O266" s="99">
        <v>6.7454899630682652</v>
      </c>
      <c r="P266" s="99">
        <v>6.1946167224270177</v>
      </c>
      <c r="Q266" s="99">
        <v>4.9999932450634406</v>
      </c>
      <c r="R266" s="99">
        <v>5.3131287861906458</v>
      </c>
      <c r="S266" s="99">
        <v>5.715724487823314</v>
      </c>
      <c r="T266" s="99">
        <v>5.4522005261853721</v>
      </c>
      <c r="U266" s="99">
        <v>6.2543095451026813</v>
      </c>
      <c r="V266" s="99">
        <v>5.8954193550464398</v>
      </c>
      <c r="W266" s="99">
        <v>4.845608529301427</v>
      </c>
      <c r="X266" s="99">
        <v>5.328237616434671</v>
      </c>
      <c r="Y266" s="99">
        <v>7.2384146026194287</v>
      </c>
      <c r="DA266" s="63" t="s">
        <v>2952</v>
      </c>
    </row>
    <row r="267" spans="1:105" ht="12" customHeight="1" x14ac:dyDescent="0.25">
      <c r="A267" s="109" t="s">
        <v>120</v>
      </c>
      <c r="B267" s="110">
        <v>6.9809653897583228</v>
      </c>
      <c r="C267" s="110">
        <v>8.3773026109108653</v>
      </c>
      <c r="D267" s="110">
        <v>4.226744479317766</v>
      </c>
      <c r="E267" s="110">
        <v>6.0144826804018248</v>
      </c>
      <c r="F267" s="110">
        <v>8.3937386515645773</v>
      </c>
      <c r="G267" s="110">
        <v>6.3218901660231079</v>
      </c>
      <c r="H267" s="110">
        <v>8.0265868190638425</v>
      </c>
      <c r="I267" s="110">
        <v>9.0414416321632292</v>
      </c>
      <c r="J267" s="110">
        <v>9.4995465554707934</v>
      </c>
      <c r="K267" s="110">
        <v>8.907490925412711</v>
      </c>
      <c r="L267" s="110">
        <v>6.5658521443590807</v>
      </c>
      <c r="M267" s="110">
        <v>7.6103734717801048</v>
      </c>
      <c r="N267" s="110">
        <v>7.7612639951761269</v>
      </c>
      <c r="O267" s="110">
        <v>6.9882392346909858</v>
      </c>
      <c r="P267" s="110">
        <v>6.8780811021553818</v>
      </c>
      <c r="Q267" s="110">
        <v>5.1173609058879546</v>
      </c>
      <c r="R267" s="110">
        <v>4.7883754583975788</v>
      </c>
      <c r="S267" s="110">
        <v>3.0620338492335164</v>
      </c>
      <c r="T267" s="110">
        <v>6.4078417952311533</v>
      </c>
      <c r="U267" s="110">
        <v>5.7396051044577545</v>
      </c>
      <c r="V267" s="110">
        <v>5.2462384418050449</v>
      </c>
      <c r="W267" s="110">
        <v>6.8275643065291449</v>
      </c>
      <c r="X267" s="110">
        <v>6.2660626091779221</v>
      </c>
      <c r="Y267" s="110">
        <v>5.3741386160562525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41.367373540984502</v>
      </c>
      <c r="C269" s="118">
        <f t="shared" si="122"/>
        <v>42.968513320654161</v>
      </c>
      <c r="D269" s="118">
        <f t="shared" si="122"/>
        <v>45.314130067952505</v>
      </c>
      <c r="E269" s="118">
        <f t="shared" si="122"/>
        <v>46.289720463169431</v>
      </c>
      <c r="F269" s="118">
        <f t="shared" si="122"/>
        <v>44.339130117774552</v>
      </c>
      <c r="G269" s="118">
        <f t="shared" si="122"/>
        <v>48.982575088192995</v>
      </c>
      <c r="H269" s="118">
        <f t="shared" si="122"/>
        <v>49.749797038380926</v>
      </c>
      <c r="I269" s="118">
        <f t="shared" si="122"/>
        <v>41.120740039850084</v>
      </c>
      <c r="J269" s="118">
        <f t="shared" si="122"/>
        <v>37.830571188308831</v>
      </c>
      <c r="K269" s="118">
        <f t="shared" si="122"/>
        <v>39.024044814017401</v>
      </c>
      <c r="L269" s="118">
        <f t="shared" si="122"/>
        <v>44.578617936025175</v>
      </c>
      <c r="M269" s="118">
        <f t="shared" si="122"/>
        <v>47.492985623991622</v>
      </c>
      <c r="N269" s="118">
        <f t="shared" si="122"/>
        <v>46.876694445096078</v>
      </c>
      <c r="O269" s="118">
        <f t="shared" si="122"/>
        <v>41.566723561163677</v>
      </c>
      <c r="P269" s="118">
        <f t="shared" si="122"/>
        <v>38.191746691257151</v>
      </c>
      <c r="Q269" s="118">
        <f t="shared" si="122"/>
        <v>34.325238932719465</v>
      </c>
      <c r="R269" s="118">
        <f t="shared" ref="R269:V269" si="123">R270+R273+R275+R284</f>
        <v>39.217459047722798</v>
      </c>
      <c r="S269" s="118">
        <f t="shared" si="123"/>
        <v>43.426848694173025</v>
      </c>
      <c r="T269" s="118">
        <f t="shared" si="123"/>
        <v>35.932317469611021</v>
      </c>
      <c r="U269" s="118">
        <f t="shared" si="123"/>
        <v>39.999779129027054</v>
      </c>
      <c r="V269" s="118">
        <f t="shared" si="123"/>
        <v>40.446348103313994</v>
      </c>
      <c r="W269" s="118">
        <f t="shared" ref="W269:Y269" si="124">W270+W273+W275+W284</f>
        <v>39.347339555872693</v>
      </c>
      <c r="X269" s="118">
        <f t="shared" si="124"/>
        <v>31.410607055377412</v>
      </c>
      <c r="Y269" s="118">
        <f t="shared" si="124"/>
        <v>46.539829724992344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38.487169643857172</v>
      </c>
      <c r="C270" s="123">
        <f t="shared" si="125"/>
        <v>40.126175179946259</v>
      </c>
      <c r="D270" s="123">
        <f t="shared" si="125"/>
        <v>42.526775213988529</v>
      </c>
      <c r="E270" s="123">
        <f t="shared" si="125"/>
        <v>43.543810211615849</v>
      </c>
      <c r="F270" s="123">
        <f t="shared" si="125"/>
        <v>41.854223669275171</v>
      </c>
      <c r="G270" s="123">
        <f t="shared" si="125"/>
        <v>46.498465364180277</v>
      </c>
      <c r="H270" s="123">
        <f t="shared" si="125"/>
        <v>47.503507750322491</v>
      </c>
      <c r="I270" s="123">
        <f t="shared" si="125"/>
        <v>39.437074206066072</v>
      </c>
      <c r="J270" s="123">
        <f t="shared" si="125"/>
        <v>36.284189114731745</v>
      </c>
      <c r="K270" s="123">
        <f t="shared" si="125"/>
        <v>37.481438351227816</v>
      </c>
      <c r="L270" s="123">
        <f t="shared" si="125"/>
        <v>42.967280597193515</v>
      </c>
      <c r="M270" s="123">
        <f t="shared" si="125"/>
        <v>45.634841200585086</v>
      </c>
      <c r="N270" s="123">
        <f t="shared" si="125"/>
        <v>44.991027163630655</v>
      </c>
      <c r="O270" s="123">
        <f t="shared" si="125"/>
        <v>39.957118039651128</v>
      </c>
      <c r="P270" s="123">
        <f t="shared" si="125"/>
        <v>36.703271659533691</v>
      </c>
      <c r="Q270" s="123">
        <f t="shared" si="125"/>
        <v>33.083628141016675</v>
      </c>
      <c r="R270" s="123">
        <f t="shared" ref="R270:V270" si="126">SUM(R271:R272)</f>
        <v>37.877279874639569</v>
      </c>
      <c r="S270" s="123">
        <f t="shared" si="126"/>
        <v>42.028305793972102</v>
      </c>
      <c r="T270" s="123">
        <f t="shared" si="126"/>
        <v>34.610788018296248</v>
      </c>
      <c r="U270" s="123">
        <f t="shared" si="126"/>
        <v>38.575460671955227</v>
      </c>
      <c r="V270" s="123">
        <f t="shared" si="126"/>
        <v>39.217539514685988</v>
      </c>
      <c r="W270" s="123">
        <f t="shared" ref="W270:Y270" si="127">SUM(W271:W272)</f>
        <v>38.344209992193441</v>
      </c>
      <c r="X270" s="123">
        <f t="shared" si="127"/>
        <v>30.2798465576419</v>
      </c>
      <c r="Y270" s="123">
        <f t="shared" si="127"/>
        <v>44.481243263117413</v>
      </c>
      <c r="DA270" s="130" t="s">
        <v>3105</v>
      </c>
    </row>
    <row r="271" spans="1:105" ht="12" customHeight="1" x14ac:dyDescent="0.25">
      <c r="A271" s="97" t="s">
        <v>74</v>
      </c>
      <c r="B271" s="99">
        <v>38.487169643857172</v>
      </c>
      <c r="C271" s="99">
        <v>40.126175179946259</v>
      </c>
      <c r="D271" s="99">
        <v>42.526775213988529</v>
      </c>
      <c r="E271" s="99">
        <v>43.543810211615849</v>
      </c>
      <c r="F271" s="99">
        <v>41.854223669275171</v>
      </c>
      <c r="G271" s="99">
        <v>46.498465364180277</v>
      </c>
      <c r="H271" s="99">
        <v>47.503507750322491</v>
      </c>
      <c r="I271" s="99">
        <v>39.437074206066072</v>
      </c>
      <c r="J271" s="99">
        <v>36.284189114731745</v>
      </c>
      <c r="K271" s="99">
        <v>37.481438351227816</v>
      </c>
      <c r="L271" s="99">
        <v>42.967280597193515</v>
      </c>
      <c r="M271" s="99">
        <v>45.634841200585086</v>
      </c>
      <c r="N271" s="99">
        <v>44.991027163630655</v>
      </c>
      <c r="O271" s="99">
        <v>39.957118039651128</v>
      </c>
      <c r="P271" s="99">
        <v>36.703271659533691</v>
      </c>
      <c r="Q271" s="99">
        <v>33.083628141016675</v>
      </c>
      <c r="R271" s="99">
        <v>37.877279874639569</v>
      </c>
      <c r="S271" s="99">
        <v>42.028305793972102</v>
      </c>
      <c r="T271" s="99">
        <v>34.610788018296248</v>
      </c>
      <c r="U271" s="99">
        <v>38.575460671955227</v>
      </c>
      <c r="V271" s="99">
        <v>39.217539514685988</v>
      </c>
      <c r="W271" s="99">
        <v>38.344209992193441</v>
      </c>
      <c r="X271" s="99">
        <v>30.2798465576419</v>
      </c>
      <c r="Y271" s="99">
        <v>44.481243263117413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6.5145565915967305E-2</v>
      </c>
      <c r="C275" s="123">
        <v>6.7235349327221139E-2</v>
      </c>
      <c r="D275" s="123">
        <v>6.7501929856211049E-2</v>
      </c>
      <c r="E275" s="123">
        <v>6.727259712480782E-2</v>
      </c>
      <c r="F275" s="123">
        <v>6.1593150736142223E-2</v>
      </c>
      <c r="G275" s="123">
        <v>6.0478107945448001E-2</v>
      </c>
      <c r="H275" s="123">
        <v>4.9014700226578285E-2</v>
      </c>
      <c r="I275" s="123">
        <v>3.5690257659744692E-2</v>
      </c>
      <c r="J275" s="123">
        <v>2.7397157046003245E-2</v>
      </c>
      <c r="K275" s="123">
        <v>3.2107711589811259E-2</v>
      </c>
      <c r="L275" s="123">
        <v>3.1002328052722423E-2</v>
      </c>
      <c r="M275" s="123">
        <v>3.5842814171060597E-2</v>
      </c>
      <c r="N275" s="123">
        <v>3.5080159284163706E-2</v>
      </c>
      <c r="O275" s="123">
        <v>3.2200722165554703E-2</v>
      </c>
      <c r="P275" s="123">
        <v>3.2955937499011649E-2</v>
      </c>
      <c r="Q275" s="123">
        <v>2.8771524686538402E-2</v>
      </c>
      <c r="R275" s="123">
        <v>2.456400068378807E-2</v>
      </c>
      <c r="S275" s="123">
        <v>2.0983695651579235E-2</v>
      </c>
      <c r="T275" s="123">
        <v>2.1589444128544737E-2</v>
      </c>
      <c r="U275" s="123">
        <v>2.0254974482193922E-2</v>
      </c>
      <c r="V275" s="123">
        <v>2.0733729418105418E-2</v>
      </c>
      <c r="W275" s="123">
        <v>3.237685820308861E-2</v>
      </c>
      <c r="X275" s="123">
        <v>4.2348817906073477E-2</v>
      </c>
      <c r="Y275" s="123">
        <v>0.11642667365829221</v>
      </c>
      <c r="DA275" s="130" t="s">
        <v>3110</v>
      </c>
    </row>
    <row r="276" spans="1:105" ht="12" customHeight="1" x14ac:dyDescent="0.25">
      <c r="A276" s="97" t="s">
        <v>141</v>
      </c>
      <c r="B276" s="99">
        <v>2.0345697732529224</v>
      </c>
      <c r="C276" s="99">
        <v>2.057655407712315</v>
      </c>
      <c r="D276" s="99">
        <v>2.1023967901949554</v>
      </c>
      <c r="E276" s="99">
        <v>2.2860949429912893</v>
      </c>
      <c r="F276" s="99">
        <v>2.3680129318988778</v>
      </c>
      <c r="G276" s="99">
        <v>2.7249061533178018</v>
      </c>
      <c r="H276" s="99">
        <v>2.8721252813324138</v>
      </c>
      <c r="I276" s="99">
        <v>2.5861160700251</v>
      </c>
      <c r="J276" s="99">
        <v>2.6803551976673172</v>
      </c>
      <c r="K276" s="99">
        <v>2.7596578111442782</v>
      </c>
      <c r="L276" s="99">
        <v>2.8832165089031854</v>
      </c>
      <c r="M276" s="99">
        <v>3.0853117145668216</v>
      </c>
      <c r="N276" s="99">
        <v>3.1297190755952538</v>
      </c>
      <c r="O276" s="99">
        <v>2.8759844997006856</v>
      </c>
      <c r="P276" s="99">
        <v>2.8621732385505267</v>
      </c>
      <c r="Q276" s="99">
        <v>2.6963028849098842</v>
      </c>
      <c r="R276" s="99">
        <v>2.7511680765842637</v>
      </c>
      <c r="S276" s="99">
        <v>2.5611152745269603</v>
      </c>
      <c r="T276" s="99">
        <v>2.3384776850813194</v>
      </c>
      <c r="U276" s="99">
        <v>2.0692055510493894</v>
      </c>
      <c r="V276" s="99">
        <v>1.6935687165607016</v>
      </c>
      <c r="W276" s="99">
        <v>2.1160589468447197</v>
      </c>
      <c r="X276" s="99">
        <v>2.0685768746428201</v>
      </c>
      <c r="Y276" s="99">
        <v>2.4139130338485915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2.8150583312113642</v>
      </c>
      <c r="C284" s="123">
        <v>2.7751027913806836</v>
      </c>
      <c r="D284" s="123">
        <v>2.7198529241077596</v>
      </c>
      <c r="E284" s="123">
        <v>2.6786376544287758</v>
      </c>
      <c r="F284" s="123">
        <v>2.423313297763237</v>
      </c>
      <c r="G284" s="123">
        <v>2.4236316160672686</v>
      </c>
      <c r="H284" s="123">
        <v>2.1972745878318554</v>
      </c>
      <c r="I284" s="123">
        <v>1.6479755761242703</v>
      </c>
      <c r="J284" s="123">
        <v>1.5189849165310789</v>
      </c>
      <c r="K284" s="123">
        <v>1.5104987511997792</v>
      </c>
      <c r="L284" s="123">
        <v>1.5803350107789365</v>
      </c>
      <c r="M284" s="123">
        <v>1.822301609235472</v>
      </c>
      <c r="N284" s="123">
        <v>1.8505871221812631</v>
      </c>
      <c r="O284" s="123">
        <v>1.5774047993469955</v>
      </c>
      <c r="P284" s="123">
        <v>1.4555190942244525</v>
      </c>
      <c r="Q284" s="123">
        <v>1.2128392670162516</v>
      </c>
      <c r="R284" s="123">
        <v>1.3156151723994423</v>
      </c>
      <c r="S284" s="123">
        <v>1.3775592045493426</v>
      </c>
      <c r="T284" s="123">
        <v>1.2999400071862284</v>
      </c>
      <c r="U284" s="123">
        <v>1.4040634825896339</v>
      </c>
      <c r="V284" s="123">
        <v>1.2080748592099027</v>
      </c>
      <c r="W284" s="123">
        <v>0.97075270547616288</v>
      </c>
      <c r="X284" s="123">
        <v>1.0884116798294361</v>
      </c>
      <c r="Y284" s="123">
        <v>1.9421597882166459</v>
      </c>
      <c r="DA284" s="130" t="s">
        <v>3119</v>
      </c>
    </row>
    <row r="285" spans="1:105" ht="12" customHeight="1" x14ac:dyDescent="0.25">
      <c r="A285" s="97" t="s">
        <v>50</v>
      </c>
      <c r="B285" s="99">
        <v>2.9907736217828051</v>
      </c>
      <c r="C285" s="99">
        <v>2.9472690964933501</v>
      </c>
      <c r="D285" s="99">
        <v>2.9373842870918092</v>
      </c>
      <c r="E285" s="99">
        <v>3.0022314650309094</v>
      </c>
      <c r="F285" s="99">
        <v>2.8887321577619312</v>
      </c>
      <c r="G285" s="99">
        <v>3.144329392104495</v>
      </c>
      <c r="H285" s="99">
        <v>3.3857930920608466</v>
      </c>
      <c r="I285" s="99">
        <v>2.8553876194635248</v>
      </c>
      <c r="J285" s="99">
        <v>3.0483560547136523</v>
      </c>
      <c r="K285" s="99">
        <v>3.0209975023995583</v>
      </c>
      <c r="L285" s="99">
        <v>2.9724503461167862</v>
      </c>
      <c r="M285" s="99">
        <v>3.2098807559554272</v>
      </c>
      <c r="N285" s="99">
        <v>3.2151516264843947</v>
      </c>
      <c r="O285" s="99">
        <v>2.658203451621945</v>
      </c>
      <c r="P285" s="99">
        <v>2.4409114827661091</v>
      </c>
      <c r="Q285" s="99">
        <v>1.9693627702046068</v>
      </c>
      <c r="R285" s="99">
        <v>2.0887086242217947</v>
      </c>
      <c r="S285" s="99">
        <v>2.2370866914215166</v>
      </c>
      <c r="T285" s="99">
        <v>2.1215515739803794</v>
      </c>
      <c r="U285" s="99">
        <v>2.4203261276256476</v>
      </c>
      <c r="V285" s="99">
        <v>2.2732047350787381</v>
      </c>
      <c r="W285" s="99">
        <v>1.8582400115286382</v>
      </c>
      <c r="X285" s="99">
        <v>2.0307779138835218</v>
      </c>
      <c r="Y285" s="99">
        <v>2.7284548577543846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0.11522687605780536</v>
      </c>
      <c r="D290" s="117">
        <f t="shared" si="129"/>
        <v>7.0487207180536679E-2</v>
      </c>
      <c r="E290" s="117">
        <f t="shared" si="129"/>
        <v>5.1735740363439753E-2</v>
      </c>
      <c r="F290" s="117">
        <f t="shared" si="129"/>
        <v>5.1580097833413335E-3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0.12130232886949879</v>
      </c>
      <c r="K290" s="117">
        <f t="shared" si="129"/>
        <v>0.12147015257597947</v>
      </c>
      <c r="L290" s="117">
        <f t="shared" si="129"/>
        <v>0.15047470439819718</v>
      </c>
      <c r="M290" s="117">
        <f t="shared" si="129"/>
        <v>0.13060072914777571</v>
      </c>
      <c r="N290" s="117">
        <f t="shared" si="129"/>
        <v>0.16777716975512699</v>
      </c>
      <c r="O290" s="117">
        <f t="shared" si="129"/>
        <v>0.11136013853407095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3.7792587722435822E-2</v>
      </c>
      <c r="X290" s="117">
        <f t="shared" si="131"/>
        <v>5.4528819536817583E-2</v>
      </c>
      <c r="Y290" s="117">
        <f t="shared" si="131"/>
        <v>0.24408141484571161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0.1016184642943182</v>
      </c>
      <c r="D291" s="122">
        <f t="shared" si="132"/>
        <v>6.3532252687672361E-2</v>
      </c>
      <c r="E291" s="122">
        <f t="shared" si="132"/>
        <v>4.6774775804850337E-2</v>
      </c>
      <c r="F291" s="122">
        <f t="shared" si="132"/>
        <v>4.5817762545422597E-3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0.10371997111246566</v>
      </c>
      <c r="K291" s="122">
        <f t="shared" si="132"/>
        <v>0.10340107823737331</v>
      </c>
      <c r="L291" s="122">
        <f t="shared" si="132"/>
        <v>0.13130982658950166</v>
      </c>
      <c r="M291" s="122">
        <f t="shared" si="132"/>
        <v>0.11367666208906622</v>
      </c>
      <c r="N291" s="122">
        <f t="shared" si="132"/>
        <v>0.14919404673056783</v>
      </c>
      <c r="O291" s="122">
        <f t="shared" si="132"/>
        <v>0.10034763007783261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3.0551265516016567E-2</v>
      </c>
      <c r="X291" s="122">
        <f t="shared" si="134"/>
        <v>4.1926191682199576E-2</v>
      </c>
      <c r="Y291" s="122">
        <f t="shared" si="134"/>
        <v>0.2029592178884787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0.10039547293386424</v>
      </c>
      <c r="D292" s="98">
        <v>6.2776713390070515E-2</v>
      </c>
      <c r="E292" s="98">
        <v>4.6224476613876055E-2</v>
      </c>
      <c r="F292" s="98">
        <v>4.5282293043833492E-3</v>
      </c>
      <c r="G292" s="98">
        <v>0</v>
      </c>
      <c r="H292" s="98">
        <v>0</v>
      </c>
      <c r="I292" s="98">
        <v>0</v>
      </c>
      <c r="J292" s="98">
        <v>0.10252619131770525</v>
      </c>
      <c r="K292" s="98">
        <v>0.10221317685457808</v>
      </c>
      <c r="L292" s="98">
        <v>0.12981192703459396</v>
      </c>
      <c r="M292" s="98">
        <v>0.11236305794397226</v>
      </c>
      <c r="N292" s="98">
        <v>0.1474238166392717</v>
      </c>
      <c r="O292" s="98">
        <v>9.9109892036638961E-2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3.0161889604686298E-2</v>
      </c>
      <c r="X292" s="98">
        <v>4.1392278418836165E-2</v>
      </c>
      <c r="Y292" s="98">
        <v>0.20040818573557023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1.2229913604539589E-3</v>
      </c>
      <c r="D293" s="98">
        <v>7.5553929760184655E-4</v>
      </c>
      <c r="E293" s="98">
        <v>5.5029919097428508E-4</v>
      </c>
      <c r="F293" s="98">
        <v>5.3546950158910886E-5</v>
      </c>
      <c r="G293" s="98">
        <v>0</v>
      </c>
      <c r="H293" s="98">
        <v>0</v>
      </c>
      <c r="I293" s="98">
        <v>0</v>
      </c>
      <c r="J293" s="98">
        <v>1.193779794760403E-3</v>
      </c>
      <c r="K293" s="98">
        <v>1.1879013827952268E-3</v>
      </c>
      <c r="L293" s="98">
        <v>1.497899554907712E-3</v>
      </c>
      <c r="M293" s="98">
        <v>1.3136041450939652E-3</v>
      </c>
      <c r="N293" s="98">
        <v>1.7702300912961226E-3</v>
      </c>
      <c r="O293" s="98">
        <v>1.23773804119365E-3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3.8937591133026908E-4</v>
      </c>
      <c r="X293" s="98">
        <v>5.3391326336341377E-4</v>
      </c>
      <c r="Y293" s="98">
        <v>2.5510321529084814E-3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6.5029421602552513E-6</v>
      </c>
      <c r="K294" s="122">
        <f t="shared" si="135"/>
        <v>1.0345819095520839E-5</v>
      </c>
      <c r="L294" s="122">
        <f t="shared" si="135"/>
        <v>6.6159271161075095E-5</v>
      </c>
      <c r="M294" s="122">
        <f t="shared" si="135"/>
        <v>4.6721086982287172E-6</v>
      </c>
      <c r="N294" s="122">
        <f t="shared" si="135"/>
        <v>2.480494163424135E-5</v>
      </c>
      <c r="O294" s="122">
        <f t="shared" si="135"/>
        <v>2.7715481769175035E-6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6.5029421602552513E-6</v>
      </c>
      <c r="K295" s="98">
        <v>1.0345819095520839E-5</v>
      </c>
      <c r="L295" s="98">
        <v>6.6159271161075095E-5</v>
      </c>
      <c r="M295" s="98">
        <v>4.6721086982287172E-6</v>
      </c>
      <c r="N295" s="98">
        <v>2.480494163424135E-5</v>
      </c>
      <c r="O295" s="98">
        <v>2.7715481769175035E-6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5.4996740684934457E-3</v>
      </c>
      <c r="D296" s="122">
        <v>2.5377357221275476E-3</v>
      </c>
      <c r="E296" s="122">
        <v>1.9222238077008711E-3</v>
      </c>
      <c r="F296" s="122">
        <v>2.6766213229599924E-4</v>
      </c>
      <c r="G296" s="122">
        <v>0</v>
      </c>
      <c r="H296" s="122">
        <v>0</v>
      </c>
      <c r="I296" s="122">
        <v>0</v>
      </c>
      <c r="J296" s="122">
        <v>8.4805245776530119E-3</v>
      </c>
      <c r="K296" s="122">
        <v>8.850706707733887E-3</v>
      </c>
      <c r="L296" s="122">
        <v>8.5194658065099772E-3</v>
      </c>
      <c r="M296" s="122">
        <v>7.8653138117057361E-3</v>
      </c>
      <c r="N296" s="122">
        <v>9.1695810259160137E-3</v>
      </c>
      <c r="O296" s="122">
        <v>5.4696211871367566E-3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4.5299433155553143E-3</v>
      </c>
      <c r="X296" s="122">
        <v>7.3809326256306824E-3</v>
      </c>
      <c r="Y296" s="122">
        <v>1.7116762649704839E-2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1.8190532605076221E-4</v>
      </c>
      <c r="D297" s="98">
        <v>9.2595860341490219E-5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2.5024342157860881E-4</v>
      </c>
      <c r="L297" s="98">
        <v>1.3102364203897824E-4</v>
      </c>
      <c r="M297" s="98">
        <v>1.3776223750299954E-4</v>
      </c>
      <c r="N297" s="98">
        <v>6.7841639408689139E-5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9.8492058756058753E-5</v>
      </c>
      <c r="X297" s="98">
        <v>2.4450278345901838E-4</v>
      </c>
      <c r="Y297" s="98">
        <v>2.0888092790486592E-3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5.3177687424426833E-3</v>
      </c>
      <c r="D301" s="101">
        <v>2.4451398617860573E-3</v>
      </c>
      <c r="E301" s="101">
        <v>1.9222238077008711E-3</v>
      </c>
      <c r="F301" s="101">
        <v>2.6766213229599924E-4</v>
      </c>
      <c r="G301" s="101">
        <v>0</v>
      </c>
      <c r="H301" s="101">
        <v>0</v>
      </c>
      <c r="I301" s="101">
        <v>0</v>
      </c>
      <c r="J301" s="101">
        <v>8.4805245776530119E-3</v>
      </c>
      <c r="K301" s="101">
        <v>8.6004632861552775E-3</v>
      </c>
      <c r="L301" s="101">
        <v>8.3884421644709987E-3</v>
      </c>
      <c r="M301" s="101">
        <v>7.7275515742027357E-3</v>
      </c>
      <c r="N301" s="101">
        <v>9.1017393865073237E-3</v>
      </c>
      <c r="O301" s="101">
        <v>5.4696211871367566E-3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4.4314512567992558E-3</v>
      </c>
      <c r="X301" s="101">
        <v>7.1364298421716637E-3</v>
      </c>
      <c r="Y301" s="101">
        <v>1.502795337065618E-2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8.1087376949937253E-3</v>
      </c>
      <c r="D305" s="122">
        <v>4.4172187707367614E-3</v>
      </c>
      <c r="E305" s="122">
        <v>3.0387407508885417E-3</v>
      </c>
      <c r="F305" s="122">
        <v>3.0857139650307489E-4</v>
      </c>
      <c r="G305" s="122">
        <v>0</v>
      </c>
      <c r="H305" s="122">
        <v>0</v>
      </c>
      <c r="I305" s="122">
        <v>0</v>
      </c>
      <c r="J305" s="122">
        <v>9.0953302372198709E-3</v>
      </c>
      <c r="K305" s="122">
        <v>9.2080218117767537E-3</v>
      </c>
      <c r="L305" s="122">
        <v>1.0579252731024481E-2</v>
      </c>
      <c r="M305" s="122">
        <v>9.0540811383055132E-3</v>
      </c>
      <c r="N305" s="122">
        <v>9.3887370570089265E-3</v>
      </c>
      <c r="O305" s="122">
        <v>5.540115720924662E-3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2.7113788908639399E-3</v>
      </c>
      <c r="X305" s="122">
        <v>5.2216952289873241E-3</v>
      </c>
      <c r="Y305" s="122">
        <v>2.4005434307528061E-2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7.6969410647393394E-3</v>
      </c>
      <c r="D306" s="98">
        <v>4.0025757782176001E-3</v>
      </c>
      <c r="E306" s="98">
        <v>2.3226164432162085E-3</v>
      </c>
      <c r="F306" s="98">
        <v>1.3196141390120616E-4</v>
      </c>
      <c r="G306" s="98">
        <v>0</v>
      </c>
      <c r="H306" s="98">
        <v>0</v>
      </c>
      <c r="I306" s="98">
        <v>0</v>
      </c>
      <c r="J306" s="98">
        <v>2.0874522791008415E-3</v>
      </c>
      <c r="K306" s="98">
        <v>7.6741388467936218E-3</v>
      </c>
      <c r="L306" s="98">
        <v>9.2621511652432389E-3</v>
      </c>
      <c r="M306" s="98">
        <v>7.040718368877672E-3</v>
      </c>
      <c r="N306" s="98">
        <v>5.102892124242045E-3</v>
      </c>
      <c r="O306" s="98">
        <v>2.6029345492910149E-3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1.2503348057663992E-3</v>
      </c>
      <c r="X306" s="98">
        <v>3.9746740796283118E-3</v>
      </c>
      <c r="Y306" s="98">
        <v>2.3968732396923719E-2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4.1179663025438592E-4</v>
      </c>
      <c r="D307" s="33">
        <v>4.1464299251916143E-4</v>
      </c>
      <c r="E307" s="33">
        <v>7.1612430767233331E-4</v>
      </c>
      <c r="F307" s="33">
        <v>1.7660998260186873E-4</v>
      </c>
      <c r="G307" s="33">
        <v>0</v>
      </c>
      <c r="H307" s="33">
        <v>0</v>
      </c>
      <c r="I307" s="33">
        <v>0</v>
      </c>
      <c r="J307" s="33">
        <v>7.0078779581190295E-3</v>
      </c>
      <c r="K307" s="33">
        <v>1.5338829649831328E-3</v>
      </c>
      <c r="L307" s="33">
        <v>1.317101565781243E-3</v>
      </c>
      <c r="M307" s="33">
        <v>2.0133627694278416E-3</v>
      </c>
      <c r="N307" s="33">
        <v>4.2858449327668807E-3</v>
      </c>
      <c r="O307" s="33">
        <v>2.9371811716336466E-3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1.4610440850975407E-3</v>
      </c>
      <c r="X307" s="33">
        <v>1.247021149359012E-3</v>
      </c>
      <c r="Y307" s="33">
        <v>3.6701910604342533E-5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6.3286752904631455E-2</v>
      </c>
      <c r="D309" s="117">
        <f t="shared" si="136"/>
        <v>3.898046197413E-2</v>
      </c>
      <c r="E309" s="117">
        <f t="shared" si="136"/>
        <v>2.892255243247565E-2</v>
      </c>
      <c r="F309" s="117">
        <f t="shared" si="136"/>
        <v>2.9297974227009255E-3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7.2011451570290097E-2</v>
      </c>
      <c r="K309" s="117">
        <f t="shared" si="136"/>
        <v>7.1901479699498283E-2</v>
      </c>
      <c r="L309" s="117">
        <f t="shared" si="136"/>
        <v>9.0096862383866189E-2</v>
      </c>
      <c r="M309" s="117">
        <f t="shared" si="136"/>
        <v>7.9837076494204406E-2</v>
      </c>
      <c r="N309" s="117">
        <f t="shared" si="136"/>
        <v>0.10634355376071053</v>
      </c>
      <c r="O309" s="117">
        <f t="shared" si="136"/>
        <v>7.3731175517621442E-2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2.8369100011759539E-2</v>
      </c>
      <c r="X309" s="117">
        <f t="shared" si="138"/>
        <v>4.0753283797193375E-2</v>
      </c>
      <c r="Y309" s="117">
        <f t="shared" si="138"/>
        <v>0.18067934691530074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5.5245189856921464E-2</v>
      </c>
      <c r="D310" s="122">
        <f t="shared" si="139"/>
        <v>3.4838962869461386E-2</v>
      </c>
      <c r="E310" s="122">
        <f t="shared" si="139"/>
        <v>2.5882492273359873E-2</v>
      </c>
      <c r="F310" s="122">
        <f t="shared" si="139"/>
        <v>2.5580753490291107E-3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6.0233084325973844E-2</v>
      </c>
      <c r="K310" s="122">
        <f t="shared" si="139"/>
        <v>6.0757165923246613E-2</v>
      </c>
      <c r="L310" s="122">
        <f t="shared" si="139"/>
        <v>7.8151807180542279E-2</v>
      </c>
      <c r="M310" s="122">
        <f t="shared" si="139"/>
        <v>6.9230517348433704E-2</v>
      </c>
      <c r="N310" s="122">
        <f t="shared" si="139"/>
        <v>9.4095877387829832E-2</v>
      </c>
      <c r="O310" s="122">
        <f t="shared" si="139"/>
        <v>6.6332083335920916E-2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2.2770670034522066E-2</v>
      </c>
      <c r="X310" s="122">
        <f t="shared" si="141"/>
        <v>3.1337761690251376E-2</v>
      </c>
      <c r="Y310" s="122">
        <f t="shared" si="141"/>
        <v>0.15206610832668446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5.4022198496467506E-2</v>
      </c>
      <c r="D311" s="98">
        <v>3.408342357185954E-2</v>
      </c>
      <c r="E311" s="98">
        <v>2.5332193082385587E-2</v>
      </c>
      <c r="F311" s="98">
        <v>2.5045283988701997E-3</v>
      </c>
      <c r="G311" s="98">
        <v>0</v>
      </c>
      <c r="H311" s="98">
        <v>0</v>
      </c>
      <c r="I311" s="98">
        <v>0</v>
      </c>
      <c r="J311" s="98">
        <v>5.9039304531213442E-2</v>
      </c>
      <c r="K311" s="98">
        <v>5.9569264540451389E-2</v>
      </c>
      <c r="L311" s="98">
        <v>7.6653907625634565E-2</v>
      </c>
      <c r="M311" s="98">
        <v>6.7916913203339743E-2</v>
      </c>
      <c r="N311" s="98">
        <v>9.2325647296533711E-2</v>
      </c>
      <c r="O311" s="98">
        <v>6.5094345294727268E-2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2.2381294123191797E-2</v>
      </c>
      <c r="X311" s="98">
        <v>3.0803848426887964E-2</v>
      </c>
      <c r="Y311" s="98">
        <v>0.14951507617377599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1.2229913604539589E-3</v>
      </c>
      <c r="D312" s="98">
        <v>7.5553929760184655E-4</v>
      </c>
      <c r="E312" s="98">
        <v>5.5029919097428508E-4</v>
      </c>
      <c r="F312" s="98">
        <v>5.3546950158910886E-5</v>
      </c>
      <c r="G312" s="98">
        <v>0</v>
      </c>
      <c r="H312" s="98">
        <v>0</v>
      </c>
      <c r="I312" s="98">
        <v>0</v>
      </c>
      <c r="J312" s="98">
        <v>1.193779794760403E-3</v>
      </c>
      <c r="K312" s="98">
        <v>1.1879013827952268E-3</v>
      </c>
      <c r="L312" s="98">
        <v>1.497899554907712E-3</v>
      </c>
      <c r="M312" s="98">
        <v>1.3136041450939652E-3</v>
      </c>
      <c r="N312" s="98">
        <v>1.7702300912961226E-3</v>
      </c>
      <c r="O312" s="98">
        <v>1.23773804119365E-3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3.8937591133026908E-4</v>
      </c>
      <c r="X312" s="98">
        <v>5.3391326336341377E-4</v>
      </c>
      <c r="Y312" s="98">
        <v>2.5510321529084814E-3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2.3029279398522604E-5</v>
      </c>
      <c r="K313" s="122">
        <f t="shared" si="142"/>
        <v>3.8048282830424736E-5</v>
      </c>
      <c r="L313" s="122">
        <f t="shared" si="142"/>
        <v>2.5252992081872957E-4</v>
      </c>
      <c r="M313" s="122">
        <f t="shared" si="142"/>
        <v>1.8579510881879911E-5</v>
      </c>
      <c r="N313" s="122">
        <f t="shared" si="142"/>
        <v>1.0323405603012307E-4</v>
      </c>
      <c r="O313" s="122">
        <f t="shared" si="142"/>
        <v>1.211752237281624E-5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2.3029279398522604E-5</v>
      </c>
      <c r="K314" s="98">
        <v>3.8048282830424736E-5</v>
      </c>
      <c r="L314" s="98">
        <v>2.5252992081872957E-4</v>
      </c>
      <c r="M314" s="98">
        <v>1.8579510881879911E-5</v>
      </c>
      <c r="N314" s="98">
        <v>1.0323405603012307E-4</v>
      </c>
      <c r="O314" s="98">
        <v>1.211752237281624E-5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3.3364774172103392E-3</v>
      </c>
      <c r="D315" s="122">
        <v>1.5433944611622031E-3</v>
      </c>
      <c r="E315" s="122">
        <v>1.1769270451619535E-3</v>
      </c>
      <c r="F315" s="122">
        <v>1.6437641286344622E-4</v>
      </c>
      <c r="G315" s="122">
        <v>0</v>
      </c>
      <c r="H315" s="122">
        <v>0</v>
      </c>
      <c r="I315" s="122">
        <v>0</v>
      </c>
      <c r="J315" s="122">
        <v>5.2842851564903117E-3</v>
      </c>
      <c r="K315" s="122">
        <v>5.5307627085438892E-3</v>
      </c>
      <c r="L315" s="122">
        <v>5.3584265777672641E-3</v>
      </c>
      <c r="M315" s="122">
        <v>4.999280458771448E-3</v>
      </c>
      <c r="N315" s="122">
        <v>5.9308777694990072E-3</v>
      </c>
      <c r="O315" s="122">
        <v>3.6280748522354977E-3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3.5662010805481456E-3</v>
      </c>
      <c r="X315" s="122">
        <v>5.9065262935032248E-3</v>
      </c>
      <c r="Y315" s="122">
        <v>1.403367227884211E-2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9.9100813772280677E-5</v>
      </c>
      <c r="D316" s="98">
        <v>5.0758059409747932E-5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1.460066626570428E-4</v>
      </c>
      <c r="L316" s="98">
        <v>7.7556272919518366E-5</v>
      </c>
      <c r="M316" s="98">
        <v>8.3922937729796429E-5</v>
      </c>
      <c r="N316" s="98">
        <v>4.3258519620585436E-5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8.9051987252408498E-5</v>
      </c>
      <c r="X316" s="98">
        <v>2.2151591445531964E-4</v>
      </c>
      <c r="Y316" s="98">
        <v>1.8943673555843121E-3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3.2373766034380583E-3</v>
      </c>
      <c r="D320" s="101">
        <v>1.4926364017524552E-3</v>
      </c>
      <c r="E320" s="101">
        <v>1.1769270451619535E-3</v>
      </c>
      <c r="F320" s="101">
        <v>1.6437641286344622E-4</v>
      </c>
      <c r="G320" s="101">
        <v>0</v>
      </c>
      <c r="H320" s="101">
        <v>0</v>
      </c>
      <c r="I320" s="101">
        <v>0</v>
      </c>
      <c r="J320" s="101">
        <v>5.2842851564903117E-3</v>
      </c>
      <c r="K320" s="101">
        <v>5.3847560458868465E-3</v>
      </c>
      <c r="L320" s="101">
        <v>5.280870304847746E-3</v>
      </c>
      <c r="M320" s="101">
        <v>4.9153575210416512E-3</v>
      </c>
      <c r="N320" s="101">
        <v>5.887619249878422E-3</v>
      </c>
      <c r="O320" s="101">
        <v>3.6280748522354977E-3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3.4771490932957371E-3</v>
      </c>
      <c r="X320" s="101">
        <v>5.6850103790479049E-3</v>
      </c>
      <c r="Y320" s="101">
        <v>1.2139304923257798E-2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4.7050856304996546E-3</v>
      </c>
      <c r="D324" s="122">
        <v>2.5981046435064113E-3</v>
      </c>
      <c r="E324" s="122">
        <v>1.8631331139538204E-3</v>
      </c>
      <c r="F324" s="122">
        <v>2.0734566080836861E-4</v>
      </c>
      <c r="G324" s="122">
        <v>0</v>
      </c>
      <c r="H324" s="122">
        <v>0</v>
      </c>
      <c r="I324" s="122">
        <v>0</v>
      </c>
      <c r="J324" s="122">
        <v>6.4710528084274133E-3</v>
      </c>
      <c r="K324" s="122">
        <v>5.5755027848773467E-3</v>
      </c>
      <c r="L324" s="122">
        <v>6.3340987047379137E-3</v>
      </c>
      <c r="M324" s="122">
        <v>5.5886991761173767E-3</v>
      </c>
      <c r="N324" s="122">
        <v>6.2135645473515785E-3</v>
      </c>
      <c r="O324" s="122">
        <v>3.7588998070922086E-3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2.0322288966893283E-3</v>
      </c>
      <c r="X324" s="122">
        <v>3.5089958134387747E-3</v>
      </c>
      <c r="Y324" s="122">
        <v>1.4579566309774165E-2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4.3997058081157031E-3</v>
      </c>
      <c r="D325" s="98">
        <v>2.2900577536089381E-3</v>
      </c>
      <c r="E325" s="98">
        <v>1.3301034794951669E-3</v>
      </c>
      <c r="F325" s="98">
        <v>7.5640708708712783E-5</v>
      </c>
      <c r="G325" s="98">
        <v>0</v>
      </c>
      <c r="H325" s="98">
        <v>0</v>
      </c>
      <c r="I325" s="98">
        <v>0</v>
      </c>
      <c r="J325" s="98">
        <v>1.2009492120918625E-3</v>
      </c>
      <c r="K325" s="98">
        <v>4.4191307078669468E-3</v>
      </c>
      <c r="L325" s="98">
        <v>5.3384834111709772E-3</v>
      </c>
      <c r="M325" s="98">
        <v>4.0609314250799732E-3</v>
      </c>
      <c r="N325" s="98">
        <v>2.944381944692306E-3</v>
      </c>
      <c r="O325" s="98">
        <v>1.5022493576386405E-3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7.5829815333866134E-4</v>
      </c>
      <c r="X325" s="98">
        <v>2.4121385254108774E-3</v>
      </c>
      <c r="Y325" s="98">
        <v>1.454703498057637E-2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3.0537982238395184E-4</v>
      </c>
      <c r="D326" s="33">
        <v>3.0804688989747312E-4</v>
      </c>
      <c r="E326" s="33">
        <v>5.3302963445865355E-4</v>
      </c>
      <c r="F326" s="33">
        <v>1.3170495209965583E-4</v>
      </c>
      <c r="G326" s="33">
        <v>0</v>
      </c>
      <c r="H326" s="33">
        <v>0</v>
      </c>
      <c r="I326" s="33">
        <v>0</v>
      </c>
      <c r="J326" s="33">
        <v>5.2701035963355503E-3</v>
      </c>
      <c r="K326" s="33">
        <v>1.1563720770103995E-3</v>
      </c>
      <c r="L326" s="33">
        <v>9.9561529356693621E-4</v>
      </c>
      <c r="M326" s="33">
        <v>1.5277677510374032E-3</v>
      </c>
      <c r="N326" s="33">
        <v>3.269182602659273E-3</v>
      </c>
      <c r="O326" s="33">
        <v>2.2566504494535683E-3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1.273930743350667E-3</v>
      </c>
      <c r="X326" s="33">
        <v>1.0968572880278972E-3</v>
      </c>
      <c r="Y326" s="33">
        <v>3.2531329197795431E-5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0.54923603823887979</v>
      </c>
      <c r="D328" s="119">
        <f t="shared" si="143"/>
        <v>0.55301470342399239</v>
      </c>
      <c r="E328" s="119">
        <f t="shared" si="143"/>
        <v>0.55904394581573313</v>
      </c>
      <c r="F328" s="119">
        <f t="shared" si="143"/>
        <v>0.56800927988993011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0.59365267131649624</v>
      </c>
      <c r="K328" s="119">
        <f t="shared" si="143"/>
        <v>0.59192713744657544</v>
      </c>
      <c r="L328" s="119">
        <f t="shared" si="143"/>
        <v>0.5987508847031543</v>
      </c>
      <c r="M328" s="119">
        <f t="shared" si="143"/>
        <v>0.61130651425282745</v>
      </c>
      <c r="N328" s="119">
        <f t="shared" si="143"/>
        <v>0.63383804790556642</v>
      </c>
      <c r="O328" s="119">
        <f t="shared" si="143"/>
        <v>0.66209665763897352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:Y328" si="145">IF(W309=0,"",W309/W290)</f>
        <v>0.75065248826340714</v>
      </c>
      <c r="X328" s="119">
        <f t="shared" si="145"/>
        <v>0.74737146601306792</v>
      </c>
      <c r="Y328" s="119">
        <f t="shared" si="145"/>
        <v>0.74024213203414735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0.54365306778219435</v>
      </c>
      <c r="D329" s="124">
        <f t="shared" si="146"/>
        <v>0.54836656022148966</v>
      </c>
      <c r="E329" s="124">
        <f t="shared" si="146"/>
        <v>0.55334294666305961</v>
      </c>
      <c r="F329" s="124">
        <f t="shared" si="146"/>
        <v>0.55831520504588106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0.58072793194920869</v>
      </c>
      <c r="K329" s="124">
        <f t="shared" si="146"/>
        <v>0.58758735362284187</v>
      </c>
      <c r="L329" s="124">
        <f t="shared" si="146"/>
        <v>0.59517104858312708</v>
      </c>
      <c r="M329" s="124">
        <f t="shared" si="146"/>
        <v>0.60901258073703157</v>
      </c>
      <c r="N329" s="124">
        <f t="shared" si="146"/>
        <v>0.63069458500418085</v>
      </c>
      <c r="O329" s="124">
        <f t="shared" si="146"/>
        <v>0.66102291887184361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:Y329" si="148">IF(W310=0,"",W310/W291)</f>
        <v>0.7453265732178751</v>
      </c>
      <c r="X329" s="124">
        <f t="shared" si="148"/>
        <v>0.7474507088025435</v>
      </c>
      <c r="Y329" s="124">
        <f t="shared" si="148"/>
        <v>0.74924465076644708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3.5413630985791618</v>
      </c>
      <c r="K332" s="124">
        <f t="shared" si="155"/>
        <v>3.6776481861061647</v>
      </c>
      <c r="L332" s="124">
        <f t="shared" si="155"/>
        <v>3.8169997399745528</v>
      </c>
      <c r="M332" s="124">
        <f t="shared" si="155"/>
        <v>3.9766863491261981</v>
      </c>
      <c r="N332" s="124">
        <f t="shared" si="155"/>
        <v>4.1618342648150497</v>
      </c>
      <c r="O332" s="124">
        <f t="shared" si="155"/>
        <v>4.3721132014718442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3.5413630985791618</v>
      </c>
      <c r="K333" s="111">
        <f t="shared" si="158"/>
        <v>3.6776481861061647</v>
      </c>
      <c r="L333" s="111">
        <f t="shared" si="158"/>
        <v>3.8169997399745528</v>
      </c>
      <c r="M333" s="111">
        <f t="shared" si="158"/>
        <v>3.9766863491261981</v>
      </c>
      <c r="N333" s="111">
        <f t="shared" si="158"/>
        <v>4.1618342648150497</v>
      </c>
      <c r="O333" s="111">
        <f t="shared" si="158"/>
        <v>4.3721132014718442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0.60666820899885032</v>
      </c>
      <c r="D334" s="124">
        <f t="shared" si="161"/>
        <v>0.60817777347921631</v>
      </c>
      <c r="E334" s="124">
        <f t="shared" si="161"/>
        <v>0.61227368033155805</v>
      </c>
      <c r="F334" s="124">
        <f t="shared" si="161"/>
        <v>0.61411904423471997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0.62310828865644763</v>
      </c>
      <c r="K334" s="124">
        <f t="shared" si="161"/>
        <v>0.62489503846184635</v>
      </c>
      <c r="L334" s="124">
        <f t="shared" si="161"/>
        <v>0.62896274243776307</v>
      </c>
      <c r="M334" s="124">
        <f t="shared" si="161"/>
        <v>0.63561106123078681</v>
      </c>
      <c r="N334" s="124">
        <f t="shared" si="161"/>
        <v>0.646799210644036</v>
      </c>
      <c r="O334" s="124">
        <f t="shared" si="161"/>
        <v>0.66331373382271219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:Y334" si="163">IF(W315=0,"",W315/W296)</f>
        <v>0.78725070759764548</v>
      </c>
      <c r="X334" s="124">
        <f t="shared" si="163"/>
        <v>0.80024118808407718</v>
      </c>
      <c r="Y334" s="124">
        <f t="shared" si="163"/>
        <v>0.81987888516314189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0.54479335995157041</v>
      </c>
      <c r="D335" s="111">
        <f t="shared" si="164"/>
        <v>0.54816769586193193</v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0.58345854502783734</v>
      </c>
      <c r="L335" s="111">
        <f t="shared" si="164"/>
        <v>0.59192579073970586</v>
      </c>
      <c r="M335" s="111">
        <f t="shared" si="164"/>
        <v>0.60918680801746672</v>
      </c>
      <c r="N335" s="111">
        <f t="shared" si="164"/>
        <v>0.63763965608185014</v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>
        <f t="shared" ref="W335:Y335" si="166">IF(W316=0,"",W316/W297)</f>
        <v>0.90415398334772301</v>
      </c>
      <c r="X335" s="111">
        <f t="shared" si="166"/>
        <v>0.90598524614525866</v>
      </c>
      <c r="Y335" s="111">
        <f t="shared" si="166"/>
        <v>0.90691255280477068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0.60878476673865101</v>
      </c>
      <c r="D339" s="112">
        <f t="shared" si="176"/>
        <v>0.61045031618852097</v>
      </c>
      <c r="E339" s="112">
        <f t="shared" si="176"/>
        <v>0.61227368033155805</v>
      </c>
      <c r="F339" s="112">
        <f t="shared" si="176"/>
        <v>0.61411904423471997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0.62310828865644763</v>
      </c>
      <c r="K339" s="112">
        <f t="shared" si="176"/>
        <v>0.62610069559334514</v>
      </c>
      <c r="L339" s="112">
        <f t="shared" si="176"/>
        <v>0.62954124273690737</v>
      </c>
      <c r="M339" s="112">
        <f t="shared" si="176"/>
        <v>0.6360821372517047</v>
      </c>
      <c r="N339" s="112">
        <f t="shared" si="176"/>
        <v>0.64686748322044851</v>
      </c>
      <c r="O339" s="112">
        <f t="shared" si="176"/>
        <v>0.66331373382271219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:Y339" si="178">IF(W320=0,"",W320/W301)</f>
        <v>0.78465245171334885</v>
      </c>
      <c r="X339" s="112">
        <f t="shared" si="178"/>
        <v>0.79661826778611167</v>
      </c>
      <c r="Y339" s="112">
        <f t="shared" si="178"/>
        <v>0.80778164689818632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0.58024883865765442</v>
      </c>
      <c r="D343" s="124">
        <f t="shared" si="188"/>
        <v>0.58817658312926746</v>
      </c>
      <c r="E343" s="124">
        <f t="shared" si="188"/>
        <v>0.61312670829488558</v>
      </c>
      <c r="F343" s="124">
        <f t="shared" si="188"/>
        <v>0.67195360023041673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0.71146980259678738</v>
      </c>
      <c r="K343" s="124">
        <f t="shared" si="188"/>
        <v>0.60550494979784519</v>
      </c>
      <c r="L343" s="124">
        <f t="shared" si="188"/>
        <v>0.59872836633939908</v>
      </c>
      <c r="M343" s="124">
        <f t="shared" si="188"/>
        <v>0.61725746552822602</v>
      </c>
      <c r="N343" s="124">
        <f t="shared" si="188"/>
        <v>0.66181047670442505</v>
      </c>
      <c r="O343" s="124">
        <f t="shared" si="188"/>
        <v>0.67848759781227763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:Y343" si="190">IF(W324=0,"",W324/W305)</f>
        <v>0.74951859496176476</v>
      </c>
      <c r="X343" s="124">
        <f t="shared" si="190"/>
        <v>0.67200318278998761</v>
      </c>
      <c r="Y343" s="124">
        <f t="shared" si="190"/>
        <v>0.60734440889503249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0.57161744790684599</v>
      </c>
      <c r="D344" s="111">
        <f t="shared" si="191"/>
        <v>0.57214600809599936</v>
      </c>
      <c r="E344" s="111">
        <f t="shared" si="191"/>
        <v>0.57267461589711555</v>
      </c>
      <c r="F344" s="111">
        <f t="shared" si="191"/>
        <v>0.5732032301907718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0.57531816373266498</v>
      </c>
      <c r="K344" s="111">
        <f t="shared" si="191"/>
        <v>0.5758471140658773</v>
      </c>
      <c r="L344" s="111">
        <f t="shared" si="191"/>
        <v>0.57637619122477146</v>
      </c>
      <c r="M344" s="111">
        <f t="shared" si="191"/>
        <v>0.57677799513053207</v>
      </c>
      <c r="N344" s="111">
        <f t="shared" si="191"/>
        <v>0.57700258461365139</v>
      </c>
      <c r="O344" s="111">
        <f t="shared" si="191"/>
        <v>0.57713681584802889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:Y344" si="193">IF(W325=0,"",W325/W306)</f>
        <v>0.60647608131956188</v>
      </c>
      <c r="X344" s="111">
        <f t="shared" si="193"/>
        <v>0.60687706138573416</v>
      </c>
      <c r="Y344" s="111">
        <f t="shared" si="193"/>
        <v>0.60691715939235147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0.7415792164090913</v>
      </c>
      <c r="D345" s="45">
        <f t="shared" si="194"/>
        <v>0.74292076667191642</v>
      </c>
      <c r="E345" s="45">
        <f t="shared" si="194"/>
        <v>0.74432557133997501</v>
      </c>
      <c r="F345" s="45">
        <f t="shared" si="194"/>
        <v>0.7457390016087474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0.75202559574112338</v>
      </c>
      <c r="K345" s="45">
        <f t="shared" si="194"/>
        <v>0.75388546806314882</v>
      </c>
      <c r="L345" s="45">
        <f t="shared" si="194"/>
        <v>0.75591383340007179</v>
      </c>
      <c r="M345" s="45">
        <f t="shared" si="194"/>
        <v>0.75881394760844068</v>
      </c>
      <c r="N345" s="45">
        <f t="shared" si="194"/>
        <v>0.762786020946571</v>
      </c>
      <c r="O345" s="45">
        <f t="shared" si="194"/>
        <v>0.76830481934433403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:Y345" si="196">IF(W326=0,"",W326/W307)</f>
        <v>0.87193176191231636</v>
      </c>
      <c r="X345" s="45">
        <f t="shared" si="196"/>
        <v>0.87958194501488507</v>
      </c>
      <c r="Y345" s="45">
        <f t="shared" si="196"/>
        <v>0.88636609544644129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0.28604676261368006</v>
      </c>
      <c r="D347" s="117">
        <f t="shared" si="197"/>
        <v>0.17666688039809375</v>
      </c>
      <c r="E347" s="117">
        <f t="shared" si="197"/>
        <v>0.1282551475724148</v>
      </c>
      <c r="F347" s="117">
        <f t="shared" si="197"/>
        <v>1.2311621781066994E-2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0.276375730300009</v>
      </c>
      <c r="K347" s="117">
        <f t="shared" si="197"/>
        <v>0.29096920143019611</v>
      </c>
      <c r="L347" s="117">
        <f t="shared" si="197"/>
        <v>0.36776189376707896</v>
      </c>
      <c r="M347" s="117">
        <f t="shared" si="197"/>
        <v>0.31581330008325176</v>
      </c>
      <c r="N347" s="117">
        <f t="shared" si="197"/>
        <v>0.40313508694860906</v>
      </c>
      <c r="O347" s="117">
        <f t="shared" si="197"/>
        <v>0.26871214654283215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8.3247241727081728E-2</v>
      </c>
      <c r="X347" s="117">
        <f t="shared" si="199"/>
        <v>0.12049957185481948</v>
      </c>
      <c r="Y347" s="117">
        <f t="shared" si="199"/>
        <v>0.59829319244931423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0.2652318683961663</v>
      </c>
      <c r="D348" s="122">
        <f t="shared" si="200"/>
        <v>0.16584796602519633</v>
      </c>
      <c r="E348" s="122">
        <f t="shared" si="200"/>
        <v>0.12211909501148205</v>
      </c>
      <c r="F348" s="122">
        <f t="shared" si="200"/>
        <v>1.1962996774954684E-2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0.27086095107745906</v>
      </c>
      <c r="K348" s="122">
        <f t="shared" si="200"/>
        <v>0.27003400730734572</v>
      </c>
      <c r="L348" s="122">
        <f t="shared" si="200"/>
        <v>0.34294633952442444</v>
      </c>
      <c r="M348" s="122">
        <f t="shared" si="200"/>
        <v>0.29684868178088841</v>
      </c>
      <c r="N348" s="122">
        <f t="shared" si="200"/>
        <v>0.38947467640384609</v>
      </c>
      <c r="O348" s="122">
        <f t="shared" si="200"/>
        <v>0.26183552976274904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7.968381541944429E-2</v>
      </c>
      <c r="X348" s="122">
        <f t="shared" si="202"/>
        <v>0.10935305170019345</v>
      </c>
      <c r="Y348" s="122">
        <f t="shared" si="202"/>
        <v>0.52945253397577963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0.2652318683961663</v>
      </c>
      <c r="D349" s="98">
        <v>0.16584796602519633</v>
      </c>
      <c r="E349" s="98">
        <v>0.12211909501148205</v>
      </c>
      <c r="F349" s="98">
        <v>1.1962996774954684E-2</v>
      </c>
      <c r="G349" s="98">
        <v>0</v>
      </c>
      <c r="H349" s="98">
        <v>0</v>
      </c>
      <c r="I349" s="98">
        <v>0</v>
      </c>
      <c r="J349" s="98">
        <v>0.27086095107745906</v>
      </c>
      <c r="K349" s="98">
        <v>0.27003400730734572</v>
      </c>
      <c r="L349" s="98">
        <v>0.34294633952442444</v>
      </c>
      <c r="M349" s="98">
        <v>0.29684868178088841</v>
      </c>
      <c r="N349" s="98">
        <v>0.38947467640384609</v>
      </c>
      <c r="O349" s="98">
        <v>0.26183552976274904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7.968381541944429E-2</v>
      </c>
      <c r="X349" s="98">
        <v>0.10935305170019345</v>
      </c>
      <c r="Y349" s="98">
        <v>0.52945253397577963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4.8057036925798805E-4</v>
      </c>
      <c r="D353" s="122">
        <v>2.4462629963706105E-4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6.6111078836061661E-4</v>
      </c>
      <c r="L353" s="122">
        <v>3.461475340124291E-4</v>
      </c>
      <c r="M353" s="122">
        <v>3.6395003260183945E-4</v>
      </c>
      <c r="N353" s="122">
        <v>1.7922884617794512E-4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2.6020329405951597E-4</v>
      </c>
      <c r="X353" s="122">
        <v>6.4594476413910374E-4</v>
      </c>
      <c r="Y353" s="122">
        <v>5.5183642410877058E-3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4.8057036925798805E-4</v>
      </c>
      <c r="D354" s="98">
        <v>2.4462629963706105E-4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6.6111078836061661E-4</v>
      </c>
      <c r="L354" s="98">
        <v>3.461475340124291E-4</v>
      </c>
      <c r="M354" s="98">
        <v>3.6395003260183945E-4</v>
      </c>
      <c r="N354" s="98">
        <v>1.7922884617794512E-4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2.6020329405951597E-4</v>
      </c>
      <c r="X354" s="98">
        <v>6.4594476413910374E-4</v>
      </c>
      <c r="Y354" s="98">
        <v>5.5183642410877058E-3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2.0334323848255773E-2</v>
      </c>
      <c r="D362" s="122">
        <v>1.0574288073260356E-2</v>
      </c>
      <c r="E362" s="122">
        <v>6.1360525609327607E-3</v>
      </c>
      <c r="F362" s="122">
        <v>3.4862500611231072E-4</v>
      </c>
      <c r="G362" s="122">
        <v>0</v>
      </c>
      <c r="H362" s="122">
        <v>0</v>
      </c>
      <c r="I362" s="122">
        <v>0</v>
      </c>
      <c r="J362" s="122">
        <v>5.5147792225499637E-3</v>
      </c>
      <c r="K362" s="122">
        <v>2.0274083334489747E-2</v>
      </c>
      <c r="L362" s="122">
        <v>2.4469406708642092E-2</v>
      </c>
      <c r="M362" s="122">
        <v>1.8600668269761554E-2</v>
      </c>
      <c r="N362" s="122">
        <v>1.3481181698585034E-2</v>
      </c>
      <c r="O362" s="122">
        <v>6.8766167800830939E-3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3.3032230135779223E-3</v>
      </c>
      <c r="X362" s="122">
        <v>1.0500575390486913E-2</v>
      </c>
      <c r="Y362" s="122">
        <v>6.3322294232446799E-2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2.0334323848255773E-2</v>
      </c>
      <c r="D363" s="98">
        <v>1.0574288073260356E-2</v>
      </c>
      <c r="E363" s="98">
        <v>6.1360525609327607E-3</v>
      </c>
      <c r="F363" s="98">
        <v>3.4862500611231072E-4</v>
      </c>
      <c r="G363" s="98">
        <v>0</v>
      </c>
      <c r="H363" s="98">
        <v>0</v>
      </c>
      <c r="I363" s="98">
        <v>0</v>
      </c>
      <c r="J363" s="98">
        <v>5.5147792225499637E-3</v>
      </c>
      <c r="K363" s="98">
        <v>2.0274083334489747E-2</v>
      </c>
      <c r="L363" s="98">
        <v>2.4469406708642092E-2</v>
      </c>
      <c r="M363" s="98">
        <v>1.8600668269761554E-2</v>
      </c>
      <c r="N363" s="98">
        <v>1.3481181698585034E-2</v>
      </c>
      <c r="O363" s="98">
        <v>6.8766167800830939E-3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3.3032230135779223E-3</v>
      </c>
      <c r="X363" s="98">
        <v>1.0500575390486913E-2</v>
      </c>
      <c r="Y363" s="98">
        <v>6.3322294232446799E-2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10984.332529117022</v>
      </c>
      <c r="D366" s="117">
        <f t="shared" si="204"/>
        <v>11077.921885265425</v>
      </c>
      <c r="E366" s="117">
        <f t="shared" si="204"/>
        <v>11797.777655427537</v>
      </c>
      <c r="F366" s="117">
        <f t="shared" si="204"/>
        <v>11997.530756051943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10687.470339032358</v>
      </c>
      <c r="K366" s="117">
        <f t="shared" si="204"/>
        <v>10783.953240142297</v>
      </c>
      <c r="L366" s="117">
        <f t="shared" si="204"/>
        <v>11006.420202207759</v>
      </c>
      <c r="M366" s="117">
        <f t="shared" si="204"/>
        <v>11774.313798361483</v>
      </c>
      <c r="N366" s="117">
        <f t="shared" si="204"/>
        <v>13645.09429546942</v>
      </c>
      <c r="O366" s="117">
        <f t="shared" si="204"/>
        <v>13215.493991339237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7711.0139510864674</v>
      </c>
      <c r="X366" s="117">
        <f t="shared" si="206"/>
        <v>6097.7901078191207</v>
      </c>
      <c r="Y366" s="117">
        <f t="shared" si="206"/>
        <v>8524.5250890559346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9687.0716372370553</v>
      </c>
      <c r="D367" s="122">
        <f t="shared" si="207"/>
        <v>9984.8661994274262</v>
      </c>
      <c r="E367" s="122">
        <f t="shared" si="207"/>
        <v>10666.483188439403</v>
      </c>
      <c r="F367" s="122">
        <f t="shared" si="207"/>
        <v>10657.211568065297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9138.3580608937555</v>
      </c>
      <c r="K367" s="122">
        <f t="shared" si="207"/>
        <v>9179.8056480965752</v>
      </c>
      <c r="L367" s="122">
        <f t="shared" si="207"/>
        <v>9604.6118442509724</v>
      </c>
      <c r="M367" s="122">
        <f t="shared" si="207"/>
        <v>10248.523876711939</v>
      </c>
      <c r="N367" s="122">
        <f t="shared" si="207"/>
        <v>12133.753590744782</v>
      </c>
      <c r="O367" s="122">
        <f t="shared" si="207"/>
        <v>11908.601406175441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6233.5301394960125</v>
      </c>
      <c r="X367" s="122">
        <f t="shared" si="209"/>
        <v>4688.4770121536649</v>
      </c>
      <c r="Y367" s="122">
        <f t="shared" si="209"/>
        <v>7088.3354475765991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9570.486477220009</v>
      </c>
      <c r="D368" s="98">
        <v>9866.1240098178387</v>
      </c>
      <c r="E368" s="98">
        <v>10540.993392536835</v>
      </c>
      <c r="F368" s="98">
        <v>10532.66136199567</v>
      </c>
      <c r="G368" s="98">
        <v>0</v>
      </c>
      <c r="H368" s="98">
        <v>0</v>
      </c>
      <c r="I368" s="98">
        <v>0</v>
      </c>
      <c r="J368" s="98">
        <v>9033.1788259463046</v>
      </c>
      <c r="K368" s="98">
        <v>9074.3453955629229</v>
      </c>
      <c r="L368" s="98">
        <v>9495.0484994486033</v>
      </c>
      <c r="M368" s="98">
        <v>10130.095844096104</v>
      </c>
      <c r="N368" s="98">
        <v>11989.783129473635</v>
      </c>
      <c r="O368" s="98">
        <v>11761.714738633787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6154.0837912719589</v>
      </c>
      <c r="X368" s="98">
        <v>4628.7711347217755</v>
      </c>
      <c r="Y368" s="98">
        <v>6999.2408411552005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116.58516001704542</v>
      </c>
      <c r="D369" s="98">
        <v>118.74218960958751</v>
      </c>
      <c r="E369" s="98">
        <v>125.48979590256737</v>
      </c>
      <c r="F369" s="98">
        <v>124.55020606962671</v>
      </c>
      <c r="G369" s="98">
        <v>0</v>
      </c>
      <c r="H369" s="98">
        <v>0</v>
      </c>
      <c r="I369" s="98">
        <v>0</v>
      </c>
      <c r="J369" s="98">
        <v>105.17923494745065</v>
      </c>
      <c r="K369" s="98">
        <v>105.46025253365258</v>
      </c>
      <c r="L369" s="98">
        <v>109.56334480236913</v>
      </c>
      <c r="M369" s="98">
        <v>118.42803261583578</v>
      </c>
      <c r="N369" s="98">
        <v>143.97046127114621</v>
      </c>
      <c r="O369" s="98">
        <v>146.88666754165459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79.446348224053139</v>
      </c>
      <c r="X369" s="98">
        <v>59.705877431889448</v>
      </c>
      <c r="Y369" s="98">
        <v>89.094606421398311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0.57294861608915582</v>
      </c>
      <c r="K370" s="122">
        <f t="shared" si="210"/>
        <v>0.91848760367104854</v>
      </c>
      <c r="L370" s="122">
        <f t="shared" si="210"/>
        <v>4.8391970037943608</v>
      </c>
      <c r="M370" s="122">
        <f t="shared" si="210"/>
        <v>0.42121414077829444</v>
      </c>
      <c r="N370" s="122">
        <f t="shared" si="210"/>
        <v>2.0173529454980903</v>
      </c>
      <c r="O370" s="122">
        <f t="shared" si="210"/>
        <v>0.32890923773010783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0.57294861608915582</v>
      </c>
      <c r="K371" s="98">
        <f>RES_hhdet_in_fech!K29</f>
        <v>0.91848760367104854</v>
      </c>
      <c r="L371" s="98">
        <f>RES_hhdet_in_fech!L29</f>
        <v>4.8391970037943608</v>
      </c>
      <c r="M371" s="98">
        <f>RES_hhdet_in_fech!M29</f>
        <v>0.42121414077829444</v>
      </c>
      <c r="N371" s="98">
        <f>RES_hhdet_in_fech!N29</f>
        <v>2.0173529454980903</v>
      </c>
      <c r="O371" s="98">
        <f>RES_hhdet_in_fech!O29</f>
        <v>0.32890923773010783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524.27220833261299</v>
      </c>
      <c r="D372" s="122">
        <v>398.83603308572134</v>
      </c>
      <c r="E372" s="122">
        <v>438.34240948159078</v>
      </c>
      <c r="F372" s="122">
        <v>622.58211972049423</v>
      </c>
      <c r="G372" s="122">
        <v>0</v>
      </c>
      <c r="H372" s="122">
        <v>0</v>
      </c>
      <c r="I372" s="122">
        <v>0</v>
      </c>
      <c r="J372" s="122">
        <v>747.18561240988288</v>
      </c>
      <c r="K372" s="122">
        <v>785.75358023622232</v>
      </c>
      <c r="L372" s="122">
        <v>623.1533794321449</v>
      </c>
      <c r="M372" s="122">
        <v>709.09767155145516</v>
      </c>
      <c r="N372" s="122">
        <v>745.74984147834425</v>
      </c>
      <c r="O372" s="122">
        <v>649.09892251429062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924.2673817527774</v>
      </c>
      <c r="X372" s="122">
        <v>825.38698496235418</v>
      </c>
      <c r="Y372" s="122">
        <v>597.8016504987005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528.88973549259106</v>
      </c>
      <c r="D373" s="98">
        <v>538.44492788576554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727.58274823980503</v>
      </c>
      <c r="L373" s="98">
        <v>761.90247845665851</v>
      </c>
      <c r="M373" s="98">
        <v>801.08741107994229</v>
      </c>
      <c r="N373" s="98">
        <v>788.99826632305474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572.73132166648168</v>
      </c>
      <c r="X373" s="98">
        <v>568.71347432567677</v>
      </c>
      <c r="Y373" s="98">
        <v>694.08148329531161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524.1156819882068</v>
      </c>
      <c r="D377" s="101">
        <v>394.95800823016452</v>
      </c>
      <c r="E377" s="101">
        <v>438.34240948159078</v>
      </c>
      <c r="F377" s="101">
        <v>622.58211972049423</v>
      </c>
      <c r="G377" s="101">
        <v>0</v>
      </c>
      <c r="H377" s="101">
        <v>0</v>
      </c>
      <c r="I377" s="101">
        <v>0</v>
      </c>
      <c r="J377" s="101">
        <v>747.18561240988288</v>
      </c>
      <c r="K377" s="101">
        <v>787.58573242508567</v>
      </c>
      <c r="L377" s="101">
        <v>621.38587498597269</v>
      </c>
      <c r="M377" s="101">
        <v>707.64901423604579</v>
      </c>
      <c r="N377" s="101">
        <v>745.44527510619844</v>
      </c>
      <c r="O377" s="101">
        <v>649.09892251429062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937.05051121046085</v>
      </c>
      <c r="X377" s="101">
        <v>838.35029358036809</v>
      </c>
      <c r="Y377" s="101">
        <v>586.49361644540738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772.98868354735259</v>
      </c>
      <c r="D381" s="122">
        <v>694.2196527522774</v>
      </c>
      <c r="E381" s="122">
        <v>692.95205750654384</v>
      </c>
      <c r="F381" s="122">
        <v>717.73706826615216</v>
      </c>
      <c r="G381" s="122">
        <v>0</v>
      </c>
      <c r="H381" s="122">
        <v>0</v>
      </c>
      <c r="I381" s="122">
        <v>0</v>
      </c>
      <c r="J381" s="122">
        <v>801.35371711262951</v>
      </c>
      <c r="K381" s="122">
        <v>817.47552420582929</v>
      </c>
      <c r="L381" s="122">
        <v>773.81578152084728</v>
      </c>
      <c r="M381" s="122">
        <v>816.27103595731103</v>
      </c>
      <c r="N381" s="122">
        <v>763.57351030079587</v>
      </c>
      <c r="O381" s="122">
        <v>657.46475341177359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553.21642983767754</v>
      </c>
      <c r="X381" s="122">
        <v>583.9261107031017</v>
      </c>
      <c r="Y381" s="122">
        <v>838.38799098063475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778.39499637320444</v>
      </c>
      <c r="D382" s="98">
        <v>775.83260501117809</v>
      </c>
      <c r="E382" s="98">
        <v>794.47144807660311</v>
      </c>
      <c r="F382" s="98">
        <v>767.35562183551383</v>
      </c>
      <c r="G382" s="98">
        <v>0</v>
      </c>
      <c r="H382" s="98">
        <v>0</v>
      </c>
      <c r="I382" s="98">
        <v>0</v>
      </c>
      <c r="J382" s="98">
        <v>837.14034503250991</v>
      </c>
      <c r="K382" s="98">
        <v>834.11434381504512</v>
      </c>
      <c r="L382" s="98">
        <v>822.28105383037303</v>
      </c>
      <c r="M382" s="98">
        <v>890.03863728312308</v>
      </c>
      <c r="N382" s="98">
        <v>899.19144552931789</v>
      </c>
      <c r="O382" s="98">
        <v>756.80322020636254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559.28437657935478</v>
      </c>
      <c r="X382" s="98">
        <v>616.33946061436359</v>
      </c>
      <c r="Y382" s="98">
        <v>839.62758366332184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684.17068712264404</v>
      </c>
      <c r="D383" s="33">
        <v>344.44985735698907</v>
      </c>
      <c r="E383" s="33">
        <v>489.91327636642575</v>
      </c>
      <c r="F383" s="33">
        <v>684.65803255324442</v>
      </c>
      <c r="G383" s="33">
        <v>0</v>
      </c>
      <c r="H383" s="33">
        <v>0</v>
      </c>
      <c r="I383" s="33">
        <v>0</v>
      </c>
      <c r="J383" s="33">
        <v>791.27787041674094</v>
      </c>
      <c r="K383" s="33">
        <v>743.29412011474312</v>
      </c>
      <c r="L383" s="33">
        <v>547.06754321556639</v>
      </c>
      <c r="M383" s="33">
        <v>632.84889212015673</v>
      </c>
      <c r="N383" s="33">
        <v>647.32956581920541</v>
      </c>
      <c r="O383" s="33">
        <v>588.95546596722954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548.1271841833676</v>
      </c>
      <c r="X383" s="33">
        <v>500.09848162225211</v>
      </c>
      <c r="Y383" s="33">
        <v>426.84322032850366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6032.9912809906882</v>
      </c>
      <c r="D385" s="117">
        <f t="shared" si="211"/>
        <v>6126.2536859342154</v>
      </c>
      <c r="E385" s="117">
        <f t="shared" si="211"/>
        <v>6595.4761723468964</v>
      </c>
      <c r="F385" s="117">
        <f t="shared" si="211"/>
        <v>6814.7088052023537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6344.6453163823771</v>
      </c>
      <c r="K385" s="117">
        <f t="shared" si="211"/>
        <v>6383.314571795152</v>
      </c>
      <c r="L385" s="117">
        <f t="shared" si="211"/>
        <v>6590.1038334865643</v>
      </c>
      <c r="M385" s="117">
        <f t="shared" si="211"/>
        <v>7197.7147257953284</v>
      </c>
      <c r="N385" s="117">
        <f t="shared" si="211"/>
        <v>8648.7799317277168</v>
      </c>
      <c r="O385" s="117">
        <f t="shared" si="211"/>
        <v>8749.934400713646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5788.2918094169027</v>
      </c>
      <c r="X385" s="117">
        <f t="shared" si="213"/>
        <v>4557.3143323207596</v>
      </c>
      <c r="Y385" s="117">
        <f t="shared" si="213"/>
        <v>6310.2126265013449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5266.4062134098085</v>
      </c>
      <c r="D386" s="122">
        <f t="shared" si="214"/>
        <v>5475.3667320518371</v>
      </c>
      <c r="E386" s="122">
        <f t="shared" si="214"/>
        <v>5902.2232380230453</v>
      </c>
      <c r="F386" s="122">
        <f t="shared" si="214"/>
        <v>5950.0832618417116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5306.8997781142107</v>
      </c>
      <c r="K386" s="122">
        <f t="shared" si="214"/>
        <v>5393.9377075370849</v>
      </c>
      <c r="L386" s="122">
        <f t="shared" si="214"/>
        <v>5716.3869025767717</v>
      </c>
      <c r="M386" s="122">
        <f t="shared" si="214"/>
        <v>6241.4799749014264</v>
      </c>
      <c r="N386" s="122">
        <f t="shared" si="214"/>
        <v>7652.6926854577687</v>
      </c>
      <c r="O386" s="122">
        <f t="shared" si="214"/>
        <v>7871.8584611914312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4646.0156579209061</v>
      </c>
      <c r="X386" s="122">
        <f t="shared" si="216"/>
        <v>3504.4054659386875</v>
      </c>
      <c r="Y386" s="122">
        <f t="shared" si="216"/>
        <v>5310.8974169349567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5149.8210533927631</v>
      </c>
      <c r="D387" s="98">
        <v>5356.6245424422495</v>
      </c>
      <c r="E387" s="98">
        <v>5776.7334421204778</v>
      </c>
      <c r="F387" s="98">
        <v>5825.5330557720845</v>
      </c>
      <c r="G387" s="98">
        <v>0</v>
      </c>
      <c r="H387" s="98">
        <v>0</v>
      </c>
      <c r="I387" s="98">
        <v>0</v>
      </c>
      <c r="J387" s="98">
        <v>5201.7205431667599</v>
      </c>
      <c r="K387" s="98">
        <v>5288.4774550034326</v>
      </c>
      <c r="L387" s="98">
        <v>5606.8235577744026</v>
      </c>
      <c r="M387" s="98">
        <v>6123.0519422855905</v>
      </c>
      <c r="N387" s="98">
        <v>7508.722224186622</v>
      </c>
      <c r="O387" s="98">
        <v>7724.9717936497764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4566.5693096968525</v>
      </c>
      <c r="X387" s="98">
        <v>3444.6995885067981</v>
      </c>
      <c r="Y387" s="98">
        <v>5221.8028105135581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116.58516001704542</v>
      </c>
      <c r="D388" s="98">
        <v>118.74218960958751</v>
      </c>
      <c r="E388" s="98">
        <v>125.48979590256737</v>
      </c>
      <c r="F388" s="98">
        <v>124.55020606962671</v>
      </c>
      <c r="G388" s="98">
        <v>0</v>
      </c>
      <c r="H388" s="98">
        <v>0</v>
      </c>
      <c r="I388" s="98">
        <v>0</v>
      </c>
      <c r="J388" s="98">
        <v>105.17923494745065</v>
      </c>
      <c r="K388" s="98">
        <v>105.46025253365258</v>
      </c>
      <c r="L388" s="98">
        <v>109.56334480236913</v>
      </c>
      <c r="M388" s="98">
        <v>118.42803261583578</v>
      </c>
      <c r="N388" s="98">
        <v>143.97046127114621</v>
      </c>
      <c r="O388" s="98">
        <v>146.88666754165459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79.446348224053139</v>
      </c>
      <c r="X388" s="98">
        <v>59.705877431889448</v>
      </c>
      <c r="Y388" s="98">
        <v>89.094606421398311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2.0290190864001354</v>
      </c>
      <c r="K389" s="122">
        <f t="shared" si="217"/>
        <v>3.3778742696018296</v>
      </c>
      <c r="L389" s="122">
        <f t="shared" si="217"/>
        <v>18.471213705168708</v>
      </c>
      <c r="M389" s="122">
        <f t="shared" si="217"/>
        <v>1.675036523691964</v>
      </c>
      <c r="N389" s="122">
        <f t="shared" si="217"/>
        <v>8.3958886127995189</v>
      </c>
      <c r="O389" s="122">
        <f t="shared" si="217"/>
        <v>1.4380284203658455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2.0290190864001354</v>
      </c>
      <c r="K390" s="98">
        <f>RES_hhdet_in_tesh!K29</f>
        <v>3.3778742696018296</v>
      </c>
      <c r="L390" s="98">
        <f>RES_hhdet_in_tesh!L29</f>
        <v>18.471213705168708</v>
      </c>
      <c r="M390" s="98">
        <f>RES_hhdet_in_tesh!M29</f>
        <v>1.675036523691964</v>
      </c>
      <c r="N390" s="98">
        <f>RES_hhdet_in_tesh!N29</f>
        <v>8.3958886127995189</v>
      </c>
      <c r="O390" s="98">
        <f>RES_hhdet_in_tesh!O29</f>
        <v>1.4380284203658455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318.0592816570184</v>
      </c>
      <c r="D391" s="122">
        <v>242.56321058535704</v>
      </c>
      <c r="E391" s="122">
        <v>268.38552029869646</v>
      </c>
      <c r="F391" s="122">
        <v>382.33953632037594</v>
      </c>
      <c r="G391" s="122">
        <v>0</v>
      </c>
      <c r="H391" s="122">
        <v>0</v>
      </c>
      <c r="I391" s="122">
        <v>0</v>
      </c>
      <c r="J391" s="122">
        <v>465.57754825744183</v>
      </c>
      <c r="K391" s="122">
        <v>491.01351374324759</v>
      </c>
      <c r="L391" s="122">
        <v>391.94025848700181</v>
      </c>
      <c r="M391" s="122">
        <v>450.71032353110036</v>
      </c>
      <c r="N391" s="122">
        <v>482.35040880610796</v>
      </c>
      <c r="O391" s="122">
        <v>430.55622991325339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727.6301502942971</v>
      </c>
      <c r="X391" s="122">
        <v>660.50866147540864</v>
      </c>
      <c r="Y391" s="122">
        <v>490.12495075956076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288.13561604290607</v>
      </c>
      <c r="D392" s="98">
        <v>295.15811546768424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424.51437167535192</v>
      </c>
      <c r="L392" s="98">
        <v>450.98972702699928</v>
      </c>
      <c r="M392" s="98">
        <v>488.01188289876626</v>
      </c>
      <c r="N392" s="98">
        <v>503.09658318740856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517.83730587275545</v>
      </c>
      <c r="X392" s="98">
        <v>515.24601702307348</v>
      </c>
      <c r="Y392" s="98">
        <v>629.47120986987284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319.07364320325951</v>
      </c>
      <c r="D396" s="101">
        <v>241.1022410052924</v>
      </c>
      <c r="E396" s="101">
        <v>268.38552029869646</v>
      </c>
      <c r="F396" s="101">
        <v>382.33953632037594</v>
      </c>
      <c r="G396" s="101">
        <v>0</v>
      </c>
      <c r="H396" s="101">
        <v>0</v>
      </c>
      <c r="I396" s="101">
        <v>0</v>
      </c>
      <c r="J396" s="101">
        <v>465.57754825744183</v>
      </c>
      <c r="K396" s="101">
        <v>493.10797491074032</v>
      </c>
      <c r="L396" s="101">
        <v>391.18803595782981</v>
      </c>
      <c r="M396" s="101">
        <v>450.12289739932601</v>
      </c>
      <c r="N396" s="101">
        <v>482.20430898652148</v>
      </c>
      <c r="O396" s="101">
        <v>430.55622991325339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735.25898100053496</v>
      </c>
      <c r="X396" s="101">
        <v>667.84515866997106</v>
      </c>
      <c r="Y396" s="101">
        <v>473.75877938754428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448.5257859238605</v>
      </c>
      <c r="D400" s="122">
        <v>408.32374329702117</v>
      </c>
      <c r="E400" s="122">
        <v>424.86741402515554</v>
      </c>
      <c r="F400" s="122">
        <v>482.28600704026542</v>
      </c>
      <c r="G400" s="122">
        <v>0</v>
      </c>
      <c r="H400" s="122">
        <v>0</v>
      </c>
      <c r="I400" s="122">
        <v>0</v>
      </c>
      <c r="J400" s="122">
        <v>570.13897092432444</v>
      </c>
      <c r="K400" s="122">
        <v>494.98547624521785</v>
      </c>
      <c r="L400" s="122">
        <v>463.30545871762229</v>
      </c>
      <c r="M400" s="122">
        <v>503.84939083910928</v>
      </c>
      <c r="N400" s="122">
        <v>505.34094885104093</v>
      </c>
      <c r="O400" s="122">
        <v>446.08168118859572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414.64600120169979</v>
      </c>
      <c r="X400" s="122">
        <v>392.40020490666296</v>
      </c>
      <c r="Y400" s="122">
        <v>509.19025880682744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444.94416129030975</v>
      </c>
      <c r="D401" s="98">
        <v>443.88952790786584</v>
      </c>
      <c r="E401" s="98">
        <v>454.9736313684939</v>
      </c>
      <c r="F401" s="98">
        <v>439.85072114116485</v>
      </c>
      <c r="G401" s="98">
        <v>0</v>
      </c>
      <c r="H401" s="98">
        <v>0</v>
      </c>
      <c r="I401" s="98">
        <v>0</v>
      </c>
      <c r="J401" s="98">
        <v>481.62204609063315</v>
      </c>
      <c r="K401" s="98">
        <v>480.32233768684659</v>
      </c>
      <c r="L401" s="98">
        <v>473.94322192304173</v>
      </c>
      <c r="M401" s="98">
        <v>513.35470080087055</v>
      </c>
      <c r="N401" s="98">
        <v>518.83578813290183</v>
      </c>
      <c r="O401" s="98">
        <v>436.77900073343483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339.19259705110119</v>
      </c>
      <c r="X401" s="98">
        <v>374.04228067371338</v>
      </c>
      <c r="Y401" s="98">
        <v>509.58438802440719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507.36676204647995</v>
      </c>
      <c r="D402" s="33">
        <v>255.8989521076866</v>
      </c>
      <c r="E402" s="33">
        <v>364.65497933847888</v>
      </c>
      <c r="F402" s="33">
        <v>510.57619763966574</v>
      </c>
      <c r="G402" s="33">
        <v>0</v>
      </c>
      <c r="H402" s="33">
        <v>0</v>
      </c>
      <c r="I402" s="33">
        <v>0</v>
      </c>
      <c r="J402" s="33">
        <v>595.06121189691692</v>
      </c>
      <c r="K402" s="33">
        <v>560.35863565128943</v>
      </c>
      <c r="L402" s="33">
        <v>413.53592372083813</v>
      </c>
      <c r="M402" s="33">
        <v>480.21456606932435</v>
      </c>
      <c r="N402" s="33">
        <v>493.77394375230318</v>
      </c>
      <c r="O402" s="33">
        <v>452.49732288181036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477.92950145704054</v>
      </c>
      <c r="X402" s="33">
        <v>439.87759516429122</v>
      </c>
      <c r="Y402" s="33">
        <v>378.3393585703609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2344.6455951940989</v>
      </c>
      <c r="D404" s="117">
        <f t="shared" si="218"/>
        <v>2387.3902756499156</v>
      </c>
      <c r="E404" s="117">
        <f t="shared" si="218"/>
        <v>2514.8068151453886</v>
      </c>
      <c r="F404" s="117">
        <f t="shared" si="218"/>
        <v>2462.3243562133989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2093.7555325758258</v>
      </c>
      <c r="K404" s="117">
        <f t="shared" si="218"/>
        <v>2221.1389422152379</v>
      </c>
      <c r="L404" s="117">
        <f t="shared" si="218"/>
        <v>2312.9678853275409</v>
      </c>
      <c r="M404" s="117">
        <f t="shared" si="218"/>
        <v>2448.1651169244328</v>
      </c>
      <c r="N404" s="117">
        <f t="shared" si="218"/>
        <v>2819.1264821581053</v>
      </c>
      <c r="O404" s="117">
        <f t="shared" si="218"/>
        <v>2741.9606790084913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1460.4779250365214</v>
      </c>
      <c r="X404" s="117">
        <f t="shared" si="220"/>
        <v>1158.6497293732641</v>
      </c>
      <c r="Y404" s="117">
        <f t="shared" si="220"/>
        <v>1796.676253601544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2174.0317081652975</v>
      </c>
      <c r="D405" s="122">
        <f t="shared" si="221"/>
        <v>2241.1887300702206</v>
      </c>
      <c r="E405" s="122">
        <f t="shared" si="221"/>
        <v>2394.4920590486677</v>
      </c>
      <c r="F405" s="122">
        <f t="shared" si="221"/>
        <v>2392.5993549909367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2051.9769021019624</v>
      </c>
      <c r="K405" s="122">
        <f t="shared" si="221"/>
        <v>2061.3283000560746</v>
      </c>
      <c r="L405" s="122">
        <f t="shared" si="221"/>
        <v>2156.8952171347451</v>
      </c>
      <c r="M405" s="122">
        <f t="shared" si="221"/>
        <v>2301.1525719448714</v>
      </c>
      <c r="N405" s="122">
        <f t="shared" si="221"/>
        <v>2723.5991356912314</v>
      </c>
      <c r="O405" s="122">
        <f t="shared" si="221"/>
        <v>2671.7911200280514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1397.9616740253384</v>
      </c>
      <c r="X405" s="122">
        <f t="shared" si="223"/>
        <v>1051.4716509633986</v>
      </c>
      <c r="Y405" s="122">
        <f t="shared" si="223"/>
        <v>1589.9475494768158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2174.0317081652975</v>
      </c>
      <c r="D406" s="98">
        <v>2241.1887300702206</v>
      </c>
      <c r="E406" s="98">
        <v>2394.4920590486677</v>
      </c>
      <c r="F406" s="98">
        <v>2392.5993549909367</v>
      </c>
      <c r="G406" s="98">
        <v>0</v>
      </c>
      <c r="H406" s="98">
        <v>0</v>
      </c>
      <c r="I406" s="98">
        <v>0</v>
      </c>
      <c r="J406" s="98">
        <v>2051.9769021019624</v>
      </c>
      <c r="K406" s="98">
        <v>2061.3283000560746</v>
      </c>
      <c r="L406" s="98">
        <v>2156.8952171347451</v>
      </c>
      <c r="M406" s="98">
        <v>2301.1525719448714</v>
      </c>
      <c r="N406" s="98">
        <v>2723.5991356912314</v>
      </c>
      <c r="O406" s="98">
        <v>2671.7911200280514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1397.9616740253384</v>
      </c>
      <c r="X406" s="98">
        <v>1051.4716509633986</v>
      </c>
      <c r="Y406" s="98">
        <v>1589.9475494768158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3.9391013873605578</v>
      </c>
      <c r="D410" s="122">
        <v>3.3057608059062304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5.0466472393940203</v>
      </c>
      <c r="L410" s="122">
        <v>2.1770285158014411</v>
      </c>
      <c r="M410" s="122">
        <v>2.8213180821848018</v>
      </c>
      <c r="N410" s="122">
        <v>1.253348574670945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4.5649700712195793</v>
      </c>
      <c r="X410" s="122">
        <v>6.2110073474913827</v>
      </c>
      <c r="Y410" s="122">
        <v>16.571664387650767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120.14259231449701</v>
      </c>
      <c r="D411" s="98">
        <v>122.31314981853052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165.27769709015416</v>
      </c>
      <c r="L411" s="98">
        <v>173.07376700621455</v>
      </c>
      <c r="M411" s="98">
        <v>181.97501630091972</v>
      </c>
      <c r="N411" s="98">
        <v>179.22884617794512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130.101647029758</v>
      </c>
      <c r="X411" s="98">
        <v>129.18895282782074</v>
      </c>
      <c r="Y411" s="98">
        <v>157.667549745363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166.67478564144076</v>
      </c>
      <c r="D419" s="122">
        <v>142.89578477378859</v>
      </c>
      <c r="E419" s="122">
        <v>120.3147560967208</v>
      </c>
      <c r="F419" s="122">
        <v>69.72500122246214</v>
      </c>
      <c r="G419" s="122">
        <v>0</v>
      </c>
      <c r="H419" s="122">
        <v>0</v>
      </c>
      <c r="I419" s="122">
        <v>0</v>
      </c>
      <c r="J419" s="122">
        <v>41.778630473863359</v>
      </c>
      <c r="K419" s="122">
        <v>154.76399491976906</v>
      </c>
      <c r="L419" s="122">
        <v>153.89563967699428</v>
      </c>
      <c r="M419" s="122">
        <v>144.1912268973764</v>
      </c>
      <c r="N419" s="122">
        <v>94.273997892203028</v>
      </c>
      <c r="O419" s="122">
        <v>70.169558980439731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57.951280939963546</v>
      </c>
      <c r="X419" s="122">
        <v>100.96707106237417</v>
      </c>
      <c r="Y419" s="122">
        <v>190.1570397370775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176.82020737613715</v>
      </c>
      <c r="D420" s="98">
        <v>176.23813455433927</v>
      </c>
      <c r="E420" s="98">
        <v>180.47213414508118</v>
      </c>
      <c r="F420" s="98">
        <v>174.31250305615535</v>
      </c>
      <c r="G420" s="98">
        <v>0</v>
      </c>
      <c r="H420" s="98">
        <v>0</v>
      </c>
      <c r="I420" s="98">
        <v>0</v>
      </c>
      <c r="J420" s="98">
        <v>190.16480077758496</v>
      </c>
      <c r="K420" s="98">
        <v>189.47741434102568</v>
      </c>
      <c r="L420" s="98">
        <v>186.78936418810756</v>
      </c>
      <c r="M420" s="98">
        <v>202.18117684523429</v>
      </c>
      <c r="N420" s="98">
        <v>204.2603287664399</v>
      </c>
      <c r="O420" s="98">
        <v>171.91541950207733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127.04703898376624</v>
      </c>
      <c r="X420" s="98">
        <v>140.00767187315887</v>
      </c>
      <c r="Y420" s="98">
        <v>190.72980190496025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181.36599489513935</v>
      </c>
      <c r="D423" s="118">
        <f t="shared" si="225"/>
        <v>185.68367554309413</v>
      </c>
      <c r="E423" s="118">
        <f t="shared" si="225"/>
        <v>183.77522101790129</v>
      </c>
      <c r="F423" s="118">
        <f t="shared" si="225"/>
        <v>174.26446087235706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146.49855357735981</v>
      </c>
      <c r="K423" s="118">
        <f t="shared" si="225"/>
        <v>152.21551424133099</v>
      </c>
      <c r="L423" s="118">
        <f t="shared" si="225"/>
        <v>173.55041673451731</v>
      </c>
      <c r="M423" s="118">
        <f t="shared" si="225"/>
        <v>182.83584518642377</v>
      </c>
      <c r="N423" s="118">
        <f t="shared" si="225"/>
        <v>166.9725932741984</v>
      </c>
      <c r="O423" s="118">
        <f t="shared" si="225"/>
        <v>139.24297629194419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108.21168616170921</v>
      </c>
      <c r="X423" s="118">
        <f t="shared" si="227"/>
        <v>87.648849212099293</v>
      </c>
      <c r="Y423" s="118">
        <f t="shared" si="227"/>
        <v>122.44339966797327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159.94648563768618</v>
      </c>
      <c r="D424" s="123">
        <f t="shared" si="228"/>
        <v>167.36231532573831</v>
      </c>
      <c r="E424" s="123">
        <f t="shared" si="228"/>
        <v>166.15292834726193</v>
      </c>
      <c r="F424" s="123">
        <f t="shared" si="228"/>
        <v>154.79628817577546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125.26408921141882</v>
      </c>
      <c r="K424" s="123">
        <f t="shared" si="228"/>
        <v>129.57296885887246</v>
      </c>
      <c r="L424" s="123">
        <f t="shared" si="228"/>
        <v>151.44655187784667</v>
      </c>
      <c r="M424" s="123">
        <f t="shared" si="228"/>
        <v>159.14282199380739</v>
      </c>
      <c r="N424" s="123">
        <f t="shared" si="228"/>
        <v>148.47858573388291</v>
      </c>
      <c r="O424" s="123">
        <f t="shared" si="228"/>
        <v>125.47310788056755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87.477575765461609</v>
      </c>
      <c r="X424" s="123">
        <f t="shared" si="230"/>
        <v>67.391564387515999</v>
      </c>
      <c r="Y424" s="123">
        <f t="shared" si="230"/>
        <v>101.81445665548544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158.02150899659753</v>
      </c>
      <c r="D425" s="99">
        <v>165.37200645399318</v>
      </c>
      <c r="E425" s="99">
        <v>164.19816062311551</v>
      </c>
      <c r="F425" s="99">
        <v>152.98719304165246</v>
      </c>
      <c r="G425" s="99">
        <v>0</v>
      </c>
      <c r="H425" s="99">
        <v>0</v>
      </c>
      <c r="I425" s="99">
        <v>0</v>
      </c>
      <c r="J425" s="99">
        <v>123.82234431787745</v>
      </c>
      <c r="K425" s="99">
        <v>128.08439725493821</v>
      </c>
      <c r="L425" s="99">
        <v>149.71894528097474</v>
      </c>
      <c r="M425" s="99">
        <v>157.30382824793875</v>
      </c>
      <c r="N425" s="99">
        <v>146.71684479220929</v>
      </c>
      <c r="O425" s="99">
        <v>123.92545958384031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86.36267396976406</v>
      </c>
      <c r="X425" s="99">
        <v>66.53335979936638</v>
      </c>
      <c r="Y425" s="99">
        <v>100.53473181587867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1.9249766410886486</v>
      </c>
      <c r="D426" s="99">
        <v>1.9903088717451207</v>
      </c>
      <c r="E426" s="99">
        <v>1.9547677241464254</v>
      </c>
      <c r="F426" s="99">
        <v>1.8090951341229886</v>
      </c>
      <c r="G426" s="99">
        <v>0</v>
      </c>
      <c r="H426" s="99">
        <v>0</v>
      </c>
      <c r="I426" s="99">
        <v>0</v>
      </c>
      <c r="J426" s="99">
        <v>1.4417448935413757</v>
      </c>
      <c r="K426" s="99">
        <v>1.4885716039342485</v>
      </c>
      <c r="L426" s="99">
        <v>1.7276065968719452</v>
      </c>
      <c r="M426" s="99">
        <v>1.8389937458686483</v>
      </c>
      <c r="N426" s="99">
        <v>1.7617409416736343</v>
      </c>
      <c r="O426" s="99">
        <v>1.547648296727244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1.1149017956975422</v>
      </c>
      <c r="X426" s="99">
        <v>0.85820458814962408</v>
      </c>
      <c r="Y426" s="99">
        <v>1.2797248396067769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7.8536960448594741E-3</v>
      </c>
      <c r="K427" s="123">
        <f t="shared" si="231"/>
        <v>1.2964453740086103E-2</v>
      </c>
      <c r="L427" s="123">
        <f t="shared" si="231"/>
        <v>7.6304978479785443E-2</v>
      </c>
      <c r="M427" s="123">
        <f t="shared" si="231"/>
        <v>6.5407670249445797E-3</v>
      </c>
      <c r="N427" s="123">
        <f t="shared" si="231"/>
        <v>2.4685989379421194E-2</v>
      </c>
      <c r="O427" s="123">
        <f t="shared" si="231"/>
        <v>3.4655005118589374E-3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7.8536960448594741E-3</v>
      </c>
      <c r="K428" s="99">
        <f>RES_hhdet_in_fecs!K29</f>
        <v>1.2964453740086103E-2</v>
      </c>
      <c r="L428" s="99">
        <f>RES_hhdet_in_fecs!L29</f>
        <v>7.6304978479785443E-2</v>
      </c>
      <c r="M428" s="99">
        <f>RES_hhdet_in_fecs!M29</f>
        <v>6.5407670249445797E-3</v>
      </c>
      <c r="N428" s="99">
        <f>RES_hhdet_in_fecs!N29</f>
        <v>2.4685989379421194E-2</v>
      </c>
      <c r="O428" s="99">
        <f>RES_hhdet_in_fecs!O29</f>
        <v>3.4655005118589374E-3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8.6564340990284609</v>
      </c>
      <c r="D429" s="123">
        <v>6.6851293346711866</v>
      </c>
      <c r="E429" s="123">
        <v>6.8281057277714439</v>
      </c>
      <c r="F429" s="123">
        <v>9.0430222391497779</v>
      </c>
      <c r="G429" s="123">
        <v>0</v>
      </c>
      <c r="H429" s="123">
        <v>0</v>
      </c>
      <c r="I429" s="123">
        <v>0</v>
      </c>
      <c r="J429" s="123">
        <v>10.242050550736058</v>
      </c>
      <c r="K429" s="123">
        <v>11.090912823825011</v>
      </c>
      <c r="L429" s="123">
        <v>9.8259494643206704</v>
      </c>
      <c r="M429" s="123">
        <v>11.01112763920708</v>
      </c>
      <c r="N429" s="123">
        <v>9.1256082419896369</v>
      </c>
      <c r="O429" s="123">
        <v>6.8391288239407446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12.970607040549329</v>
      </c>
      <c r="X429" s="123">
        <v>11.864006157546903</v>
      </c>
      <c r="Y429" s="123">
        <v>8.5866210316113669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8.7326756371560457</v>
      </c>
      <c r="D430" s="99">
        <v>9.0251975345978614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10.269831453291928</v>
      </c>
      <c r="L430" s="99">
        <v>12.013760170694844</v>
      </c>
      <c r="M430" s="99">
        <v>12.439577913524593</v>
      </c>
      <c r="N430" s="99">
        <v>9.6548315287604201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8.0373634943847954</v>
      </c>
      <c r="X430" s="99">
        <v>8.1746141921385664</v>
      </c>
      <c r="Y430" s="99">
        <v>9.9695520364383672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8.6538496401088789</v>
      </c>
      <c r="D434" s="102">
        <v>6.6201274402287789</v>
      </c>
      <c r="E434" s="102">
        <v>6.8281057277714439</v>
      </c>
      <c r="F434" s="102">
        <v>9.0430222391497779</v>
      </c>
      <c r="G434" s="102">
        <v>0</v>
      </c>
      <c r="H434" s="102">
        <v>0</v>
      </c>
      <c r="I434" s="102">
        <v>0</v>
      </c>
      <c r="J434" s="102">
        <v>10.242050550736058</v>
      </c>
      <c r="K434" s="102">
        <v>11.116773654392981</v>
      </c>
      <c r="L434" s="102">
        <v>9.798079264239469</v>
      </c>
      <c r="M434" s="102">
        <v>10.988632359296567</v>
      </c>
      <c r="N434" s="102">
        <v>9.121881317434914</v>
      </c>
      <c r="O434" s="102">
        <v>6.8391288239407446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13.14999771495531</v>
      </c>
      <c r="X434" s="102">
        <v>12.050339085092778</v>
      </c>
      <c r="Y434" s="102">
        <v>8.4241962491652451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12.763075158424684</v>
      </c>
      <c r="D438" s="123">
        <v>11.636230882684618</v>
      </c>
      <c r="E438" s="123">
        <v>10.794186942867894</v>
      </c>
      <c r="F438" s="123">
        <v>10.42515045743181</v>
      </c>
      <c r="G438" s="123">
        <v>0</v>
      </c>
      <c r="H438" s="123">
        <v>0</v>
      </c>
      <c r="I438" s="123">
        <v>0</v>
      </c>
      <c r="J438" s="123">
        <v>10.984560119160072</v>
      </c>
      <c r="K438" s="123">
        <v>11.538668104893413</v>
      </c>
      <c r="L438" s="123">
        <v>12.201610413870172</v>
      </c>
      <c r="M438" s="123">
        <v>12.675354786384363</v>
      </c>
      <c r="N438" s="123">
        <v>9.3437133089464393</v>
      </c>
      <c r="O438" s="123">
        <v>6.9272740869240303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7.7635033556982727</v>
      </c>
      <c r="X438" s="123">
        <v>8.393278667036391</v>
      </c>
      <c r="Y438" s="123">
        <v>12.042321980876446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12.852340600978961</v>
      </c>
      <c r="D439" s="99">
        <v>13.004194396447259</v>
      </c>
      <c r="E439" s="99">
        <v>12.375565146841106</v>
      </c>
      <c r="F439" s="99">
        <v>11.145861298924697</v>
      </c>
      <c r="G439" s="99">
        <v>0</v>
      </c>
      <c r="H439" s="99">
        <v>0</v>
      </c>
      <c r="I439" s="99">
        <v>0</v>
      </c>
      <c r="J439" s="99">
        <v>11.475105501871123</v>
      </c>
      <c r="K439" s="99">
        <v>11.773525065674534</v>
      </c>
      <c r="L439" s="99">
        <v>12.96581603676497</v>
      </c>
      <c r="M439" s="99">
        <v>13.820845043120761</v>
      </c>
      <c r="N439" s="99">
        <v>11.003245874222827</v>
      </c>
      <c r="O439" s="99">
        <v>7.973938236279472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7.8486572346331984</v>
      </c>
      <c r="X439" s="99">
        <v>8.8591839816827953</v>
      </c>
      <c r="Y439" s="99">
        <v>12.060127071563153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11.296571459318709</v>
      </c>
      <c r="D440" s="110">
        <v>5.7735301094161642</v>
      </c>
      <c r="E440" s="110">
        <v>7.6314305349214786</v>
      </c>
      <c r="F440" s="110">
        <v>9.9446765631032203</v>
      </c>
      <c r="G440" s="110">
        <v>0</v>
      </c>
      <c r="H440" s="110">
        <v>0</v>
      </c>
      <c r="I440" s="110">
        <v>0</v>
      </c>
      <c r="J440" s="110">
        <v>10.846445399755991</v>
      </c>
      <c r="K440" s="110">
        <v>10.491597488077604</v>
      </c>
      <c r="L440" s="110">
        <v>8.6262198210409498</v>
      </c>
      <c r="M440" s="110">
        <v>9.8271087426073755</v>
      </c>
      <c r="N440" s="110">
        <v>7.9212568244238177</v>
      </c>
      <c r="O440" s="110">
        <v>6.205436742540968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7.6920839733657536</v>
      </c>
      <c r="X440" s="110">
        <v>7.1883511291577582</v>
      </c>
      <c r="Y440" s="110">
        <v>6.1310318728894533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99.612740507459236</v>
      </c>
      <c r="D442" s="118">
        <f t="shared" si="232"/>
        <v>102.68580276114105</v>
      </c>
      <c r="E442" s="118">
        <f t="shared" si="232"/>
        <v>102.73842470100595</v>
      </c>
      <c r="F442" s="118">
        <f t="shared" si="232"/>
        <v>98.983830930514401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86.969257675202471</v>
      </c>
      <c r="K442" s="118">
        <f t="shared" si="232"/>
        <v>90.100493619829493</v>
      </c>
      <c r="L442" s="118">
        <f t="shared" si="232"/>
        <v>103.91346556039333</v>
      </c>
      <c r="M442" s="118">
        <f t="shared" si="232"/>
        <v>111.76874320138234</v>
      </c>
      <c r="N442" s="118">
        <f t="shared" si="232"/>
        <v>105.83358257464802</v>
      </c>
      <c r="O442" s="118">
        <f t="shared" si="232"/>
        <v>92.192309202599077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81.229371476465914</v>
      </c>
      <c r="X442" s="118">
        <f t="shared" si="234"/>
        <v>65.506248930004972</v>
      </c>
      <c r="Y442" s="118">
        <f t="shared" si="234"/>
        <v>90.637763223729735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86.955397597908771</v>
      </c>
      <c r="D443" s="123">
        <f t="shared" si="235"/>
        <v>91.775897165879428</v>
      </c>
      <c r="E443" s="123">
        <f t="shared" si="235"/>
        <v>91.939550968370099</v>
      </c>
      <c r="F443" s="123">
        <f t="shared" si="235"/>
        <v>86.425121373199346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72.744355475248426</v>
      </c>
      <c r="K443" s="123">
        <f t="shared" si="235"/>
        <v>76.135437872839802</v>
      </c>
      <c r="L443" s="123">
        <f t="shared" si="235"/>
        <v>90.136603085436946</v>
      </c>
      <c r="M443" s="123">
        <f t="shared" si="235"/>
        <v>96.919980728222683</v>
      </c>
      <c r="N443" s="123">
        <f t="shared" si="235"/>
        <v>93.644640011438966</v>
      </c>
      <c r="O443" s="123">
        <f t="shared" si="235"/>
        <v>82.940600011134478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65.199361778678536</v>
      </c>
      <c r="X443" s="123">
        <f t="shared" si="237"/>
        <v>50.371872568761077</v>
      </c>
      <c r="Y443" s="123">
        <f t="shared" si="237"/>
        <v>76.283937019814758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85.030420956820123</v>
      </c>
      <c r="D444" s="99">
        <v>89.785588294134314</v>
      </c>
      <c r="E444" s="99">
        <v>89.984783244223678</v>
      </c>
      <c r="F444" s="99">
        <v>84.616026239076362</v>
      </c>
      <c r="G444" s="99">
        <v>0</v>
      </c>
      <c r="H444" s="99">
        <v>0</v>
      </c>
      <c r="I444" s="99">
        <v>0</v>
      </c>
      <c r="J444" s="99">
        <v>71.302610581707057</v>
      </c>
      <c r="K444" s="99">
        <v>74.646866268905555</v>
      </c>
      <c r="L444" s="99">
        <v>88.408996488564995</v>
      </c>
      <c r="M444" s="99">
        <v>95.080986982354034</v>
      </c>
      <c r="N444" s="99">
        <v>91.88289906976533</v>
      </c>
      <c r="O444" s="99">
        <v>81.392951714407232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64.084459982980988</v>
      </c>
      <c r="X444" s="99">
        <v>49.513667980611451</v>
      </c>
      <c r="Y444" s="99">
        <v>75.004212180207986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1.9249766410886486</v>
      </c>
      <c r="D445" s="99">
        <v>1.9903088717451207</v>
      </c>
      <c r="E445" s="99">
        <v>1.9547677241464254</v>
      </c>
      <c r="F445" s="99">
        <v>1.8090951341229886</v>
      </c>
      <c r="G445" s="99">
        <v>0</v>
      </c>
      <c r="H445" s="99">
        <v>0</v>
      </c>
      <c r="I445" s="99">
        <v>0</v>
      </c>
      <c r="J445" s="99">
        <v>1.4417448935413757</v>
      </c>
      <c r="K445" s="99">
        <v>1.4885716039342485</v>
      </c>
      <c r="L445" s="99">
        <v>1.7276065968719452</v>
      </c>
      <c r="M445" s="99">
        <v>1.8389937458686483</v>
      </c>
      <c r="N445" s="99">
        <v>1.7617409416736343</v>
      </c>
      <c r="O445" s="99">
        <v>1.547648296727244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1.1149017956975422</v>
      </c>
      <c r="X445" s="99">
        <v>0.85820458814962408</v>
      </c>
      <c r="Y445" s="99">
        <v>1.2797248396067769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2.7812789360722453E-2</v>
      </c>
      <c r="K446" s="123">
        <f t="shared" si="238"/>
        <v>4.7678699781084938E-2</v>
      </c>
      <c r="L446" s="123">
        <f t="shared" si="238"/>
        <v>0.29125608301610489</v>
      </c>
      <c r="M446" s="123">
        <f t="shared" si="238"/>
        <v>2.6010578940911883E-2</v>
      </c>
      <c r="N446" s="123">
        <f t="shared" si="238"/>
        <v>0.10273899646013551</v>
      </c>
      <c r="O446" s="123">
        <f t="shared" si="238"/>
        <v>1.5151560537605894E-2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2.7812789360722453E-2</v>
      </c>
      <c r="K447" s="99">
        <f>RES_hhdet_in_tess!K29</f>
        <v>4.7678699781084938E-2</v>
      </c>
      <c r="L447" s="99">
        <f>RES_hhdet_in_tess!L29</f>
        <v>0.29125608301610489</v>
      </c>
      <c r="M447" s="99">
        <f>RES_hhdet_in_tess!M29</f>
        <v>2.6010578940911883E-2</v>
      </c>
      <c r="N447" s="99">
        <f>RES_hhdet_in_tess!N29</f>
        <v>0.10273899646013551</v>
      </c>
      <c r="O447" s="99">
        <f>RES_hhdet_in_tess!O29</f>
        <v>1.5151560537605894E-2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5.2515833711741715</v>
      </c>
      <c r="D448" s="123">
        <v>4.0657470741809165</v>
      </c>
      <c r="E448" s="123">
        <v>4.1806694236356146</v>
      </c>
      <c r="F448" s="123">
        <v>5.5534921744999792</v>
      </c>
      <c r="G448" s="123">
        <v>0</v>
      </c>
      <c r="H448" s="123">
        <v>0</v>
      </c>
      <c r="I448" s="123">
        <v>0</v>
      </c>
      <c r="J448" s="123">
        <v>6.3819065910019708</v>
      </c>
      <c r="K448" s="123">
        <v>6.9306563956211154</v>
      </c>
      <c r="L448" s="123">
        <v>6.1801561221339982</v>
      </c>
      <c r="M448" s="123">
        <v>6.9987945241040617</v>
      </c>
      <c r="N448" s="123">
        <v>5.9024362075656054</v>
      </c>
      <c r="O448" s="123">
        <v>4.5364880763026685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10.21111957064346</v>
      </c>
      <c r="X448" s="123">
        <v>9.4940663829521412</v>
      </c>
      <c r="Y448" s="123">
        <v>7.0399892787159155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4.757503701733464</v>
      </c>
      <c r="D449" s="99">
        <v>4.9473217372392986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5.992020917418829</v>
      </c>
      <c r="L449" s="99">
        <v>7.1112544887957299</v>
      </c>
      <c r="M449" s="99">
        <v>7.5780267622246251</v>
      </c>
      <c r="N449" s="99">
        <v>6.1563034555269969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7.2670142190615872</v>
      </c>
      <c r="X449" s="99">
        <v>7.4060798510071839</v>
      </c>
      <c r="Y449" s="99">
        <v>9.041511887686319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5.2683318345450436</v>
      </c>
      <c r="D453" s="102">
        <v>4.0412588890959622</v>
      </c>
      <c r="E453" s="102">
        <v>4.1806694236356146</v>
      </c>
      <c r="F453" s="102">
        <v>5.5534921744999792</v>
      </c>
      <c r="G453" s="102">
        <v>0</v>
      </c>
      <c r="H453" s="102">
        <v>0</v>
      </c>
      <c r="I453" s="102">
        <v>0</v>
      </c>
      <c r="J453" s="102">
        <v>6.3819065910019708</v>
      </c>
      <c r="K453" s="102">
        <v>6.9602197177692187</v>
      </c>
      <c r="L453" s="102">
        <v>6.1682949964440388</v>
      </c>
      <c r="M453" s="102">
        <v>6.9896727565746026</v>
      </c>
      <c r="N453" s="102">
        <v>5.9006484100447523</v>
      </c>
      <c r="O453" s="102">
        <v>4.5364880763026685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10.318177947064619</v>
      </c>
      <c r="X453" s="102">
        <v>9.5995202482018875</v>
      </c>
      <c r="Y453" s="102">
        <v>6.804911119944224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7.4057595383762811</v>
      </c>
      <c r="D457" s="123">
        <v>6.8441585210806997</v>
      </c>
      <c r="E457" s="123">
        <v>6.6182043090002267</v>
      </c>
      <c r="F457" s="123">
        <v>7.0052173828150819</v>
      </c>
      <c r="G457" s="123">
        <v>0</v>
      </c>
      <c r="H457" s="123">
        <v>0</v>
      </c>
      <c r="I457" s="123">
        <v>0</v>
      </c>
      <c r="J457" s="123">
        <v>7.8151828195913611</v>
      </c>
      <c r="K457" s="123">
        <v>6.9867206515874836</v>
      </c>
      <c r="L457" s="123">
        <v>7.305450269806288</v>
      </c>
      <c r="M457" s="123">
        <v>7.8239573701146812</v>
      </c>
      <c r="N457" s="123">
        <v>6.1837673591833235</v>
      </c>
      <c r="O457" s="123">
        <v>4.7000695546243243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5.8188901271439155</v>
      </c>
      <c r="X457" s="123">
        <v>5.640309978291759</v>
      </c>
      <c r="Y457" s="123">
        <v>7.3138369251990616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7.346622133961132</v>
      </c>
      <c r="D458" s="99">
        <v>7.4402979124316637</v>
      </c>
      <c r="E458" s="99">
        <v>7.087172016976961</v>
      </c>
      <c r="F458" s="99">
        <v>6.3888436998019476</v>
      </c>
      <c r="G458" s="99">
        <v>0</v>
      </c>
      <c r="H458" s="99">
        <v>0</v>
      </c>
      <c r="I458" s="99">
        <v>0</v>
      </c>
      <c r="J458" s="99">
        <v>6.6018366259750954</v>
      </c>
      <c r="K458" s="99">
        <v>6.7797504314509469</v>
      </c>
      <c r="L458" s="99">
        <v>7.4731876633916556</v>
      </c>
      <c r="M458" s="99">
        <v>7.9715592949809437</v>
      </c>
      <c r="N458" s="99">
        <v>6.3489013085660684</v>
      </c>
      <c r="O458" s="99">
        <v>4.6020533234551833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4.7600228832807705</v>
      </c>
      <c r="X458" s="99">
        <v>5.3764355410792222</v>
      </c>
      <c r="Y458" s="99">
        <v>7.3194980641839065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8.3773026109108724</v>
      </c>
      <c r="D459" s="110">
        <v>4.2892754152908505</v>
      </c>
      <c r="E459" s="110">
        <v>5.68026889304676</v>
      </c>
      <c r="F459" s="110">
        <v>7.4161331714905039</v>
      </c>
      <c r="G459" s="110">
        <v>0</v>
      </c>
      <c r="H459" s="110">
        <v>0</v>
      </c>
      <c r="I459" s="110">
        <v>0</v>
      </c>
      <c r="J459" s="110">
        <v>8.1568045634250641</v>
      </c>
      <c r="K459" s="110">
        <v>7.9094628830295397</v>
      </c>
      <c r="L459" s="110">
        <v>6.5206788926747441</v>
      </c>
      <c r="M459" s="110">
        <v>7.4569471785553221</v>
      </c>
      <c r="N459" s="110">
        <v>6.0422239739981149</v>
      </c>
      <c r="O459" s="110">
        <v>4.7676669554306308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6.7069723316742937</v>
      </c>
      <c r="X459" s="110">
        <v>6.322743867634526</v>
      </c>
      <c r="Y459" s="110">
        <v>5.4343387822307081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38.713229039786434</v>
      </c>
      <c r="D461" s="118">
        <f t="shared" si="239"/>
        <v>40.016476549463917</v>
      </c>
      <c r="E461" s="118">
        <f t="shared" si="239"/>
        <v>39.17340975298454</v>
      </c>
      <c r="F461" s="118">
        <f t="shared" si="239"/>
        <v>35.765328312407277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28.700164523191056</v>
      </c>
      <c r="K461" s="118">
        <f t="shared" si="239"/>
        <v>31.351379105783018</v>
      </c>
      <c r="L461" s="118">
        <f t="shared" si="239"/>
        <v>36.471126217008369</v>
      </c>
      <c r="M461" s="118">
        <f t="shared" si="239"/>
        <v>38.016002119043961</v>
      </c>
      <c r="N461" s="118">
        <f t="shared" si="239"/>
        <v>34.497149620299744</v>
      </c>
      <c r="O461" s="118">
        <f t="shared" si="239"/>
        <v>28.890237933658327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20.495460113632486</v>
      </c>
      <c r="X461" s="118">
        <f t="shared" si="241"/>
        <v>16.654281899479461</v>
      </c>
      <c r="Y461" s="118">
        <f t="shared" si="241"/>
        <v>25.806850973565975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35.896165983667096</v>
      </c>
      <c r="D462" s="123">
        <f t="shared" si="242"/>
        <v>37.565904986089102</v>
      </c>
      <c r="E462" s="123">
        <f t="shared" si="242"/>
        <v>37.29925416714692</v>
      </c>
      <c r="F462" s="123">
        <f t="shared" si="242"/>
        <v>34.75257077134178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28.12748373524904</v>
      </c>
      <c r="K462" s="123">
        <f t="shared" si="242"/>
        <v>29.095651680431779</v>
      </c>
      <c r="L462" s="123">
        <f t="shared" si="242"/>
        <v>34.010155610026224</v>
      </c>
      <c r="M462" s="123">
        <f t="shared" si="242"/>
        <v>35.733137624801778</v>
      </c>
      <c r="N462" s="123">
        <f t="shared" si="242"/>
        <v>33.328198462998266</v>
      </c>
      <c r="O462" s="123">
        <f t="shared" si="242"/>
        <v>28.150907399065165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19.618145018971607</v>
      </c>
      <c r="X462" s="123">
        <f t="shared" si="244"/>
        <v>15.113718012024068</v>
      </c>
      <c r="Y462" s="123">
        <f t="shared" si="244"/>
        <v>22.837469679295005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35.896165983667096</v>
      </c>
      <c r="D463" s="99">
        <v>37.565904986089102</v>
      </c>
      <c r="E463" s="99">
        <v>37.29925416714692</v>
      </c>
      <c r="F463" s="99">
        <v>34.75257077134178</v>
      </c>
      <c r="G463" s="99">
        <v>0</v>
      </c>
      <c r="H463" s="99">
        <v>0</v>
      </c>
      <c r="I463" s="99">
        <v>0</v>
      </c>
      <c r="J463" s="99">
        <v>28.12748373524904</v>
      </c>
      <c r="K463" s="99">
        <v>29.095651680431779</v>
      </c>
      <c r="L463" s="99">
        <v>34.010155610026224</v>
      </c>
      <c r="M463" s="99">
        <v>35.733137624801778</v>
      </c>
      <c r="N463" s="99">
        <v>33.328198462998266</v>
      </c>
      <c r="O463" s="99">
        <v>28.150907399065165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19.618145018971607</v>
      </c>
      <c r="X463" s="99">
        <v>15.113718012024068</v>
      </c>
      <c r="Y463" s="99">
        <v>22.837469679295005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6.5039822876602219E-2</v>
      </c>
      <c r="D467" s="123">
        <v>5.5409834377277041E-2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7.1233432455871604E-2</v>
      </c>
      <c r="L467" s="123">
        <v>3.4327619627359009E-2</v>
      </c>
      <c r="M467" s="123">
        <v>4.3810457656375916E-2</v>
      </c>
      <c r="N467" s="123">
        <v>1.5337003706805715E-2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6.4062017241559674E-2</v>
      </c>
      <c r="X467" s="123">
        <v>8.9276219225297937E-2</v>
      </c>
      <c r="Y467" s="123">
        <v>0.23802979105377448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1.9837145977363677</v>
      </c>
      <c r="D468" s="99">
        <v>2.0501638719592505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2.3328949129297953</v>
      </c>
      <c r="L468" s="99">
        <v>2.7290457603750413</v>
      </c>
      <c r="M468" s="99">
        <v>2.8257745188362469</v>
      </c>
      <c r="N468" s="99">
        <v>2.193191530073217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1.8257674913844506</v>
      </c>
      <c r="X468" s="99">
        <v>1.8569453598861969</v>
      </c>
      <c r="Y468" s="99">
        <v>2.2646834405973397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2.7520232332427366</v>
      </c>
      <c r="D476" s="123">
        <v>2.3951617289975351</v>
      </c>
      <c r="E476" s="123">
        <v>1.8741555858376175</v>
      </c>
      <c r="F476" s="123">
        <v>1.0127575410654936</v>
      </c>
      <c r="G476" s="123">
        <v>0</v>
      </c>
      <c r="H476" s="123">
        <v>0</v>
      </c>
      <c r="I476" s="123">
        <v>0</v>
      </c>
      <c r="J476" s="123">
        <v>0.57268078794201727</v>
      </c>
      <c r="K476" s="123">
        <v>2.1844939928953675</v>
      </c>
      <c r="L476" s="123">
        <v>2.4266429873547835</v>
      </c>
      <c r="M476" s="123">
        <v>2.2390540365858045</v>
      </c>
      <c r="N476" s="123">
        <v>1.1536141535946729</v>
      </c>
      <c r="O476" s="123">
        <v>0.73933053459316134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0.81325307741931951</v>
      </c>
      <c r="X476" s="123">
        <v>1.4512876682300944</v>
      </c>
      <c r="Y476" s="123">
        <v>2.7313515032171991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2.9195376909183812</v>
      </c>
      <c r="D477" s="99">
        <v>2.9540327990969599</v>
      </c>
      <c r="E477" s="99">
        <v>2.8112333787564259</v>
      </c>
      <c r="F477" s="99">
        <v>2.5318938526637345</v>
      </c>
      <c r="G477" s="99">
        <v>0</v>
      </c>
      <c r="H477" s="99">
        <v>0</v>
      </c>
      <c r="I477" s="99">
        <v>0</v>
      </c>
      <c r="J477" s="99">
        <v>2.6066849658050444</v>
      </c>
      <c r="K477" s="99">
        <v>2.6744739539186275</v>
      </c>
      <c r="L477" s="99">
        <v>2.9453147709115308</v>
      </c>
      <c r="M477" s="99">
        <v>3.1395431599953127</v>
      </c>
      <c r="N477" s="99">
        <v>2.499497332788458</v>
      </c>
      <c r="O477" s="99">
        <v>1.8113598097532451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1.7829009774192777</v>
      </c>
      <c r="X477" s="99">
        <v>2.0124522332790646</v>
      </c>
      <c r="Y477" s="99">
        <v>2.7395784655762867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685</v>
      </c>
      <c r="H5" s="120">
        <v>955</v>
      </c>
      <c r="I5" s="120">
        <v>1327</v>
      </c>
      <c r="J5" s="120">
        <v>2231</v>
      </c>
      <c r="K5" s="120">
        <v>3593</v>
      </c>
      <c r="L5" s="120">
        <v>5861</v>
      </c>
      <c r="M5" s="120">
        <v>7672</v>
      </c>
      <c r="N5" s="120">
        <v>9019</v>
      </c>
      <c r="O5" s="120">
        <v>9894</v>
      </c>
      <c r="P5" s="120">
        <v>10697</v>
      </c>
      <c r="Q5" s="120">
        <v>11556</v>
      </c>
      <c r="R5" s="120">
        <v>14378</v>
      </c>
      <c r="S5" s="120">
        <v>17416</v>
      </c>
      <c r="T5" s="120">
        <v>19880</v>
      </c>
      <c r="U5" s="120">
        <v>21095</v>
      </c>
      <c r="V5" s="120">
        <v>22408</v>
      </c>
      <c r="W5" s="120">
        <v>24003</v>
      </c>
      <c r="X5" s="120">
        <v>26965</v>
      </c>
      <c r="Y5" s="120">
        <v>28511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685</v>
      </c>
      <c r="H7" s="52">
        <v>955</v>
      </c>
      <c r="I7" s="52">
        <v>1327</v>
      </c>
      <c r="J7" s="52">
        <v>2231</v>
      </c>
      <c r="K7" s="52">
        <v>3593</v>
      </c>
      <c r="L7" s="52">
        <v>5861</v>
      </c>
      <c r="M7" s="52">
        <v>7672</v>
      </c>
      <c r="N7" s="52">
        <v>9019</v>
      </c>
      <c r="O7" s="52">
        <v>9894</v>
      </c>
      <c r="P7" s="52">
        <v>10697</v>
      </c>
      <c r="Q7" s="52">
        <v>11556</v>
      </c>
      <c r="R7" s="52">
        <v>14378</v>
      </c>
      <c r="S7" s="52">
        <v>17416</v>
      </c>
      <c r="T7" s="52">
        <v>19880</v>
      </c>
      <c r="U7" s="52">
        <v>21095</v>
      </c>
      <c r="V7" s="52">
        <v>22408</v>
      </c>
      <c r="W7" s="52">
        <v>24003</v>
      </c>
      <c r="X7" s="52">
        <v>26965</v>
      </c>
      <c r="Y7" s="52">
        <v>28511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2</v>
      </c>
      <c r="H9" s="52">
        <v>7</v>
      </c>
      <c r="I9" s="52">
        <v>16</v>
      </c>
      <c r="J9" s="52">
        <v>27</v>
      </c>
      <c r="K9" s="52">
        <v>49</v>
      </c>
      <c r="L9" s="52">
        <v>81</v>
      </c>
      <c r="M9" s="52">
        <v>109</v>
      </c>
      <c r="N9" s="52">
        <v>142</v>
      </c>
      <c r="O9" s="52">
        <v>165</v>
      </c>
      <c r="P9" s="52">
        <v>185</v>
      </c>
      <c r="Q9" s="52">
        <v>195</v>
      </c>
      <c r="R9" s="52">
        <v>224</v>
      </c>
      <c r="S9" s="52">
        <v>253</v>
      </c>
      <c r="T9" s="52">
        <v>290</v>
      </c>
      <c r="U9" s="52">
        <v>316</v>
      </c>
      <c r="V9" s="52">
        <v>337</v>
      </c>
      <c r="W9" s="52">
        <v>345</v>
      </c>
      <c r="X9" s="52">
        <v>338</v>
      </c>
      <c r="Y9" s="52">
        <v>316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663</v>
      </c>
      <c r="H11" s="52">
        <v>926</v>
      </c>
      <c r="I11" s="52">
        <v>1289</v>
      </c>
      <c r="J11" s="52">
        <v>2171</v>
      </c>
      <c r="K11" s="52">
        <v>3502</v>
      </c>
      <c r="L11" s="52">
        <v>5715</v>
      </c>
      <c r="M11" s="52">
        <v>7482</v>
      </c>
      <c r="N11" s="52">
        <v>8786</v>
      </c>
      <c r="O11" s="52">
        <v>9655</v>
      </c>
      <c r="P11" s="52">
        <v>10441</v>
      </c>
      <c r="Q11" s="52">
        <v>11285</v>
      </c>
      <c r="R11" s="52">
        <v>14044</v>
      </c>
      <c r="S11" s="52">
        <v>17002</v>
      </c>
      <c r="T11" s="52">
        <v>19396</v>
      </c>
      <c r="U11" s="52">
        <v>20557</v>
      </c>
      <c r="V11" s="52">
        <v>21803</v>
      </c>
      <c r="W11" s="52">
        <v>23322</v>
      </c>
      <c r="X11" s="52">
        <v>26160</v>
      </c>
      <c r="Y11" s="52">
        <v>27678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22</v>
      </c>
      <c r="H13" s="52">
        <v>29</v>
      </c>
      <c r="I13" s="52">
        <v>38</v>
      </c>
      <c r="J13" s="52">
        <v>60</v>
      </c>
      <c r="K13" s="52">
        <v>91</v>
      </c>
      <c r="L13" s="52">
        <v>146</v>
      </c>
      <c r="M13" s="52">
        <v>190</v>
      </c>
      <c r="N13" s="52">
        <v>233</v>
      </c>
      <c r="O13" s="52">
        <v>239</v>
      </c>
      <c r="P13" s="52">
        <v>256</v>
      </c>
      <c r="Q13" s="52">
        <v>271</v>
      </c>
      <c r="R13" s="52">
        <v>334</v>
      </c>
      <c r="S13" s="52">
        <v>414</v>
      </c>
      <c r="T13" s="52">
        <v>484</v>
      </c>
      <c r="U13" s="52">
        <v>538</v>
      </c>
      <c r="V13" s="52">
        <v>605</v>
      </c>
      <c r="W13" s="52">
        <v>681</v>
      </c>
      <c r="X13" s="52">
        <v>805</v>
      </c>
      <c r="Y13" s="52">
        <v>833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330</v>
      </c>
      <c r="H16" s="52">
        <v>399</v>
      </c>
      <c r="I16" s="52">
        <v>429</v>
      </c>
      <c r="J16" s="52">
        <v>616</v>
      </c>
      <c r="K16" s="52">
        <v>1758</v>
      </c>
      <c r="L16" s="52">
        <v>3689</v>
      </c>
      <c r="M16" s="52">
        <v>5060</v>
      </c>
      <c r="N16" s="52">
        <v>5691</v>
      </c>
      <c r="O16" s="52">
        <v>5986</v>
      </c>
      <c r="P16" s="52">
        <v>6244</v>
      </c>
      <c r="Q16" s="52">
        <v>7124</v>
      </c>
      <c r="R16" s="52">
        <v>9120</v>
      </c>
      <c r="S16" s="52">
        <v>11277</v>
      </c>
      <c r="T16" s="52">
        <v>13142</v>
      </c>
      <c r="U16" s="52">
        <v>13165</v>
      </c>
      <c r="V16" s="52">
        <v>12399</v>
      </c>
      <c r="W16" s="52">
        <v>12827</v>
      </c>
      <c r="X16" s="52">
        <v>15209</v>
      </c>
      <c r="Y16" s="52">
        <v>19077</v>
      </c>
      <c r="DA16" s="63" t="s">
        <v>1083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355</v>
      </c>
      <c r="H17" s="36">
        <v>556</v>
      </c>
      <c r="I17" s="36">
        <v>898</v>
      </c>
      <c r="J17" s="36">
        <v>1615</v>
      </c>
      <c r="K17" s="36">
        <v>1835</v>
      </c>
      <c r="L17" s="36">
        <v>2172</v>
      </c>
      <c r="M17" s="36">
        <v>2612</v>
      </c>
      <c r="N17" s="36">
        <v>3328</v>
      </c>
      <c r="O17" s="36">
        <v>3908</v>
      </c>
      <c r="P17" s="36">
        <v>4453</v>
      </c>
      <c r="Q17" s="36">
        <v>4432</v>
      </c>
      <c r="R17" s="36">
        <v>5258</v>
      </c>
      <c r="S17" s="36">
        <v>6139</v>
      </c>
      <c r="T17" s="36">
        <v>6738</v>
      </c>
      <c r="U17" s="36">
        <v>7930</v>
      </c>
      <c r="V17" s="36">
        <v>10009</v>
      </c>
      <c r="W17" s="36">
        <v>11176</v>
      </c>
      <c r="X17" s="36">
        <v>11756</v>
      </c>
      <c r="Y17" s="36">
        <v>9434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1</v>
      </c>
      <c r="J21" s="52">
        <v>4</v>
      </c>
      <c r="K21" s="52">
        <v>8</v>
      </c>
      <c r="L21" s="52">
        <v>17</v>
      </c>
      <c r="M21" s="52">
        <v>30</v>
      </c>
      <c r="N21" s="52">
        <v>51</v>
      </c>
      <c r="O21" s="52">
        <v>79</v>
      </c>
      <c r="P21" s="52">
        <v>139</v>
      </c>
      <c r="Q21" s="52">
        <v>186</v>
      </c>
      <c r="R21" s="52">
        <v>268</v>
      </c>
      <c r="S21" s="52">
        <v>365</v>
      </c>
      <c r="T21" s="52">
        <v>482</v>
      </c>
      <c r="U21" s="52">
        <v>631</v>
      </c>
      <c r="V21" s="52">
        <v>808</v>
      </c>
      <c r="W21" s="52">
        <v>1011</v>
      </c>
      <c r="X21" s="52">
        <v>1129</v>
      </c>
      <c r="Y21" s="52">
        <v>1343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2</v>
      </c>
      <c r="N23" s="52">
        <v>5</v>
      </c>
      <c r="O23" s="52">
        <v>8</v>
      </c>
      <c r="P23" s="52">
        <v>12</v>
      </c>
      <c r="Q23" s="52">
        <v>20</v>
      </c>
      <c r="R23" s="52">
        <v>22</v>
      </c>
      <c r="S23" s="52">
        <v>29</v>
      </c>
      <c r="T23" s="52">
        <v>32</v>
      </c>
      <c r="U23" s="52">
        <v>35</v>
      </c>
      <c r="V23" s="52">
        <v>35</v>
      </c>
      <c r="W23" s="52">
        <v>36</v>
      </c>
      <c r="X23" s="52">
        <v>40</v>
      </c>
      <c r="Y23" s="52">
        <v>49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1</v>
      </c>
      <c r="J25" s="52">
        <v>4</v>
      </c>
      <c r="K25" s="52">
        <v>7</v>
      </c>
      <c r="L25" s="52">
        <v>17</v>
      </c>
      <c r="M25" s="52">
        <v>29</v>
      </c>
      <c r="N25" s="52">
        <v>52</v>
      </c>
      <c r="O25" s="52">
        <v>78</v>
      </c>
      <c r="P25" s="52">
        <v>130</v>
      </c>
      <c r="Q25" s="52">
        <v>187</v>
      </c>
      <c r="R25" s="52">
        <v>263</v>
      </c>
      <c r="S25" s="52">
        <v>361</v>
      </c>
      <c r="T25" s="52">
        <v>478</v>
      </c>
      <c r="U25" s="52">
        <v>623</v>
      </c>
      <c r="V25" s="52">
        <v>806</v>
      </c>
      <c r="W25" s="52">
        <v>1005</v>
      </c>
      <c r="X25" s="52">
        <v>1117</v>
      </c>
      <c r="Y25" s="52">
        <v>1333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2</v>
      </c>
      <c r="L27" s="52">
        <v>3</v>
      </c>
      <c r="M27" s="52">
        <v>8</v>
      </c>
      <c r="N27" s="52">
        <v>12</v>
      </c>
      <c r="O27" s="52">
        <v>18</v>
      </c>
      <c r="P27" s="52">
        <v>18</v>
      </c>
      <c r="Q27" s="52">
        <v>29</v>
      </c>
      <c r="R27" s="52">
        <v>35</v>
      </c>
      <c r="S27" s="52">
        <v>44</v>
      </c>
      <c r="T27" s="52">
        <v>49</v>
      </c>
      <c r="U27" s="52">
        <v>47</v>
      </c>
      <c r="V27" s="52">
        <v>46</v>
      </c>
      <c r="W27" s="52">
        <v>52</v>
      </c>
      <c r="X27" s="52">
        <v>71</v>
      </c>
      <c r="Y27" s="52">
        <v>87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5</v>
      </c>
      <c r="J30" s="52">
        <v>14</v>
      </c>
      <c r="K30" s="52">
        <v>26</v>
      </c>
      <c r="L30" s="52">
        <v>51</v>
      </c>
      <c r="M30" s="52">
        <v>94</v>
      </c>
      <c r="N30" s="52">
        <v>187</v>
      </c>
      <c r="O30" s="52">
        <v>328</v>
      </c>
      <c r="P30" s="52">
        <v>423</v>
      </c>
      <c r="Q30" s="52">
        <v>655</v>
      </c>
      <c r="R30" s="52">
        <v>977</v>
      </c>
      <c r="S30" s="52">
        <v>1340</v>
      </c>
      <c r="T30" s="52">
        <v>1409</v>
      </c>
      <c r="U30" s="52">
        <v>1189</v>
      </c>
      <c r="V30" s="52">
        <v>1130</v>
      </c>
      <c r="W30" s="52">
        <v>1403</v>
      </c>
      <c r="X30" s="52">
        <v>1812</v>
      </c>
      <c r="Y30" s="52">
        <v>2366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6</v>
      </c>
      <c r="J31" s="36">
        <v>15</v>
      </c>
      <c r="K31" s="36">
        <v>41</v>
      </c>
      <c r="L31" s="36">
        <v>78</v>
      </c>
      <c r="M31" s="36">
        <v>143</v>
      </c>
      <c r="N31" s="36">
        <v>233</v>
      </c>
      <c r="O31" s="36">
        <v>357</v>
      </c>
      <c r="P31" s="36">
        <v>382</v>
      </c>
      <c r="Q31" s="36">
        <v>490</v>
      </c>
      <c r="R31" s="36">
        <v>570</v>
      </c>
      <c r="S31" s="36">
        <v>512</v>
      </c>
      <c r="T31" s="36">
        <v>678</v>
      </c>
      <c r="U31" s="36">
        <v>816</v>
      </c>
      <c r="V31" s="36">
        <v>954</v>
      </c>
      <c r="W31" s="36">
        <v>997</v>
      </c>
      <c r="X31" s="36">
        <v>1059</v>
      </c>
      <c r="Y31" s="36">
        <v>2337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685</v>
      </c>
      <c r="H35" s="52">
        <v>270</v>
      </c>
      <c r="I35" s="52">
        <v>373</v>
      </c>
      <c r="J35" s="52">
        <v>908</v>
      </c>
      <c r="K35" s="52">
        <v>1370</v>
      </c>
      <c r="L35" s="52">
        <v>2285</v>
      </c>
      <c r="M35" s="52">
        <v>1841</v>
      </c>
      <c r="N35" s="52">
        <v>1398</v>
      </c>
      <c r="O35" s="52">
        <v>954</v>
      </c>
      <c r="P35" s="52">
        <v>942</v>
      </c>
      <c r="Q35" s="52">
        <v>1045</v>
      </c>
      <c r="R35" s="52">
        <v>3090</v>
      </c>
      <c r="S35" s="52">
        <v>3403</v>
      </c>
      <c r="T35" s="52">
        <v>2946</v>
      </c>
      <c r="U35" s="52">
        <v>1846</v>
      </c>
      <c r="V35" s="52">
        <v>2121</v>
      </c>
      <c r="W35" s="52">
        <v>2606</v>
      </c>
      <c r="X35" s="52">
        <v>4091</v>
      </c>
      <c r="Y35" s="52">
        <v>2889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2</v>
      </c>
      <c r="H37" s="52">
        <v>5</v>
      </c>
      <c r="I37" s="52">
        <v>9</v>
      </c>
      <c r="J37" s="52">
        <v>11</v>
      </c>
      <c r="K37" s="52">
        <v>22</v>
      </c>
      <c r="L37" s="52">
        <v>32</v>
      </c>
      <c r="M37" s="52">
        <v>30</v>
      </c>
      <c r="N37" s="52">
        <v>38</v>
      </c>
      <c r="O37" s="52">
        <v>31</v>
      </c>
      <c r="P37" s="52">
        <v>32</v>
      </c>
      <c r="Q37" s="52">
        <v>30</v>
      </c>
      <c r="R37" s="52">
        <v>51</v>
      </c>
      <c r="S37" s="52">
        <v>58</v>
      </c>
      <c r="T37" s="52">
        <v>69</v>
      </c>
      <c r="U37" s="52">
        <v>61</v>
      </c>
      <c r="V37" s="52">
        <v>56</v>
      </c>
      <c r="W37" s="52">
        <v>44</v>
      </c>
      <c r="X37" s="52">
        <v>33</v>
      </c>
      <c r="Y37" s="52">
        <v>27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663</v>
      </c>
      <c r="H39" s="52">
        <v>263</v>
      </c>
      <c r="I39" s="52">
        <v>364</v>
      </c>
      <c r="J39" s="52">
        <v>886</v>
      </c>
      <c r="K39" s="52">
        <v>1338</v>
      </c>
      <c r="L39" s="52">
        <v>2230</v>
      </c>
      <c r="M39" s="52">
        <v>1796</v>
      </c>
      <c r="N39" s="52">
        <v>1356</v>
      </c>
      <c r="O39" s="52">
        <v>947</v>
      </c>
      <c r="P39" s="52">
        <v>916</v>
      </c>
      <c r="Q39" s="52">
        <v>1031</v>
      </c>
      <c r="R39" s="52">
        <v>3022</v>
      </c>
      <c r="S39" s="52">
        <v>3319</v>
      </c>
      <c r="T39" s="52">
        <v>2872</v>
      </c>
      <c r="U39" s="52">
        <v>1784</v>
      </c>
      <c r="V39" s="52">
        <v>2052</v>
      </c>
      <c r="W39" s="52">
        <v>2524</v>
      </c>
      <c r="X39" s="52">
        <v>3955</v>
      </c>
      <c r="Y39" s="52">
        <v>2851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22</v>
      </c>
      <c r="H41" s="52">
        <v>7</v>
      </c>
      <c r="I41" s="52">
        <v>9</v>
      </c>
      <c r="J41" s="52">
        <v>23</v>
      </c>
      <c r="K41" s="52">
        <v>33</v>
      </c>
      <c r="L41" s="52">
        <v>58</v>
      </c>
      <c r="M41" s="52">
        <v>52</v>
      </c>
      <c r="N41" s="52">
        <v>55</v>
      </c>
      <c r="O41" s="52">
        <v>24</v>
      </c>
      <c r="P41" s="52">
        <v>35</v>
      </c>
      <c r="Q41" s="52">
        <v>44</v>
      </c>
      <c r="R41" s="52">
        <v>98</v>
      </c>
      <c r="S41" s="52">
        <v>124</v>
      </c>
      <c r="T41" s="52">
        <v>119</v>
      </c>
      <c r="U41" s="52">
        <v>101</v>
      </c>
      <c r="V41" s="52">
        <v>113</v>
      </c>
      <c r="W41" s="52">
        <v>128</v>
      </c>
      <c r="X41" s="52">
        <v>195</v>
      </c>
      <c r="Y41" s="52">
        <v>115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330</v>
      </c>
      <c r="H44" s="52">
        <v>69</v>
      </c>
      <c r="I44" s="52">
        <v>35</v>
      </c>
      <c r="J44" s="52">
        <v>201</v>
      </c>
      <c r="K44" s="52">
        <v>1168</v>
      </c>
      <c r="L44" s="52">
        <v>1982</v>
      </c>
      <c r="M44" s="52">
        <v>1465</v>
      </c>
      <c r="N44" s="52">
        <v>818</v>
      </c>
      <c r="O44" s="52">
        <v>623</v>
      </c>
      <c r="P44" s="52">
        <v>681</v>
      </c>
      <c r="Q44" s="52">
        <v>1535</v>
      </c>
      <c r="R44" s="52">
        <v>2973</v>
      </c>
      <c r="S44" s="52">
        <v>3497</v>
      </c>
      <c r="T44" s="52">
        <v>3274</v>
      </c>
      <c r="U44" s="52">
        <v>1212</v>
      </c>
      <c r="V44" s="52">
        <v>364</v>
      </c>
      <c r="W44" s="52">
        <v>1831</v>
      </c>
      <c r="X44" s="52">
        <v>4194</v>
      </c>
      <c r="Y44" s="52">
        <v>6234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355</v>
      </c>
      <c r="H45" s="36">
        <v>201</v>
      </c>
      <c r="I45" s="36">
        <v>348</v>
      </c>
      <c r="J45" s="36">
        <v>732</v>
      </c>
      <c r="K45" s="36">
        <v>261</v>
      </c>
      <c r="L45" s="36">
        <v>415</v>
      </c>
      <c r="M45" s="36">
        <v>583</v>
      </c>
      <c r="N45" s="36">
        <v>949</v>
      </c>
      <c r="O45" s="36">
        <v>937</v>
      </c>
      <c r="P45" s="36">
        <v>927</v>
      </c>
      <c r="Q45" s="36">
        <v>469</v>
      </c>
      <c r="R45" s="36">
        <v>1396</v>
      </c>
      <c r="S45" s="36">
        <v>1393</v>
      </c>
      <c r="T45" s="36">
        <v>1277</v>
      </c>
      <c r="U45" s="36">
        <v>2008</v>
      </c>
      <c r="V45" s="36">
        <v>3033</v>
      </c>
      <c r="W45" s="36">
        <v>2164</v>
      </c>
      <c r="X45" s="36">
        <v>1639</v>
      </c>
      <c r="Y45" s="36">
        <v>15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228</v>
      </c>
      <c r="H49" s="52">
        <v>120</v>
      </c>
      <c r="I49" s="52">
        <v>123</v>
      </c>
      <c r="J49" s="52">
        <v>397</v>
      </c>
      <c r="K49" s="52">
        <v>400</v>
      </c>
      <c r="L49" s="52">
        <v>785</v>
      </c>
      <c r="M49" s="52">
        <v>489</v>
      </c>
      <c r="N49" s="52">
        <v>327</v>
      </c>
      <c r="O49" s="52">
        <v>298</v>
      </c>
      <c r="P49" s="52">
        <v>583</v>
      </c>
      <c r="Q49" s="52">
        <v>532</v>
      </c>
      <c r="R49" s="52">
        <v>1358</v>
      </c>
      <c r="S49" s="52">
        <v>1062</v>
      </c>
      <c r="T49" s="52">
        <v>1064</v>
      </c>
      <c r="U49" s="52">
        <v>555</v>
      </c>
      <c r="V49" s="52">
        <v>674</v>
      </c>
      <c r="W49" s="52">
        <v>1328</v>
      </c>
      <c r="X49" s="52">
        <v>1785</v>
      </c>
      <c r="Y49" s="52">
        <v>1199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2</v>
      </c>
      <c r="H51" s="52">
        <v>2</v>
      </c>
      <c r="I51" s="52">
        <v>3</v>
      </c>
      <c r="J51" s="52">
        <v>9</v>
      </c>
      <c r="K51" s="52">
        <v>16</v>
      </c>
      <c r="L51" s="52">
        <v>24</v>
      </c>
      <c r="M51" s="52">
        <v>12</v>
      </c>
      <c r="N51" s="52">
        <v>12</v>
      </c>
      <c r="O51" s="52">
        <v>4</v>
      </c>
      <c r="P51" s="52">
        <v>13</v>
      </c>
      <c r="Q51" s="52">
        <v>7</v>
      </c>
      <c r="R51" s="52">
        <v>20</v>
      </c>
      <c r="S51" s="52">
        <v>14</v>
      </c>
      <c r="T51" s="52">
        <v>11</v>
      </c>
      <c r="U51" s="52">
        <v>4</v>
      </c>
      <c r="V51" s="52">
        <v>6</v>
      </c>
      <c r="W51" s="52">
        <v>7</v>
      </c>
      <c r="X51" s="52">
        <v>8</v>
      </c>
      <c r="Y51" s="52">
        <v>1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221</v>
      </c>
      <c r="H53" s="52">
        <v>117</v>
      </c>
      <c r="I53" s="52">
        <v>120</v>
      </c>
      <c r="J53" s="52">
        <v>387</v>
      </c>
      <c r="K53" s="52">
        <v>390</v>
      </c>
      <c r="L53" s="52">
        <v>765</v>
      </c>
      <c r="M53" s="52">
        <v>475</v>
      </c>
      <c r="N53" s="52">
        <v>314</v>
      </c>
      <c r="O53" s="52">
        <v>290</v>
      </c>
      <c r="P53" s="52">
        <v>561</v>
      </c>
      <c r="Q53" s="52">
        <v>509</v>
      </c>
      <c r="R53" s="52">
        <v>1315</v>
      </c>
      <c r="S53" s="52">
        <v>1024</v>
      </c>
      <c r="T53" s="52">
        <v>1021</v>
      </c>
      <c r="U53" s="52">
        <v>525</v>
      </c>
      <c r="V53" s="52">
        <v>638</v>
      </c>
      <c r="W53" s="52">
        <v>1263</v>
      </c>
      <c r="X53" s="52">
        <v>1699</v>
      </c>
      <c r="Y53" s="52">
        <v>1151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7</v>
      </c>
      <c r="H55" s="52">
        <v>3</v>
      </c>
      <c r="I55" s="52">
        <v>3</v>
      </c>
      <c r="J55" s="52">
        <v>10</v>
      </c>
      <c r="K55" s="52">
        <v>10</v>
      </c>
      <c r="L55" s="52">
        <v>20</v>
      </c>
      <c r="M55" s="52">
        <v>14</v>
      </c>
      <c r="N55" s="52">
        <v>13</v>
      </c>
      <c r="O55" s="52">
        <v>8</v>
      </c>
      <c r="P55" s="52">
        <v>22</v>
      </c>
      <c r="Q55" s="52">
        <v>23</v>
      </c>
      <c r="R55" s="52">
        <v>43</v>
      </c>
      <c r="S55" s="52">
        <v>38</v>
      </c>
      <c r="T55" s="52">
        <v>43</v>
      </c>
      <c r="U55" s="52">
        <v>30</v>
      </c>
      <c r="V55" s="52">
        <v>36</v>
      </c>
      <c r="W55" s="52">
        <v>65</v>
      </c>
      <c r="X55" s="52">
        <v>86</v>
      </c>
      <c r="Y55" s="52">
        <v>48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110</v>
      </c>
      <c r="H58" s="52">
        <v>31</v>
      </c>
      <c r="I58" s="52">
        <v>11</v>
      </c>
      <c r="J58" s="52">
        <v>86</v>
      </c>
      <c r="K58" s="52">
        <v>327</v>
      </c>
      <c r="L58" s="52">
        <v>649</v>
      </c>
      <c r="M58" s="52">
        <v>350</v>
      </c>
      <c r="N58" s="52">
        <v>152</v>
      </c>
      <c r="O58" s="52">
        <v>120</v>
      </c>
      <c r="P58" s="52">
        <v>250</v>
      </c>
      <c r="Q58" s="52">
        <v>406</v>
      </c>
      <c r="R58" s="52">
        <v>923</v>
      </c>
      <c r="S58" s="52">
        <v>760</v>
      </c>
      <c r="T58" s="52">
        <v>766</v>
      </c>
      <c r="U58" s="52">
        <v>208</v>
      </c>
      <c r="V58" s="52">
        <v>74</v>
      </c>
      <c r="W58" s="52">
        <v>613</v>
      </c>
      <c r="X58" s="52">
        <v>1284</v>
      </c>
      <c r="Y58" s="52">
        <v>1194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118</v>
      </c>
      <c r="H59" s="36">
        <v>89</v>
      </c>
      <c r="I59" s="36">
        <v>112</v>
      </c>
      <c r="J59" s="36">
        <v>311</v>
      </c>
      <c r="K59" s="36">
        <v>73</v>
      </c>
      <c r="L59" s="36">
        <v>136</v>
      </c>
      <c r="M59" s="36">
        <v>139</v>
      </c>
      <c r="N59" s="36">
        <v>175</v>
      </c>
      <c r="O59" s="36">
        <v>178</v>
      </c>
      <c r="P59" s="36">
        <v>333</v>
      </c>
      <c r="Q59" s="36">
        <v>126</v>
      </c>
      <c r="R59" s="36">
        <v>435</v>
      </c>
      <c r="S59" s="36">
        <v>302</v>
      </c>
      <c r="T59" s="36">
        <v>298</v>
      </c>
      <c r="U59" s="36">
        <v>347</v>
      </c>
      <c r="V59" s="36">
        <v>600</v>
      </c>
      <c r="W59" s="36">
        <v>715</v>
      </c>
      <c r="X59" s="36">
        <v>501</v>
      </c>
      <c r="Y59" s="36">
        <v>5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457</v>
      </c>
      <c r="H63" s="52">
        <v>150</v>
      </c>
      <c r="I63" s="52">
        <v>250</v>
      </c>
      <c r="J63" s="52">
        <v>511</v>
      </c>
      <c r="K63" s="52">
        <v>970</v>
      </c>
      <c r="L63" s="52">
        <v>1500</v>
      </c>
      <c r="M63" s="52">
        <v>1352</v>
      </c>
      <c r="N63" s="52">
        <v>1071</v>
      </c>
      <c r="O63" s="52">
        <v>656</v>
      </c>
      <c r="P63" s="52">
        <v>359</v>
      </c>
      <c r="Q63" s="52">
        <v>513</v>
      </c>
      <c r="R63" s="52">
        <v>1732</v>
      </c>
      <c r="S63" s="52">
        <v>2341</v>
      </c>
      <c r="T63" s="52">
        <v>1882</v>
      </c>
      <c r="U63" s="52">
        <v>1291</v>
      </c>
      <c r="V63" s="52">
        <v>1447</v>
      </c>
      <c r="W63" s="52">
        <v>1278</v>
      </c>
      <c r="X63" s="52">
        <v>2306</v>
      </c>
      <c r="Y63" s="52">
        <v>1690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3</v>
      </c>
      <c r="I65" s="52">
        <v>6</v>
      </c>
      <c r="J65" s="52">
        <v>2</v>
      </c>
      <c r="K65" s="52">
        <v>6</v>
      </c>
      <c r="L65" s="52">
        <v>8</v>
      </c>
      <c r="M65" s="52">
        <v>18</v>
      </c>
      <c r="N65" s="52">
        <v>26</v>
      </c>
      <c r="O65" s="52">
        <v>27</v>
      </c>
      <c r="P65" s="52">
        <v>19</v>
      </c>
      <c r="Q65" s="52">
        <v>23</v>
      </c>
      <c r="R65" s="52">
        <v>31</v>
      </c>
      <c r="S65" s="52">
        <v>44</v>
      </c>
      <c r="T65" s="52">
        <v>58</v>
      </c>
      <c r="U65" s="52">
        <v>57</v>
      </c>
      <c r="V65" s="52">
        <v>50</v>
      </c>
      <c r="W65" s="52">
        <v>37</v>
      </c>
      <c r="X65" s="52">
        <v>25</v>
      </c>
      <c r="Y65" s="52">
        <v>26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442</v>
      </c>
      <c r="H67" s="52">
        <f t="shared" si="0"/>
        <v>146</v>
      </c>
      <c r="I67" s="52">
        <f t="shared" si="0"/>
        <v>244</v>
      </c>
      <c r="J67" s="52">
        <f t="shared" si="0"/>
        <v>499</v>
      </c>
      <c r="K67" s="52">
        <f t="shared" si="0"/>
        <v>948</v>
      </c>
      <c r="L67" s="52">
        <f t="shared" si="0"/>
        <v>1465</v>
      </c>
      <c r="M67" s="52">
        <f t="shared" si="0"/>
        <v>1321</v>
      </c>
      <c r="N67" s="52">
        <f t="shared" si="0"/>
        <v>1042</v>
      </c>
      <c r="O67" s="52">
        <f t="shared" si="0"/>
        <v>657</v>
      </c>
      <c r="P67" s="52">
        <f t="shared" si="0"/>
        <v>355</v>
      </c>
      <c r="Q67" s="52">
        <f t="shared" si="0"/>
        <v>522</v>
      </c>
      <c r="R67" s="52">
        <f t="shared" ref="R67:V67" si="1">R39-R53</f>
        <v>1707</v>
      </c>
      <c r="S67" s="52">
        <f t="shared" si="1"/>
        <v>2295</v>
      </c>
      <c r="T67" s="52">
        <f t="shared" si="1"/>
        <v>1851</v>
      </c>
      <c r="U67" s="52">
        <f t="shared" si="1"/>
        <v>1259</v>
      </c>
      <c r="V67" s="52">
        <f t="shared" si="1"/>
        <v>1414</v>
      </c>
      <c r="W67" s="52">
        <f t="shared" ref="W67:Y67" si="2">W39-W53</f>
        <v>1261</v>
      </c>
      <c r="X67" s="52">
        <f t="shared" si="2"/>
        <v>2256</v>
      </c>
      <c r="Y67" s="52">
        <f t="shared" si="2"/>
        <v>1700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15</v>
      </c>
      <c r="H69" s="52">
        <f t="shared" si="6"/>
        <v>4</v>
      </c>
      <c r="I69" s="52">
        <f t="shared" si="6"/>
        <v>6</v>
      </c>
      <c r="J69" s="52">
        <f t="shared" si="6"/>
        <v>13</v>
      </c>
      <c r="K69" s="52">
        <f t="shared" si="6"/>
        <v>23</v>
      </c>
      <c r="L69" s="52">
        <f t="shared" si="6"/>
        <v>38</v>
      </c>
      <c r="M69" s="52">
        <f t="shared" si="6"/>
        <v>38</v>
      </c>
      <c r="N69" s="52">
        <f t="shared" si="6"/>
        <v>42</v>
      </c>
      <c r="O69" s="52">
        <f t="shared" si="6"/>
        <v>16</v>
      </c>
      <c r="P69" s="52">
        <f t="shared" si="6"/>
        <v>13</v>
      </c>
      <c r="Q69" s="52">
        <f t="shared" si="6"/>
        <v>21</v>
      </c>
      <c r="R69" s="52">
        <f t="shared" ref="R69:V69" si="7">R41-R55</f>
        <v>55</v>
      </c>
      <c r="S69" s="52">
        <f t="shared" si="7"/>
        <v>86</v>
      </c>
      <c r="T69" s="52">
        <f t="shared" si="7"/>
        <v>76</v>
      </c>
      <c r="U69" s="52">
        <f t="shared" si="7"/>
        <v>71</v>
      </c>
      <c r="V69" s="52">
        <f t="shared" si="7"/>
        <v>77</v>
      </c>
      <c r="W69" s="52">
        <f t="shared" ref="W69:Y69" si="8">W41-W55</f>
        <v>63</v>
      </c>
      <c r="X69" s="52">
        <f t="shared" si="8"/>
        <v>109</v>
      </c>
      <c r="Y69" s="52">
        <f t="shared" si="8"/>
        <v>67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220</v>
      </c>
      <c r="H72" s="52">
        <v>38</v>
      </c>
      <c r="I72" s="52">
        <v>24</v>
      </c>
      <c r="J72" s="52">
        <v>115</v>
      </c>
      <c r="K72" s="52">
        <v>841</v>
      </c>
      <c r="L72" s="52">
        <v>1333</v>
      </c>
      <c r="M72" s="52">
        <v>1115</v>
      </c>
      <c r="N72" s="52">
        <v>666</v>
      </c>
      <c r="O72" s="52">
        <v>503</v>
      </c>
      <c r="P72" s="52">
        <v>431</v>
      </c>
      <c r="Q72" s="52">
        <v>1129</v>
      </c>
      <c r="R72" s="52">
        <v>2050</v>
      </c>
      <c r="S72" s="52">
        <v>2737</v>
      </c>
      <c r="T72" s="52">
        <v>2508</v>
      </c>
      <c r="U72" s="52">
        <v>1004</v>
      </c>
      <c r="V72" s="52">
        <v>290</v>
      </c>
      <c r="W72" s="52">
        <v>1218</v>
      </c>
      <c r="X72" s="52">
        <v>2910</v>
      </c>
      <c r="Y72" s="52">
        <v>5040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237</v>
      </c>
      <c r="H73" s="36">
        <v>112</v>
      </c>
      <c r="I73" s="36">
        <v>236</v>
      </c>
      <c r="J73" s="36">
        <v>421</v>
      </c>
      <c r="K73" s="36">
        <v>188</v>
      </c>
      <c r="L73" s="36">
        <v>279</v>
      </c>
      <c r="M73" s="36">
        <v>444</v>
      </c>
      <c r="N73" s="36">
        <v>774</v>
      </c>
      <c r="O73" s="36">
        <v>759</v>
      </c>
      <c r="P73" s="36">
        <v>594</v>
      </c>
      <c r="Q73" s="36">
        <v>343</v>
      </c>
      <c r="R73" s="36">
        <v>961</v>
      </c>
      <c r="S73" s="36">
        <v>1091</v>
      </c>
      <c r="T73" s="36">
        <v>979</v>
      </c>
      <c r="U73" s="36">
        <v>1661</v>
      </c>
      <c r="V73" s="36">
        <v>2433</v>
      </c>
      <c r="W73" s="36">
        <v>1449</v>
      </c>
      <c r="X73" s="36">
        <v>1138</v>
      </c>
      <c r="Y73" s="36">
        <v>10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160</v>
      </c>
      <c r="K79" s="52">
        <f>RES_hhdet_numvin!K45</f>
        <v>452</v>
      </c>
      <c r="L79" s="52">
        <f>RES_hhdet_numvin!L45</f>
        <v>1059</v>
      </c>
      <c r="M79" s="52">
        <f>RES_hhdet_numvin!M45</f>
        <v>1065</v>
      </c>
      <c r="N79" s="52">
        <f>RES_hhdet_numvin!N45</f>
        <v>945</v>
      </c>
      <c r="O79" s="52">
        <f>RES_hhdet_numvin!O45</f>
        <v>723</v>
      </c>
      <c r="P79" s="52">
        <f>RES_hhdet_numvin!P45</f>
        <v>774</v>
      </c>
      <c r="Q79" s="52">
        <f>RES_hhdet_numvin!Q45</f>
        <v>916</v>
      </c>
      <c r="R79" s="52">
        <f>RES_hhdet_numvin!R45</f>
        <v>2830</v>
      </c>
      <c r="S79" s="52">
        <f>RES_hhdet_numvin!S45</f>
        <v>3223</v>
      </c>
      <c r="T79" s="52">
        <f>RES_hhdet_numvin!T45</f>
        <v>2856</v>
      </c>
      <c r="U79" s="52">
        <f>RES_hhdet_numvin!U45</f>
        <v>1818</v>
      </c>
      <c r="V79" s="52">
        <f>RES_hhdet_numvin!V45</f>
        <v>2108</v>
      </c>
      <c r="W79" s="52">
        <f>RES_hhdet_numvin!W45</f>
        <v>2602</v>
      </c>
      <c r="X79" s="52">
        <f>RES_hhdet_numvin!X45</f>
        <v>4091</v>
      </c>
      <c r="Y79" s="52">
        <f>RES_hhdet_numvin!Y45</f>
        <v>2889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17</v>
      </c>
      <c r="S82" s="138">
        <f>RES_hhdet_numvin!S48</f>
        <v>34</v>
      </c>
      <c r="T82" s="138">
        <f>RES_hhdet_numvin!T48</f>
        <v>53</v>
      </c>
      <c r="U82" s="138">
        <f>RES_hhdet_numvin!U48</f>
        <v>55</v>
      </c>
      <c r="V82" s="138">
        <f>RES_hhdet_numvin!V48</f>
        <v>53</v>
      </c>
      <c r="W82" s="138">
        <f>RES_hhdet_numvin!W48</f>
        <v>44</v>
      </c>
      <c r="X82" s="138">
        <f>RES_hhdet_numvin!X48</f>
        <v>33</v>
      </c>
      <c r="Y82" s="138">
        <f>RES_hhdet_numvin!Y48</f>
        <v>27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140</v>
      </c>
      <c r="K84" s="138">
        <f>RES_hhdet_numvin!K50</f>
        <v>423</v>
      </c>
      <c r="L84" s="138">
        <f>RES_hhdet_numvin!L50</f>
        <v>1008</v>
      </c>
      <c r="M84" s="138">
        <f>RES_hhdet_numvin!M50</f>
        <v>1022</v>
      </c>
      <c r="N84" s="138">
        <f>RES_hhdet_numvin!N50</f>
        <v>901</v>
      </c>
      <c r="O84" s="138">
        <f>RES_hhdet_numvin!O50</f>
        <v>708</v>
      </c>
      <c r="P84" s="138">
        <f>RES_hhdet_numvin!P50</f>
        <v>748</v>
      </c>
      <c r="Q84" s="138">
        <f>RES_hhdet_numvin!Q50</f>
        <v>904</v>
      </c>
      <c r="R84" s="138">
        <f>RES_hhdet_numvin!R50</f>
        <v>2770</v>
      </c>
      <c r="S84" s="138">
        <f>RES_hhdet_numvin!S50</f>
        <v>3145</v>
      </c>
      <c r="T84" s="138">
        <f>RES_hhdet_numvin!T50</f>
        <v>2784</v>
      </c>
      <c r="U84" s="138">
        <f>RES_hhdet_numvin!U50</f>
        <v>1758</v>
      </c>
      <c r="V84" s="138">
        <f>RES_hhdet_numvin!V50</f>
        <v>2040</v>
      </c>
      <c r="W84" s="138">
        <f>RES_hhdet_numvin!W50</f>
        <v>2521</v>
      </c>
      <c r="X84" s="138">
        <f>RES_hhdet_numvin!X50</f>
        <v>3955</v>
      </c>
      <c r="Y84" s="138">
        <f>RES_hhdet_numvin!Y50</f>
        <v>2851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32</v>
      </c>
      <c r="S88" s="138">
        <f>RES_hhdet_numvin!S54</f>
        <v>72</v>
      </c>
      <c r="T88" s="138">
        <f>RES_hhdet_numvin!T54</f>
        <v>93</v>
      </c>
      <c r="U88" s="138">
        <f>RES_hhdet_numvin!U54</f>
        <v>90</v>
      </c>
      <c r="V88" s="138">
        <f>RES_hhdet_numvin!V54</f>
        <v>109</v>
      </c>
      <c r="W88" s="138">
        <f>RES_hhdet_numvin!W54</f>
        <v>127</v>
      </c>
      <c r="X88" s="138">
        <f>RES_hhdet_numvin!X54</f>
        <v>195</v>
      </c>
      <c r="Y88" s="138">
        <f>RES_hhdet_numvin!Y54</f>
        <v>115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975</v>
      </c>
      <c r="S93" s="138">
        <f>RES_hhdet_numvin!S59</f>
        <v>2024</v>
      </c>
      <c r="T93" s="138">
        <f>RES_hhdet_numvin!T59</f>
        <v>2462</v>
      </c>
      <c r="U93" s="138">
        <f>RES_hhdet_numvin!U59</f>
        <v>1057</v>
      </c>
      <c r="V93" s="138">
        <f>RES_hhdet_numvin!V59</f>
        <v>347</v>
      </c>
      <c r="W93" s="138">
        <f>RES_hhdet_numvin!W59</f>
        <v>1798</v>
      </c>
      <c r="X93" s="138">
        <f>RES_hhdet_numvin!X59</f>
        <v>4180</v>
      </c>
      <c r="Y93" s="138">
        <f>RES_hhdet_numvin!Y59</f>
        <v>6234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404</v>
      </c>
      <c r="S94" s="39">
        <f>RES_hhdet_numvin!S60</f>
        <v>727</v>
      </c>
      <c r="T94" s="39">
        <f>RES_hhdet_numvin!T60</f>
        <v>859</v>
      </c>
      <c r="U94" s="39">
        <f>RES_hhdet_numvin!U60</f>
        <v>1555</v>
      </c>
      <c r="V94" s="39">
        <f>RES_hhdet_numvin!V60</f>
        <v>2524</v>
      </c>
      <c r="W94" s="39">
        <f>RES_hhdet_numvin!W60</f>
        <v>1890</v>
      </c>
      <c r="X94" s="39">
        <f>RES_hhdet_numvin!X60</f>
        <v>1460</v>
      </c>
      <c r="Y94" s="39">
        <f>RES_hhdet_numvin!Y60</f>
        <v>15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1.0734121021836807</v>
      </c>
      <c r="H98" s="117">
        <f t="shared" si="12"/>
        <v>1.0974775558847949</v>
      </c>
      <c r="I98" s="117">
        <f t="shared" si="12"/>
        <v>1.1279102607378801</v>
      </c>
      <c r="J98" s="117">
        <f t="shared" si="12"/>
        <v>2.2369065296932296</v>
      </c>
      <c r="K98" s="117">
        <f t="shared" si="12"/>
        <v>3.3677752990811851</v>
      </c>
      <c r="L98" s="117">
        <f t="shared" si="12"/>
        <v>7.6465548752997616</v>
      </c>
      <c r="M98" s="117">
        <f t="shared" si="12"/>
        <v>8.8550248518113399</v>
      </c>
      <c r="N98" s="117">
        <f t="shared" si="12"/>
        <v>13.11192101862915</v>
      </c>
      <c r="O98" s="117">
        <f t="shared" si="12"/>
        <v>10.995321993994786</v>
      </c>
      <c r="P98" s="117">
        <f t="shared" si="12"/>
        <v>12.05082156593965</v>
      </c>
      <c r="Q98" s="117">
        <f t="shared" si="12"/>
        <v>9.8448470590103181</v>
      </c>
      <c r="R98" s="117">
        <f t="shared" ref="R98:V98" si="13">R99+R102+R104+R113</f>
        <v>15.172467313786914</v>
      </c>
      <c r="S98" s="117">
        <f t="shared" si="13"/>
        <v>20.053791501845744</v>
      </c>
      <c r="T98" s="117">
        <f t="shared" si="13"/>
        <v>23.525908588161492</v>
      </c>
      <c r="U98" s="117">
        <f t="shared" si="13"/>
        <v>22.722359197077882</v>
      </c>
      <c r="V98" s="117">
        <f t="shared" si="13"/>
        <v>23.428355526161617</v>
      </c>
      <c r="W98" s="117">
        <f t="shared" ref="W98:Y98" si="14">W99+W102+W104+W113</f>
        <v>27.02675799647162</v>
      </c>
      <c r="X98" s="117">
        <f t="shared" si="14"/>
        <v>31.963083358662679</v>
      </c>
      <c r="Y98" s="117">
        <f t="shared" si="14"/>
        <v>31.528478506036368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0.97783839082370116</v>
      </c>
      <c r="H99" s="122">
        <f t="shared" si="15"/>
        <v>0.97484276227420541</v>
      </c>
      <c r="I99" s="122">
        <f t="shared" si="15"/>
        <v>0.98317874920770953</v>
      </c>
      <c r="J99" s="122">
        <f t="shared" si="15"/>
        <v>1.9563928205902616</v>
      </c>
      <c r="K99" s="122">
        <f t="shared" si="15"/>
        <v>2.9341954360251647</v>
      </c>
      <c r="L99" s="122">
        <f t="shared" si="15"/>
        <v>6.878819216675824</v>
      </c>
      <c r="M99" s="122">
        <f t="shared" si="15"/>
        <v>7.8156768748264174</v>
      </c>
      <c r="N99" s="122">
        <f t="shared" si="15"/>
        <v>11.708901879285836</v>
      </c>
      <c r="O99" s="122">
        <f t="shared" si="15"/>
        <v>9.7670003857631915</v>
      </c>
      <c r="P99" s="122">
        <f t="shared" si="15"/>
        <v>10.677810147840987</v>
      </c>
      <c r="Q99" s="122">
        <f t="shared" si="15"/>
        <v>8.6856604703859261</v>
      </c>
      <c r="R99" s="122">
        <f t="shared" ref="R99:V99" si="16">SUM(R100:R101)</f>
        <v>13.515405034680166</v>
      </c>
      <c r="S99" s="122">
        <f t="shared" si="16"/>
        <v>17.995151626767537</v>
      </c>
      <c r="T99" s="122">
        <f t="shared" si="16"/>
        <v>21.067364751161978</v>
      </c>
      <c r="U99" s="122">
        <f t="shared" si="16"/>
        <v>20.219243149043891</v>
      </c>
      <c r="V99" s="122">
        <f t="shared" si="16"/>
        <v>20.974983419168524</v>
      </c>
      <c r="W99" s="122">
        <f t="shared" ref="W99:Y99" si="17">SUM(W100:W101)</f>
        <v>23.752899476411951</v>
      </c>
      <c r="X99" s="122">
        <f t="shared" si="17"/>
        <v>28.282409179999231</v>
      </c>
      <c r="Y99" s="122">
        <f t="shared" si="17"/>
        <v>28.106510836743379</v>
      </c>
      <c r="DA99" s="130" t="s">
        <v>1611</v>
      </c>
    </row>
    <row r="100" spans="1:105" ht="12" customHeight="1" x14ac:dyDescent="0.25">
      <c r="A100" s="97" t="s">
        <v>211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0.96713513850023158</v>
      </c>
      <c r="H100" s="98">
        <v>0.96424839218251512</v>
      </c>
      <c r="I100" s="98">
        <v>0.97265316347969888</v>
      </c>
      <c r="J100" s="98">
        <v>1.9354785966972683</v>
      </c>
      <c r="K100" s="98">
        <v>2.9029579194004018</v>
      </c>
      <c r="L100" s="98">
        <v>6.8062521449624231</v>
      </c>
      <c r="M100" s="98">
        <v>7.7332676427031348</v>
      </c>
      <c r="N100" s="98">
        <v>11.585219438525261</v>
      </c>
      <c r="O100" s="98">
        <v>9.6636218101066778</v>
      </c>
      <c r="P100" s="98">
        <v>10.565013417233237</v>
      </c>
      <c r="Q100" s="98">
        <v>8.5939887494741676</v>
      </c>
      <c r="R100" s="98">
        <v>13.370114024521289</v>
      </c>
      <c r="S100" s="98">
        <v>17.798823569935728</v>
      </c>
      <c r="T100" s="98">
        <v>20.833670976354387</v>
      </c>
      <c r="U100" s="98">
        <v>19.992631178785992</v>
      </c>
      <c r="V100" s="98">
        <v>20.740350683221813</v>
      </c>
      <c r="W100" s="98">
        <v>23.486093626880947</v>
      </c>
      <c r="X100" s="98">
        <v>27.961387672303651</v>
      </c>
      <c r="Y100" s="98">
        <v>27.788935120988182</v>
      </c>
      <c r="DA100" s="63" t="s">
        <v>1612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1.070325232346955E-2</v>
      </c>
      <c r="H101" s="98">
        <v>1.0594370091690338E-2</v>
      </c>
      <c r="I101" s="98">
        <v>1.0525585728010656E-2</v>
      </c>
      <c r="J101" s="98">
        <v>2.0914223892993317E-2</v>
      </c>
      <c r="K101" s="98">
        <v>3.1237516624762793E-2</v>
      </c>
      <c r="L101" s="98">
        <v>7.2567071713400724E-2</v>
      </c>
      <c r="M101" s="98">
        <v>8.2409232123282175E-2</v>
      </c>
      <c r="N101" s="98">
        <v>0.1236824407605753</v>
      </c>
      <c r="O101" s="98">
        <v>0.10337857565651414</v>
      </c>
      <c r="P101" s="98">
        <v>0.11279673060775061</v>
      </c>
      <c r="Q101" s="98">
        <v>9.1671720911758084E-2</v>
      </c>
      <c r="R101" s="98">
        <v>0.14529101015887688</v>
      </c>
      <c r="S101" s="98">
        <v>0.19632805683181037</v>
      </c>
      <c r="T101" s="98">
        <v>0.2336937748075924</v>
      </c>
      <c r="U101" s="98">
        <v>0.22661197025789787</v>
      </c>
      <c r="V101" s="98">
        <v>0.23463273594671</v>
      </c>
      <c r="W101" s="98">
        <v>0.26680584953100367</v>
      </c>
      <c r="X101" s="98">
        <v>0.3210215076955813</v>
      </c>
      <c r="Y101" s="98">
        <v>0.31757571575519788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1.0009154600467006E-5</v>
      </c>
      <c r="H102" s="122">
        <f t="shared" si="18"/>
        <v>7.02475522856904E-5</v>
      </c>
      <c r="I102" s="122">
        <f t="shared" si="18"/>
        <v>5.5458793144228656E-5</v>
      </c>
      <c r="J102" s="122">
        <f t="shared" si="18"/>
        <v>6.4547060311732405E-5</v>
      </c>
      <c r="K102" s="122">
        <f t="shared" si="18"/>
        <v>1.1258039231466022E-4</v>
      </c>
      <c r="L102" s="122">
        <f t="shared" si="18"/>
        <v>1.2689400062605282E-3</v>
      </c>
      <c r="M102" s="122">
        <f t="shared" si="18"/>
        <v>1.9946571038258144E-4</v>
      </c>
      <c r="N102" s="122">
        <f t="shared" si="18"/>
        <v>6.9768532933689692E-4</v>
      </c>
      <c r="O102" s="122">
        <f t="shared" si="18"/>
        <v>4.1677100501688786E-4</v>
      </c>
      <c r="P102" s="122">
        <f t="shared" si="18"/>
        <v>1.0202441286709535E-3</v>
      </c>
      <c r="Q102" s="122">
        <f t="shared" si="18"/>
        <v>7.1277984149670411E-4</v>
      </c>
      <c r="R102" s="122">
        <f t="shared" si="18"/>
        <v>5.4961840986131533E-4</v>
      </c>
      <c r="S102" s="122">
        <f t="shared" si="18"/>
        <v>5.4264494122265494E-4</v>
      </c>
      <c r="T102" s="122">
        <f t="shared" si="18"/>
        <v>1.0033622404401845E-3</v>
      </c>
      <c r="U102" s="122">
        <f t="shared" si="18"/>
        <v>8.68903396773638E-4</v>
      </c>
      <c r="V102" s="122">
        <f t="shared" si="18"/>
        <v>5.8081695023971043E-4</v>
      </c>
      <c r="W102" s="122">
        <f t="shared" si="18"/>
        <v>1.9529389990595187E-3</v>
      </c>
      <c r="X102" s="122">
        <f t="shared" si="18"/>
        <v>1.3544786196233662E-3</v>
      </c>
      <c r="Y102" s="122">
        <f t="shared" si="18"/>
        <v>1.1234617288646553E-3</v>
      </c>
      <c r="DA102" s="130" t="s">
        <v>1614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1.0009154600467006E-5</v>
      </c>
      <c r="H103" s="98">
        <v>7.02475522856904E-5</v>
      </c>
      <c r="I103" s="98">
        <v>5.5458793144228656E-5</v>
      </c>
      <c r="J103" s="98">
        <v>6.4547060311732405E-5</v>
      </c>
      <c r="K103" s="98">
        <v>1.1258039231466022E-4</v>
      </c>
      <c r="L103" s="98">
        <v>1.2689400062605282E-3</v>
      </c>
      <c r="M103" s="98">
        <v>1.9946571038258144E-4</v>
      </c>
      <c r="N103" s="98">
        <v>6.9768532933689692E-4</v>
      </c>
      <c r="O103" s="98">
        <v>4.1677100501688786E-4</v>
      </c>
      <c r="P103" s="98">
        <v>1.0202441286709535E-3</v>
      </c>
      <c r="Q103" s="98">
        <v>7.1277984149670411E-4</v>
      </c>
      <c r="R103" s="98">
        <v>5.4961840986131533E-4</v>
      </c>
      <c r="S103" s="98">
        <v>5.4264494122265494E-4</v>
      </c>
      <c r="T103" s="98">
        <v>1.0033622404401845E-3</v>
      </c>
      <c r="U103" s="98">
        <v>8.68903396773638E-4</v>
      </c>
      <c r="V103" s="98">
        <v>5.8081695023971043E-4</v>
      </c>
      <c r="W103" s="98">
        <v>1.9529389990595187E-3</v>
      </c>
      <c r="X103" s="98">
        <v>1.3544786196233662E-3</v>
      </c>
      <c r="Y103" s="98">
        <v>1.1234617288646553E-3</v>
      </c>
      <c r="DA103" s="63" t="s">
        <v>1615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5.5801618268089333E-2</v>
      </c>
      <c r="H104" s="122">
        <v>5.9380528242521671E-2</v>
      </c>
      <c r="I104" s="122">
        <v>5.810299511379554E-2</v>
      </c>
      <c r="J104" s="122">
        <v>0.12589387132476054</v>
      </c>
      <c r="K104" s="122">
        <v>0.18951602367655176</v>
      </c>
      <c r="L104" s="122">
        <v>0.4027164150281049</v>
      </c>
      <c r="M104" s="122">
        <v>0.50839575227342537</v>
      </c>
      <c r="N104" s="122">
        <v>0.77503241664479927</v>
      </c>
      <c r="O104" s="122">
        <v>0.63784206997789306</v>
      </c>
      <c r="P104" s="122">
        <v>0.76810359101851422</v>
      </c>
      <c r="Q104" s="122">
        <v>0.63695312616048161</v>
      </c>
      <c r="R104" s="122">
        <v>0.98390196180349354</v>
      </c>
      <c r="S104" s="122">
        <v>1.269009440757549</v>
      </c>
      <c r="T104" s="122">
        <v>1.4119742564012703</v>
      </c>
      <c r="U104" s="122">
        <v>1.3320783061140364</v>
      </c>
      <c r="V104" s="122">
        <v>1.3300127607455672</v>
      </c>
      <c r="W104" s="122">
        <v>2.0945478365406229</v>
      </c>
      <c r="X104" s="122">
        <v>2.3373606856098568</v>
      </c>
      <c r="Y104" s="122">
        <v>1.6723883575964169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5.4618945764595944E-2</v>
      </c>
      <c r="H105" s="98">
        <v>5.7505692082319509E-2</v>
      </c>
      <c r="I105" s="98">
        <v>5.6065667130787561E-2</v>
      </c>
      <c r="J105" s="98">
        <v>0.1219590645237119</v>
      </c>
      <c r="K105" s="98">
        <v>0.18319857243107257</v>
      </c>
      <c r="L105" s="98">
        <v>0.39469368478822142</v>
      </c>
      <c r="M105" s="98">
        <v>0.49639701765799388</v>
      </c>
      <c r="N105" s="98">
        <v>0.75932054427783491</v>
      </c>
      <c r="O105" s="98">
        <v>0.6234805114754296</v>
      </c>
      <c r="P105" s="98">
        <v>0.75080773495936493</v>
      </c>
      <c r="Q105" s="98">
        <v>0.61925286703486426</v>
      </c>
      <c r="R105" s="98">
        <v>0.96161426438671038</v>
      </c>
      <c r="S105" s="98">
        <v>1.241847109342002</v>
      </c>
      <c r="T105" s="98">
        <v>1.3805164699052814</v>
      </c>
      <c r="U105" s="98">
        <v>1.3002321058227726</v>
      </c>
      <c r="V105" s="98">
        <v>1.2947310020748308</v>
      </c>
      <c r="W105" s="98">
        <v>2.0335968288370139</v>
      </c>
      <c r="X105" s="98">
        <v>2.2728341677651422</v>
      </c>
      <c r="Y105" s="98">
        <v>1.6253383097942851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1.1826725034933872E-3</v>
      </c>
      <c r="H109" s="101">
        <v>1.8748361602021601E-3</v>
      </c>
      <c r="I109" s="101">
        <v>2.0373279830079773E-3</v>
      </c>
      <c r="J109" s="101">
        <v>3.9348068010486553E-3</v>
      </c>
      <c r="K109" s="101">
        <v>6.3174512454792012E-3</v>
      </c>
      <c r="L109" s="101">
        <v>8.0227302398834816E-3</v>
      </c>
      <c r="M109" s="101">
        <v>1.199873461543146E-2</v>
      </c>
      <c r="N109" s="101">
        <v>1.5711872366964405E-2</v>
      </c>
      <c r="O109" s="101">
        <v>1.4361558502463465E-2</v>
      </c>
      <c r="P109" s="101">
        <v>1.7295856059149264E-2</v>
      </c>
      <c r="Q109" s="101">
        <v>1.7700259125617398E-2</v>
      </c>
      <c r="R109" s="101">
        <v>2.2287697416783159E-2</v>
      </c>
      <c r="S109" s="101">
        <v>2.7162331415546939E-2</v>
      </c>
      <c r="T109" s="101">
        <v>3.1457786495988911E-2</v>
      </c>
      <c r="U109" s="101">
        <v>3.184620029126374E-2</v>
      </c>
      <c r="V109" s="101">
        <v>3.5281758670736275E-2</v>
      </c>
      <c r="W109" s="101">
        <v>6.095100770360895E-2</v>
      </c>
      <c r="X109" s="101">
        <v>6.4526517844714484E-2</v>
      </c>
      <c r="Y109" s="101">
        <v>4.7050047802131893E-2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3.9762083937289548E-2</v>
      </c>
      <c r="H113" s="122">
        <v>6.3184017815782173E-2</v>
      </c>
      <c r="I113" s="122">
        <v>8.6573057623230948E-2</v>
      </c>
      <c r="J113" s="122">
        <v>0.15455529071789564</v>
      </c>
      <c r="K113" s="122">
        <v>0.243951258987154</v>
      </c>
      <c r="L113" s="122">
        <v>0.36375030358957172</v>
      </c>
      <c r="M113" s="122">
        <v>0.53075275900111485</v>
      </c>
      <c r="N113" s="122">
        <v>0.62728903736917785</v>
      </c>
      <c r="O113" s="122">
        <v>0.59006276724868367</v>
      </c>
      <c r="P113" s="122">
        <v>0.60388758295147682</v>
      </c>
      <c r="Q113" s="122">
        <v>0.52152068262241458</v>
      </c>
      <c r="R113" s="122">
        <v>0.67261069889339364</v>
      </c>
      <c r="S113" s="122">
        <v>0.7890877893794328</v>
      </c>
      <c r="T113" s="122">
        <v>1.0455662183578061</v>
      </c>
      <c r="U113" s="122">
        <v>1.1701688385231788</v>
      </c>
      <c r="V113" s="122">
        <v>1.1227785292972843</v>
      </c>
      <c r="W113" s="122">
        <v>1.1773577445199841</v>
      </c>
      <c r="X113" s="122">
        <v>1.3419590144339688</v>
      </c>
      <c r="Y113" s="122">
        <v>1.7484558499677099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2.3923273536482874E-2</v>
      </c>
      <c r="H114" s="98">
        <v>3.1472790477776513E-2</v>
      </c>
      <c r="I114" s="98">
        <v>2.8711920982876019E-2</v>
      </c>
      <c r="J114" s="98">
        <v>4.4413790849853717E-2</v>
      </c>
      <c r="K114" s="98">
        <v>0.12619255439758517</v>
      </c>
      <c r="L114" s="98">
        <v>0.26103003169142658</v>
      </c>
      <c r="M114" s="98">
        <v>0.3876280466801677</v>
      </c>
      <c r="N114" s="98">
        <v>0.44049850554404518</v>
      </c>
      <c r="O114" s="98">
        <v>0.38995507685529429</v>
      </c>
      <c r="P114" s="98">
        <v>0.37792921900327403</v>
      </c>
      <c r="Q114" s="98">
        <v>0.35257623337525557</v>
      </c>
      <c r="R114" s="98">
        <v>0.48468063121634508</v>
      </c>
      <c r="S114" s="98">
        <v>0.64882766826970661</v>
      </c>
      <c r="T114" s="98">
        <v>0.72430936764491782</v>
      </c>
      <c r="U114" s="98">
        <v>0.83552691987123806</v>
      </c>
      <c r="V114" s="98">
        <v>0.74353280879239458</v>
      </c>
      <c r="W114" s="98">
        <v>0.63164709494862004</v>
      </c>
      <c r="X114" s="98">
        <v>0.81913759432455335</v>
      </c>
      <c r="Y114" s="98">
        <v>1.3892881457919408</v>
      </c>
      <c r="DA114" s="63" t="s">
        <v>1626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1.5838810400806674E-2</v>
      </c>
      <c r="H115" s="33">
        <v>3.1711227338005653E-2</v>
      </c>
      <c r="I115" s="33">
        <v>5.7861136640354922E-2</v>
      </c>
      <c r="J115" s="33">
        <v>0.11014149986804193</v>
      </c>
      <c r="K115" s="33">
        <v>0.11775870458956883</v>
      </c>
      <c r="L115" s="33">
        <v>0.10272027189814517</v>
      </c>
      <c r="M115" s="33">
        <v>0.14312471232094717</v>
      </c>
      <c r="N115" s="33">
        <v>0.18679053182513264</v>
      </c>
      <c r="O115" s="33">
        <v>0.20010769039338935</v>
      </c>
      <c r="P115" s="33">
        <v>0.22595836394820276</v>
      </c>
      <c r="Q115" s="33">
        <v>0.16894444924715904</v>
      </c>
      <c r="R115" s="33">
        <v>0.18793006767704853</v>
      </c>
      <c r="S115" s="33">
        <v>0.14026012110972613</v>
      </c>
      <c r="T115" s="33">
        <v>0.32125685071288823</v>
      </c>
      <c r="U115" s="33">
        <v>0.3346419186519406</v>
      </c>
      <c r="V115" s="33">
        <v>0.37924572050488969</v>
      </c>
      <c r="W115" s="33">
        <v>0.54571064957136395</v>
      </c>
      <c r="X115" s="33">
        <v>0.52282142010941535</v>
      </c>
      <c r="Y115" s="33">
        <v>0.35916770417576915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0.577190708406909</v>
      </c>
      <c r="H117" s="117">
        <f t="shared" si="19"/>
        <v>0.59553086830931545</v>
      </c>
      <c r="I117" s="117">
        <f t="shared" si="19"/>
        <v>0.61959757123760051</v>
      </c>
      <c r="J117" s="117">
        <f t="shared" si="19"/>
        <v>1.2379006130023602</v>
      </c>
      <c r="K117" s="117">
        <f t="shared" si="19"/>
        <v>1.8716373271120923</v>
      </c>
      <c r="L117" s="117">
        <f t="shared" si="19"/>
        <v>4.2590234412083898</v>
      </c>
      <c r="M117" s="117">
        <f t="shared" si="19"/>
        <v>4.9812792605252056</v>
      </c>
      <c r="N117" s="117">
        <f t="shared" si="19"/>
        <v>7.4425681384238569</v>
      </c>
      <c r="O117" s="117">
        <f t="shared" si="19"/>
        <v>6.3091223436043471</v>
      </c>
      <c r="P117" s="117">
        <f t="shared" si="19"/>
        <v>7.0057394575154621</v>
      </c>
      <c r="Q117" s="117">
        <f t="shared" si="19"/>
        <v>5.8041001137654105</v>
      </c>
      <c r="R117" s="117">
        <f t="shared" ref="R117:V117" si="20">R118+R121+R123+R132</f>
        <v>9.2383380786930189</v>
      </c>
      <c r="S117" s="117">
        <f t="shared" si="20"/>
        <v>12.52701979891752</v>
      </c>
      <c r="T117" s="117">
        <f t="shared" si="20"/>
        <v>14.995452416101697</v>
      </c>
      <c r="U117" s="117">
        <f t="shared" si="20"/>
        <v>14.650192433533624</v>
      </c>
      <c r="V117" s="117">
        <f t="shared" si="20"/>
        <v>15.301615217946127</v>
      </c>
      <c r="W117" s="117">
        <f t="shared" ref="W117:Y117" si="21">W118+W121+W123+W132</f>
        <v>17.959500272149047</v>
      </c>
      <c r="X117" s="117">
        <f t="shared" si="21"/>
        <v>21.511016258743556</v>
      </c>
      <c r="Y117" s="117">
        <f t="shared" si="21"/>
        <v>21.336830841900355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0.51900060169976281</v>
      </c>
      <c r="H118" s="122">
        <f t="shared" si="22"/>
        <v>0.51877093715954836</v>
      </c>
      <c r="I118" s="122">
        <f t="shared" si="22"/>
        <v>0.5255019766760235</v>
      </c>
      <c r="J118" s="122">
        <f t="shared" si="22"/>
        <v>1.0552433680717443</v>
      </c>
      <c r="K118" s="122">
        <f t="shared" si="22"/>
        <v>1.5976940578476055</v>
      </c>
      <c r="L118" s="122">
        <f t="shared" si="22"/>
        <v>3.7861335745918518</v>
      </c>
      <c r="M118" s="122">
        <f t="shared" si="22"/>
        <v>4.3431910560649758</v>
      </c>
      <c r="N118" s="122">
        <f t="shared" si="22"/>
        <v>6.5742910133865893</v>
      </c>
      <c r="O118" s="122">
        <f t="shared" si="22"/>
        <v>5.5401999998187339</v>
      </c>
      <c r="P118" s="122">
        <f t="shared" si="22"/>
        <v>6.1358850946653281</v>
      </c>
      <c r="Q118" s="122">
        <f t="shared" si="22"/>
        <v>5.0683227731041169</v>
      </c>
      <c r="R118" s="122">
        <f t="shared" ref="R118:V118" si="23">SUM(R119:R120)</f>
        <v>8.1702642568287533</v>
      </c>
      <c r="S118" s="122">
        <f t="shared" si="23"/>
        <v>11.186407498613372</v>
      </c>
      <c r="T118" s="122">
        <f t="shared" si="23"/>
        <v>13.342287207805164</v>
      </c>
      <c r="U118" s="122">
        <f t="shared" si="23"/>
        <v>12.955299425433571</v>
      </c>
      <c r="V118" s="122">
        <f t="shared" si="23"/>
        <v>13.603254562820705</v>
      </c>
      <c r="W118" s="122">
        <f t="shared" ref="W118:Y118" si="24">SUM(W119:W120)</f>
        <v>15.602783290304041</v>
      </c>
      <c r="X118" s="122">
        <f t="shared" si="24"/>
        <v>18.842190662646679</v>
      </c>
      <c r="Y118" s="122">
        <f t="shared" si="24"/>
        <v>18.930574096800409</v>
      </c>
      <c r="DA118" s="130" t="s">
        <v>1779</v>
      </c>
    </row>
    <row r="119" spans="1:105" ht="12" customHeight="1" x14ac:dyDescent="0.25">
      <c r="A119" s="97" t="s">
        <v>211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0.50829734937629323</v>
      </c>
      <c r="H119" s="98">
        <v>0.50817656706785808</v>
      </c>
      <c r="I119" s="98">
        <v>0.51497639094801284</v>
      </c>
      <c r="J119" s="98">
        <v>1.034329144178751</v>
      </c>
      <c r="K119" s="98">
        <v>1.5664565412228428</v>
      </c>
      <c r="L119" s="98">
        <v>3.713566502878451</v>
      </c>
      <c r="M119" s="98">
        <v>4.2607818239416932</v>
      </c>
      <c r="N119" s="98">
        <v>6.4506085726260141</v>
      </c>
      <c r="O119" s="98">
        <v>5.4368214241622201</v>
      </c>
      <c r="P119" s="98">
        <v>6.0230883640575774</v>
      </c>
      <c r="Q119" s="98">
        <v>4.9766510521923593</v>
      </c>
      <c r="R119" s="98">
        <v>8.0249732466698767</v>
      </c>
      <c r="S119" s="98">
        <v>10.990079441781562</v>
      </c>
      <c r="T119" s="98">
        <v>13.108593432997571</v>
      </c>
      <c r="U119" s="98">
        <v>12.728687455175674</v>
      </c>
      <c r="V119" s="98">
        <v>13.368621826873996</v>
      </c>
      <c r="W119" s="98">
        <v>15.335977440773037</v>
      </c>
      <c r="X119" s="98">
        <v>18.5211691549511</v>
      </c>
      <c r="Y119" s="98">
        <v>18.612998381045212</v>
      </c>
      <c r="DA119" s="63" t="s">
        <v>1780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1.070325232346955E-2</v>
      </c>
      <c r="H120" s="98">
        <v>1.0594370091690338E-2</v>
      </c>
      <c r="I120" s="98">
        <v>1.0525585728010656E-2</v>
      </c>
      <c r="J120" s="98">
        <v>2.0914223892993317E-2</v>
      </c>
      <c r="K120" s="98">
        <v>3.1237516624762793E-2</v>
      </c>
      <c r="L120" s="98">
        <v>7.2567071713400724E-2</v>
      </c>
      <c r="M120" s="98">
        <v>8.2409232123282175E-2</v>
      </c>
      <c r="N120" s="98">
        <v>0.1236824407605753</v>
      </c>
      <c r="O120" s="98">
        <v>0.10337857565651414</v>
      </c>
      <c r="P120" s="98">
        <v>0.11279673060775061</v>
      </c>
      <c r="Q120" s="98">
        <v>9.1671720911758084E-2</v>
      </c>
      <c r="R120" s="98">
        <v>0.14529101015887688</v>
      </c>
      <c r="S120" s="98">
        <v>0.19632805683181037</v>
      </c>
      <c r="T120" s="98">
        <v>0.2336937748075924</v>
      </c>
      <c r="U120" s="98">
        <v>0.22661197025789787</v>
      </c>
      <c r="V120" s="98">
        <v>0.23463273594671</v>
      </c>
      <c r="W120" s="98">
        <v>0.26680584953100367</v>
      </c>
      <c r="X120" s="98">
        <v>0.3210215076955813</v>
      </c>
      <c r="Y120" s="98">
        <v>0.31757571575519788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3.1510470510867675E-5</v>
      </c>
      <c r="H121" s="122">
        <f t="shared" si="25"/>
        <v>2.2752183750582809E-4</v>
      </c>
      <c r="I121" s="122">
        <f t="shared" si="25"/>
        <v>1.8468511860765858E-4</v>
      </c>
      <c r="J121" s="122">
        <f t="shared" si="25"/>
        <v>2.2002430298284929E-4</v>
      </c>
      <c r="K121" s="122">
        <f t="shared" si="25"/>
        <v>3.9612758410394189E-4</v>
      </c>
      <c r="L121" s="122">
        <f t="shared" si="25"/>
        <v>4.5955210105766611E-3</v>
      </c>
      <c r="M121" s="122">
        <f t="shared" si="25"/>
        <v>7.4150461910679852E-4</v>
      </c>
      <c r="N121" s="122">
        <f t="shared" si="25"/>
        <v>2.6765916059573237E-3</v>
      </c>
      <c r="O121" s="122">
        <f t="shared" si="25"/>
        <v>1.6472965859228772E-3</v>
      </c>
      <c r="P121" s="122">
        <f t="shared" si="25"/>
        <v>4.174261582046832E-3</v>
      </c>
      <c r="Q121" s="122">
        <f t="shared" si="25"/>
        <v>3.0202979663247497E-3</v>
      </c>
      <c r="R121" s="122">
        <f t="shared" si="25"/>
        <v>2.4202380814607903E-3</v>
      </c>
      <c r="S121" s="122">
        <f t="shared" si="25"/>
        <v>2.467348430419992E-3</v>
      </c>
      <c r="T121" s="122">
        <f t="shared" si="25"/>
        <v>4.6716658262755586E-3</v>
      </c>
      <c r="U121" s="122">
        <f t="shared" si="25"/>
        <v>4.1052008366234058E-3</v>
      </c>
      <c r="V121" s="122">
        <f t="shared" si="25"/>
        <v>2.7692826368109695E-3</v>
      </c>
      <c r="W121" s="122">
        <f t="shared" si="25"/>
        <v>9.3642778355746917E-3</v>
      </c>
      <c r="X121" s="122">
        <f t="shared" si="25"/>
        <v>6.5184953926467268E-3</v>
      </c>
      <c r="Y121" s="122">
        <f t="shared" si="25"/>
        <v>5.4234020811066109E-3</v>
      </c>
      <c r="DA121" s="130" t="s">
        <v>1782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3.1510470510867675E-5</v>
      </c>
      <c r="H122" s="98">
        <v>2.2752183750582809E-4</v>
      </c>
      <c r="I122" s="98">
        <v>1.8468511860765858E-4</v>
      </c>
      <c r="J122" s="98">
        <v>2.2002430298284929E-4</v>
      </c>
      <c r="K122" s="98">
        <v>3.9612758410394189E-4</v>
      </c>
      <c r="L122" s="98">
        <v>4.5955210105766611E-3</v>
      </c>
      <c r="M122" s="98">
        <v>7.4150461910679852E-4</v>
      </c>
      <c r="N122" s="98">
        <v>2.6765916059573237E-3</v>
      </c>
      <c r="O122" s="98">
        <v>1.6472965859228772E-3</v>
      </c>
      <c r="P122" s="98">
        <v>4.174261582046832E-3</v>
      </c>
      <c r="Q122" s="98">
        <v>3.0202979663247497E-3</v>
      </c>
      <c r="R122" s="98">
        <v>2.4202380814607903E-3</v>
      </c>
      <c r="S122" s="98">
        <v>2.467348430419992E-3</v>
      </c>
      <c r="T122" s="98">
        <v>4.6716658262755586E-3</v>
      </c>
      <c r="U122" s="98">
        <v>4.1052008366234058E-3</v>
      </c>
      <c r="V122" s="98">
        <v>2.7692826368109695E-3</v>
      </c>
      <c r="W122" s="98">
        <v>9.3642778355746917E-3</v>
      </c>
      <c r="X122" s="98">
        <v>6.5184953926467268E-3</v>
      </c>
      <c r="Y122" s="98">
        <v>5.4234020811066109E-3</v>
      </c>
      <c r="DA122" s="63" t="s">
        <v>1783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3.2598122958936215E-2</v>
      </c>
      <c r="H123" s="122">
        <v>3.4760175774288679E-2</v>
      </c>
      <c r="I123" s="122">
        <v>3.4109218755545956E-2</v>
      </c>
      <c r="J123" s="122">
        <v>7.4294225132761807E-2</v>
      </c>
      <c r="K123" s="122">
        <v>0.11252695543157856</v>
      </c>
      <c r="L123" s="122">
        <v>0.24072972204656712</v>
      </c>
      <c r="M123" s="122">
        <v>0.30614332644254344</v>
      </c>
      <c r="N123" s="122">
        <v>0.4704178889711203</v>
      </c>
      <c r="O123" s="122">
        <v>0.39041187985554043</v>
      </c>
      <c r="P123" s="122">
        <v>0.47517893417677515</v>
      </c>
      <c r="Q123" s="122">
        <v>0.39967080316472764</v>
      </c>
      <c r="R123" s="122">
        <v>0.63907060870649368</v>
      </c>
      <c r="S123" s="122">
        <v>0.85004171173124121</v>
      </c>
      <c r="T123" s="122">
        <v>0.96820908244161241</v>
      </c>
      <c r="U123" s="122">
        <v>0.92784697127116134</v>
      </c>
      <c r="V123" s="122">
        <v>0.94281396158893715</v>
      </c>
      <c r="W123" s="122">
        <v>1.5139766463431878</v>
      </c>
      <c r="X123" s="122">
        <v>1.7285143186304588</v>
      </c>
      <c r="Y123" s="122">
        <v>1.2580478847991983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3.1869465446609985E-2</v>
      </c>
      <c r="H124" s="98">
        <v>3.3604111622053442E-2</v>
      </c>
      <c r="I124" s="98">
        <v>3.2851086614353792E-2</v>
      </c>
      <c r="J124" s="98">
        <v>7.1855899028340844E-2</v>
      </c>
      <c r="K124" s="98">
        <v>0.10859704534025166</v>
      </c>
      <c r="L124" s="98">
        <v>0.23571440869469854</v>
      </c>
      <c r="M124" s="98">
        <v>0.2986037830645964</v>
      </c>
      <c r="N124" s="98">
        <v>0.46047105550711342</v>
      </c>
      <c r="O124" s="98">
        <v>0.38126505572616254</v>
      </c>
      <c r="P124" s="98">
        <v>0.46404647535413551</v>
      </c>
      <c r="Q124" s="98">
        <v>0.38808532213901054</v>
      </c>
      <c r="R124" s="98">
        <v>0.62403089222946129</v>
      </c>
      <c r="S124" s="98">
        <v>0.8311369404536183</v>
      </c>
      <c r="T124" s="98">
        <v>0.94575111626038033</v>
      </c>
      <c r="U124" s="98">
        <v>0.90466860094149759</v>
      </c>
      <c r="V124" s="98">
        <v>0.91670240100405642</v>
      </c>
      <c r="W124" s="98">
        <v>1.4682107007275955</v>
      </c>
      <c r="X124" s="98">
        <v>1.679197536540213</v>
      </c>
      <c r="Y124" s="98">
        <v>1.2216380423458588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7.2865751232623326E-4</v>
      </c>
      <c r="H128" s="101">
        <v>1.1560641522352399E-3</v>
      </c>
      <c r="I128" s="101">
        <v>1.2581321411921672E-3</v>
      </c>
      <c r="J128" s="101">
        <v>2.438326104420963E-3</v>
      </c>
      <c r="K128" s="101">
        <v>3.9299100913268974E-3</v>
      </c>
      <c r="L128" s="101">
        <v>5.0153133518685928E-3</v>
      </c>
      <c r="M128" s="101">
        <v>7.5395433779470418E-3</v>
      </c>
      <c r="N128" s="101">
        <v>9.9468334640068559E-3</v>
      </c>
      <c r="O128" s="101">
        <v>9.146824129377909E-3</v>
      </c>
      <c r="P128" s="101">
        <v>1.1132458822639654E-2</v>
      </c>
      <c r="Q128" s="101">
        <v>1.1585481025717095E-2</v>
      </c>
      <c r="R128" s="101">
        <v>1.5039716477032372E-2</v>
      </c>
      <c r="S128" s="101">
        <v>1.8904771277622866E-2</v>
      </c>
      <c r="T128" s="101">
        <v>2.2457966181232129E-2</v>
      </c>
      <c r="U128" s="101">
        <v>2.317837032966379E-2</v>
      </c>
      <c r="V128" s="101">
        <v>2.6111560584880737E-2</v>
      </c>
      <c r="W128" s="101">
        <v>4.5765945615592316E-2</v>
      </c>
      <c r="X128" s="101">
        <v>4.9316782090245842E-2</v>
      </c>
      <c r="Y128" s="101">
        <v>3.6409842453339357E-2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2.5560473277699024E-2</v>
      </c>
      <c r="H132" s="122">
        <v>4.1772233537972506E-2</v>
      </c>
      <c r="I132" s="122">
        <v>5.9801690687423387E-2</v>
      </c>
      <c r="J132" s="122">
        <v>0.10814299549487112</v>
      </c>
      <c r="K132" s="122">
        <v>0.16102018624880421</v>
      </c>
      <c r="L132" s="122">
        <v>0.22756462355939477</v>
      </c>
      <c r="M132" s="122">
        <v>0.33120337339857947</v>
      </c>
      <c r="N132" s="122">
        <v>0.3951826444601898</v>
      </c>
      <c r="O132" s="122">
        <v>0.37686316734414915</v>
      </c>
      <c r="P132" s="122">
        <v>0.39050116709131177</v>
      </c>
      <c r="Q132" s="122">
        <v>0.33308623953024086</v>
      </c>
      <c r="R132" s="122">
        <v>0.42658297507631071</v>
      </c>
      <c r="S132" s="122">
        <v>0.48810324014248668</v>
      </c>
      <c r="T132" s="122">
        <v>0.68028446002864551</v>
      </c>
      <c r="U132" s="122">
        <v>0.76294083599226825</v>
      </c>
      <c r="V132" s="122">
        <v>0.7527774108996732</v>
      </c>
      <c r="W132" s="122">
        <v>0.83337605766624157</v>
      </c>
      <c r="X132" s="122">
        <v>0.93379278207376815</v>
      </c>
      <c r="Y132" s="122">
        <v>1.1427854582196402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1.3725544901175139E-2</v>
      </c>
      <c r="H133" s="98">
        <v>1.8059818842353033E-2</v>
      </c>
      <c r="I133" s="98">
        <v>1.6477857852008403E-2</v>
      </c>
      <c r="J133" s="98">
        <v>2.5509817746503016E-2</v>
      </c>
      <c r="K133" s="98">
        <v>7.2605904527384052E-2</v>
      </c>
      <c r="L133" s="98">
        <v>0.15033332292984525</v>
      </c>
      <c r="M133" s="98">
        <v>0.22335122837939853</v>
      </c>
      <c r="N133" s="98">
        <v>0.25388602495824092</v>
      </c>
      <c r="O133" s="98">
        <v>0.22481161637062266</v>
      </c>
      <c r="P133" s="98">
        <v>0.21793189929822251</v>
      </c>
      <c r="Q133" s="98">
        <v>0.20350765704999255</v>
      </c>
      <c r="R133" s="98">
        <v>0.28072179366442862</v>
      </c>
      <c r="S133" s="98">
        <v>0.37789503300787841</v>
      </c>
      <c r="T133" s="98">
        <v>0.42449520643270189</v>
      </c>
      <c r="U133" s="98">
        <v>0.49133758987038706</v>
      </c>
      <c r="V133" s="98">
        <v>0.43808100855120524</v>
      </c>
      <c r="W133" s="98">
        <v>0.37410347741827027</v>
      </c>
      <c r="X133" s="98">
        <v>0.4891495311063202</v>
      </c>
      <c r="Y133" s="98">
        <v>0.83588489856763992</v>
      </c>
      <c r="DA133" s="63" t="s">
        <v>1794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1.1834928376523883E-2</v>
      </c>
      <c r="H134" s="33">
        <v>2.3712414695619469E-2</v>
      </c>
      <c r="I134" s="33">
        <v>4.3323832835414987E-2</v>
      </c>
      <c r="J134" s="33">
        <v>8.2633177748368106E-2</v>
      </c>
      <c r="K134" s="33">
        <v>8.8414281721420157E-2</v>
      </c>
      <c r="L134" s="33">
        <v>7.7231300629549512E-2</v>
      </c>
      <c r="M134" s="33">
        <v>0.10785214501918093</v>
      </c>
      <c r="N134" s="33">
        <v>0.14129661950194886</v>
      </c>
      <c r="O134" s="33">
        <v>0.15205155097352652</v>
      </c>
      <c r="P134" s="33">
        <v>0.17256926779308929</v>
      </c>
      <c r="Q134" s="33">
        <v>0.12957858248024834</v>
      </c>
      <c r="R134" s="33">
        <v>0.14586118141188206</v>
      </c>
      <c r="S134" s="33">
        <v>0.11020820713460827</v>
      </c>
      <c r="T134" s="33">
        <v>0.25578925359594362</v>
      </c>
      <c r="U134" s="33">
        <v>0.27160324612188114</v>
      </c>
      <c r="V134" s="33">
        <v>0.31469640234846791</v>
      </c>
      <c r="W134" s="33">
        <v>0.4592725802479713</v>
      </c>
      <c r="X134" s="33">
        <v>0.444643250967448</v>
      </c>
      <c r="Y134" s="33">
        <v>0.30690055965200025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>
        <f t="shared" si="26"/>
        <v>0.5377158569692938</v>
      </c>
      <c r="H136" s="119">
        <f t="shared" si="26"/>
        <v>0.54263603398175542</v>
      </c>
      <c r="I136" s="119">
        <f t="shared" si="26"/>
        <v>0.54933232971234702</v>
      </c>
      <c r="J136" s="119">
        <f t="shared" si="26"/>
        <v>0.55339845298414259</v>
      </c>
      <c r="K136" s="119">
        <f t="shared" si="26"/>
        <v>0.55574887303874543</v>
      </c>
      <c r="L136" s="119">
        <f t="shared" si="26"/>
        <v>0.55698592512113854</v>
      </c>
      <c r="M136" s="119">
        <f t="shared" si="26"/>
        <v>0.5625370164270358</v>
      </c>
      <c r="N136" s="119">
        <f t="shared" si="26"/>
        <v>0.56761843881225393</v>
      </c>
      <c r="O136" s="119">
        <f t="shared" si="26"/>
        <v>0.57380059875009959</v>
      </c>
      <c r="P136" s="119">
        <f t="shared" si="26"/>
        <v>0.58134953033546122</v>
      </c>
      <c r="Q136" s="119">
        <f t="shared" si="26"/>
        <v>0.58955716416674175</v>
      </c>
      <c r="R136" s="119">
        <f t="shared" ref="R136:V136" si="27">IF(R117=0,"",R117/R98)</f>
        <v>0.6088883164242066</v>
      </c>
      <c r="S136" s="119">
        <f t="shared" si="27"/>
        <v>0.62467089067743309</v>
      </c>
      <c r="T136" s="119">
        <f t="shared" si="27"/>
        <v>0.63740162722759119</v>
      </c>
      <c r="U136" s="119">
        <f t="shared" si="27"/>
        <v>0.64474785855060568</v>
      </c>
      <c r="V136" s="119">
        <f t="shared" si="27"/>
        <v>0.65312374147896779</v>
      </c>
      <c r="W136" s="119">
        <f t="shared" ref="W136:Y136" si="28">IF(W117=0,"",W117/W98)</f>
        <v>0.66450812467013931</v>
      </c>
      <c r="X136" s="119">
        <f t="shared" si="28"/>
        <v>0.67299565618764412</v>
      </c>
      <c r="Y136" s="119">
        <f t="shared" si="28"/>
        <v>0.67674787534752923</v>
      </c>
      <c r="DA136" s="129" t="s">
        <v>1946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>
        <f t="shared" si="29"/>
        <v>0.53076316758495501</v>
      </c>
      <c r="H137" s="124">
        <f t="shared" si="29"/>
        <v>0.53215857698867297</v>
      </c>
      <c r="I137" s="124">
        <f t="shared" si="29"/>
        <v>0.53449281435293128</v>
      </c>
      <c r="J137" s="124">
        <f t="shared" si="29"/>
        <v>0.53938215115375843</v>
      </c>
      <c r="K137" s="124">
        <f t="shared" si="29"/>
        <v>0.54450839853119559</v>
      </c>
      <c r="L137" s="124">
        <f t="shared" si="29"/>
        <v>0.55040457603732362</v>
      </c>
      <c r="M137" s="124">
        <f t="shared" si="29"/>
        <v>0.55570248433043568</v>
      </c>
      <c r="N137" s="124">
        <f t="shared" si="29"/>
        <v>0.56147801742340475</v>
      </c>
      <c r="O137" s="124">
        <f t="shared" si="29"/>
        <v>0.56723659066240772</v>
      </c>
      <c r="P137" s="124">
        <f t="shared" si="29"/>
        <v>0.57463890158282882</v>
      </c>
      <c r="Q137" s="124">
        <f t="shared" si="29"/>
        <v>0.58352761892831839</v>
      </c>
      <c r="R137" s="124">
        <f t="shared" ref="R137:V137" si="30">IF(R118=0,"",R118/R99)</f>
        <v>0.60451493949786006</v>
      </c>
      <c r="S137" s="124">
        <f t="shared" si="30"/>
        <v>0.62163452304418187</v>
      </c>
      <c r="T137" s="124">
        <f t="shared" si="30"/>
        <v>0.63331543196779105</v>
      </c>
      <c r="U137" s="124">
        <f t="shared" si="30"/>
        <v>0.64074106681120702</v>
      </c>
      <c r="V137" s="124">
        <f t="shared" si="30"/>
        <v>0.64854661817701487</v>
      </c>
      <c r="W137" s="124">
        <f t="shared" ref="W137:Y137" si="31">IF(W118=0,"",W118/W99)</f>
        <v>0.6568791025196119</v>
      </c>
      <c r="X137" s="124">
        <f t="shared" si="31"/>
        <v>0.66621589917352264</v>
      </c>
      <c r="Y137" s="124">
        <f t="shared" si="31"/>
        <v>0.6735298524515767</v>
      </c>
      <c r="DA137" s="130" t="s">
        <v>1947</v>
      </c>
    </row>
    <row r="138" spans="1:105" ht="12" customHeight="1" x14ac:dyDescent="0.25">
      <c r="A138" s="97" t="s">
        <v>211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>
        <f t="shared" si="32"/>
        <v>0.52557013920983853</v>
      </c>
      <c r="H138" s="111">
        <f t="shared" si="32"/>
        <v>0.52701831933329191</v>
      </c>
      <c r="I138" s="111">
        <f t="shared" si="32"/>
        <v>0.52945531900155218</v>
      </c>
      <c r="J138" s="111">
        <f t="shared" si="32"/>
        <v>0.53440484743347039</v>
      </c>
      <c r="K138" s="111">
        <f t="shared" si="32"/>
        <v>0.53960704382045954</v>
      </c>
      <c r="L138" s="111">
        <f t="shared" si="32"/>
        <v>0.54561106814519189</v>
      </c>
      <c r="M138" s="111">
        <f t="shared" si="32"/>
        <v>0.55096784707329138</v>
      </c>
      <c r="N138" s="111">
        <f t="shared" si="32"/>
        <v>0.55679640829031574</v>
      </c>
      <c r="O138" s="111">
        <f t="shared" si="32"/>
        <v>0.56260701536106605</v>
      </c>
      <c r="P138" s="111">
        <f t="shared" si="32"/>
        <v>0.57009755938718931</v>
      </c>
      <c r="Q138" s="111">
        <f t="shared" si="32"/>
        <v>0.57908512534378886</v>
      </c>
      <c r="R138" s="111">
        <f t="shared" ref="R138:V138" si="33">IF(R119=0,"",R119/R100)</f>
        <v>0.60021726306535428</v>
      </c>
      <c r="S138" s="111">
        <f t="shared" si="33"/>
        <v>0.61746100232967516</v>
      </c>
      <c r="T138" s="111">
        <f t="shared" si="33"/>
        <v>0.6292022873873474</v>
      </c>
      <c r="U138" s="111">
        <f t="shared" si="33"/>
        <v>0.63666894774120453</v>
      </c>
      <c r="V138" s="111">
        <f t="shared" si="33"/>
        <v>0.64457067438540094</v>
      </c>
      <c r="W138" s="111">
        <f t="shared" ref="W138:Y138" si="34">IF(W119=0,"",W119/W100)</f>
        <v>0.65298119322918324</v>
      </c>
      <c r="X138" s="111">
        <f t="shared" si="34"/>
        <v>0.66238376192239956</v>
      </c>
      <c r="Y138" s="111">
        <f t="shared" si="34"/>
        <v>0.6697989073711339</v>
      </c>
      <c r="DA138" s="63" t="s">
        <v>1948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3.1481650317797532</v>
      </c>
      <c r="H140" s="124">
        <f t="shared" si="38"/>
        <v>3.2388578691043568</v>
      </c>
      <c r="I140" s="124">
        <f t="shared" si="38"/>
        <v>3.3301323043103026</v>
      </c>
      <c r="J140" s="124">
        <f t="shared" si="38"/>
        <v>3.408742426382144</v>
      </c>
      <c r="K140" s="124">
        <f t="shared" si="38"/>
        <v>3.5186196810966179</v>
      </c>
      <c r="L140" s="124">
        <f t="shared" si="38"/>
        <v>3.6215431682379684</v>
      </c>
      <c r="M140" s="124">
        <f t="shared" si="38"/>
        <v>3.7174540811278769</v>
      </c>
      <c r="N140" s="124">
        <f t="shared" si="38"/>
        <v>3.8363879723560252</v>
      </c>
      <c r="O140" s="124">
        <f t="shared" si="38"/>
        <v>3.9525220471038467</v>
      </c>
      <c r="P140" s="124">
        <f t="shared" si="38"/>
        <v>4.0914340643984284</v>
      </c>
      <c r="Q140" s="124">
        <f t="shared" si="38"/>
        <v>4.2373504278441576</v>
      </c>
      <c r="R140" s="124">
        <f t="shared" ref="R140:V140" si="39">IF(R121=0,"",R121/R102)</f>
        <v>4.4034880164794457</v>
      </c>
      <c r="S140" s="124">
        <f t="shared" si="39"/>
        <v>4.5468928999148339</v>
      </c>
      <c r="T140" s="124">
        <f t="shared" si="39"/>
        <v>4.6560111971385876</v>
      </c>
      <c r="U140" s="124">
        <f t="shared" si="39"/>
        <v>4.7245768078092469</v>
      </c>
      <c r="V140" s="124">
        <f t="shared" si="39"/>
        <v>4.7679094690126584</v>
      </c>
      <c r="W140" s="124">
        <f t="shared" ref="W140:Y140" si="40">IF(W121=0,"",W121/W102)</f>
        <v>4.7949668884098626</v>
      </c>
      <c r="X140" s="124">
        <f t="shared" si="40"/>
        <v>4.8125494918917919</v>
      </c>
      <c r="Y140" s="124">
        <f t="shared" si="40"/>
        <v>4.8274026090656212</v>
      </c>
      <c r="DA140" s="130" t="s">
        <v>1950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3.1481650317797532</v>
      </c>
      <c r="H141" s="111">
        <f t="shared" si="41"/>
        <v>3.2388578691043568</v>
      </c>
      <c r="I141" s="111">
        <f t="shared" si="41"/>
        <v>3.3301323043103026</v>
      </c>
      <c r="J141" s="111">
        <f t="shared" si="41"/>
        <v>3.408742426382144</v>
      </c>
      <c r="K141" s="111">
        <f t="shared" si="41"/>
        <v>3.5186196810966179</v>
      </c>
      <c r="L141" s="111">
        <f t="shared" si="41"/>
        <v>3.6215431682379684</v>
      </c>
      <c r="M141" s="111">
        <f t="shared" si="41"/>
        <v>3.7174540811278769</v>
      </c>
      <c r="N141" s="111">
        <f t="shared" si="41"/>
        <v>3.8363879723560252</v>
      </c>
      <c r="O141" s="111">
        <f t="shared" si="41"/>
        <v>3.9525220471038467</v>
      </c>
      <c r="P141" s="111">
        <f t="shared" si="41"/>
        <v>4.0914340643984284</v>
      </c>
      <c r="Q141" s="111">
        <f t="shared" si="41"/>
        <v>4.2373504278441576</v>
      </c>
      <c r="R141" s="111">
        <f t="shared" ref="R141:V141" si="42">IF(R122=0,"",R122/R103)</f>
        <v>4.4034880164794457</v>
      </c>
      <c r="S141" s="111">
        <f t="shared" si="42"/>
        <v>4.5468928999148339</v>
      </c>
      <c r="T141" s="111">
        <f t="shared" si="42"/>
        <v>4.6560111971385876</v>
      </c>
      <c r="U141" s="111">
        <f t="shared" si="42"/>
        <v>4.7245768078092469</v>
      </c>
      <c r="V141" s="111">
        <f t="shared" si="42"/>
        <v>4.7679094690126584</v>
      </c>
      <c r="W141" s="111">
        <f t="shared" ref="W141:Y141" si="43">IF(W122=0,"",W122/W103)</f>
        <v>4.7949668884098626</v>
      </c>
      <c r="X141" s="111">
        <f t="shared" si="43"/>
        <v>4.8125494918917919</v>
      </c>
      <c r="Y141" s="111">
        <f t="shared" si="43"/>
        <v>4.8274026090656212</v>
      </c>
      <c r="DA141" s="63" t="s">
        <v>1951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>
        <f t="shared" si="44"/>
        <v>0.58417881005393268</v>
      </c>
      <c r="H142" s="124">
        <f t="shared" si="44"/>
        <v>0.58538003623546986</v>
      </c>
      <c r="I142" s="124">
        <f t="shared" si="44"/>
        <v>0.58704751258936938</v>
      </c>
      <c r="J142" s="124">
        <f t="shared" si="44"/>
        <v>0.59013377181093785</v>
      </c>
      <c r="K142" s="124">
        <f t="shared" si="44"/>
        <v>0.59375958427467357</v>
      </c>
      <c r="L142" s="124">
        <f t="shared" si="44"/>
        <v>0.59776486148389807</v>
      </c>
      <c r="M142" s="124">
        <f t="shared" si="44"/>
        <v>0.60217522485886832</v>
      </c>
      <c r="N142" s="124">
        <f t="shared" si="44"/>
        <v>0.60696543637182454</v>
      </c>
      <c r="O142" s="124">
        <f t="shared" si="44"/>
        <v>0.61208236055842424</v>
      </c>
      <c r="P142" s="124">
        <f t="shared" si="44"/>
        <v>0.61863912593701376</v>
      </c>
      <c r="Q142" s="124">
        <f t="shared" si="44"/>
        <v>0.62747286534869728</v>
      </c>
      <c r="R142" s="124">
        <f t="shared" ref="R142:V142" si="45">IF(R123=0,"",R123/R104)</f>
        <v>0.64952671456724864</v>
      </c>
      <c r="S142" s="124">
        <f t="shared" si="45"/>
        <v>0.66984664134870386</v>
      </c>
      <c r="T142" s="124">
        <f t="shared" si="45"/>
        <v>0.68571298524188973</v>
      </c>
      <c r="U142" s="124">
        <f t="shared" si="45"/>
        <v>0.69654086175901608</v>
      </c>
      <c r="V142" s="124">
        <f t="shared" si="45"/>
        <v>0.70887587654453976</v>
      </c>
      <c r="W142" s="124">
        <f t="shared" ref="W142:Y142" si="46">IF(W123=0,"",W123/W104)</f>
        <v>0.72281788934631708</v>
      </c>
      <c r="X142" s="124">
        <f t="shared" si="46"/>
        <v>0.73951544118637402</v>
      </c>
      <c r="Y142" s="124">
        <f t="shared" si="46"/>
        <v>0.75224625852292148</v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>
        <f t="shared" si="47"/>
        <v>0.58348737787736293</v>
      </c>
      <c r="H143" s="111">
        <f t="shared" si="47"/>
        <v>0.58436148501524143</v>
      </c>
      <c r="I143" s="111">
        <f t="shared" si="47"/>
        <v>0.58593945805942516</v>
      </c>
      <c r="J143" s="111">
        <f t="shared" si="47"/>
        <v>0.58918047058626177</v>
      </c>
      <c r="K143" s="111">
        <f t="shared" si="47"/>
        <v>0.59278325097817386</v>
      </c>
      <c r="L143" s="111">
        <f t="shared" si="47"/>
        <v>0.59720846261113725</v>
      </c>
      <c r="M143" s="111">
        <f t="shared" si="47"/>
        <v>0.60154225839915809</v>
      </c>
      <c r="N143" s="111">
        <f t="shared" si="47"/>
        <v>0.60642512437886487</v>
      </c>
      <c r="O143" s="111">
        <f t="shared" si="47"/>
        <v>0.61151078294960881</v>
      </c>
      <c r="P143" s="111">
        <f t="shared" si="47"/>
        <v>0.61806299235749151</v>
      </c>
      <c r="Q143" s="111">
        <f t="shared" si="47"/>
        <v>0.62669927391254387</v>
      </c>
      <c r="R143" s="111">
        <f t="shared" ref="R143:V143" si="48">IF(R124=0,"",R124/R105)</f>
        <v>0.64894096868191742</v>
      </c>
      <c r="S143" s="111">
        <f t="shared" si="48"/>
        <v>0.66927477158923354</v>
      </c>
      <c r="T143" s="111">
        <f t="shared" si="48"/>
        <v>0.68507050576895268</v>
      </c>
      <c r="U143" s="111">
        <f t="shared" si="48"/>
        <v>0.69577469814055481</v>
      </c>
      <c r="V143" s="111">
        <f t="shared" si="48"/>
        <v>0.70802537325129589</v>
      </c>
      <c r="W143" s="111">
        <f t="shared" ref="W143:Y143" si="49">IF(W124=0,"",W124/W105)</f>
        <v>0.72197727686625335</v>
      </c>
      <c r="X143" s="111">
        <f t="shared" si="49"/>
        <v>0.73881216692168661</v>
      </c>
      <c r="Y143" s="111">
        <f t="shared" si="49"/>
        <v>0.75162077641575953</v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>
        <f t="shared" si="59"/>
        <v>0.61611097761545908</v>
      </c>
      <c r="H147" s="112">
        <f t="shared" si="59"/>
        <v>0.61662142899493877</v>
      </c>
      <c r="I147" s="112">
        <f t="shared" si="59"/>
        <v>0.61754030361602352</v>
      </c>
      <c r="J147" s="112">
        <f t="shared" si="59"/>
        <v>0.61968127730467759</v>
      </c>
      <c r="K147" s="112">
        <f t="shared" si="59"/>
        <v>0.62207208866695418</v>
      </c>
      <c r="L147" s="112">
        <f t="shared" si="59"/>
        <v>0.62513797696149798</v>
      </c>
      <c r="M147" s="112">
        <f t="shared" si="59"/>
        <v>0.62836154141208411</v>
      </c>
      <c r="N147" s="112">
        <f t="shared" si="59"/>
        <v>0.63307753727181171</v>
      </c>
      <c r="O147" s="112">
        <f t="shared" si="59"/>
        <v>0.63689634574192888</v>
      </c>
      <c r="P147" s="112">
        <f t="shared" si="59"/>
        <v>0.64364890552790766</v>
      </c>
      <c r="Q147" s="112">
        <f t="shared" si="59"/>
        <v>0.65453736826652165</v>
      </c>
      <c r="R147" s="112">
        <f t="shared" ref="R147:V147" si="60">IF(R128=0,"",R128/R109)</f>
        <v>0.67479902458237395</v>
      </c>
      <c r="S147" s="112">
        <f t="shared" si="60"/>
        <v>0.6959922176195199</v>
      </c>
      <c r="T147" s="112">
        <f t="shared" si="60"/>
        <v>0.71390802350622085</v>
      </c>
      <c r="U147" s="112">
        <f t="shared" si="60"/>
        <v>0.72782216144078682</v>
      </c>
      <c r="V147" s="112">
        <f t="shared" si="60"/>
        <v>0.74008670680405819</v>
      </c>
      <c r="W147" s="112">
        <f t="shared" ref="W147:Y147" si="61">IF(W128=0,"",W128/W109)</f>
        <v>0.75086446212902369</v>
      </c>
      <c r="X147" s="112">
        <f t="shared" si="61"/>
        <v>0.76428705185871881</v>
      </c>
      <c r="Y147" s="112">
        <f t="shared" si="61"/>
        <v>0.77385346358116947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>
        <f t="shared" si="71"/>
        <v>0.64283535334846931</v>
      </c>
      <c r="H151" s="124">
        <f t="shared" si="71"/>
        <v>0.66112024815773252</v>
      </c>
      <c r="I151" s="124">
        <f t="shared" si="71"/>
        <v>0.6907656068667748</v>
      </c>
      <c r="J151" s="124">
        <f t="shared" si="71"/>
        <v>0.69970426112594708</v>
      </c>
      <c r="K151" s="124">
        <f t="shared" si="71"/>
        <v>0.6600506466633288</v>
      </c>
      <c r="L151" s="124">
        <f t="shared" si="71"/>
        <v>0.62560669039650196</v>
      </c>
      <c r="M151" s="124">
        <f t="shared" si="71"/>
        <v>0.62402572154671321</v>
      </c>
      <c r="N151" s="124">
        <f t="shared" si="71"/>
        <v>0.62998493663713317</v>
      </c>
      <c r="O151" s="124">
        <f t="shared" si="71"/>
        <v>0.63868318467435015</v>
      </c>
      <c r="P151" s="124">
        <f t="shared" si="71"/>
        <v>0.64664546534100387</v>
      </c>
      <c r="Q151" s="124">
        <f t="shared" si="71"/>
        <v>0.6386827035417848</v>
      </c>
      <c r="R151" s="124">
        <f t="shared" ref="R151:V151" si="72">IF(R132=0,"",R132/R113)</f>
        <v>0.63421972885376676</v>
      </c>
      <c r="S151" s="124">
        <f t="shared" si="72"/>
        <v>0.61856645953975375</v>
      </c>
      <c r="T151" s="124">
        <f t="shared" si="72"/>
        <v>0.65063737531336685</v>
      </c>
      <c r="U151" s="124">
        <f t="shared" si="72"/>
        <v>0.651992097956688</v>
      </c>
      <c r="V151" s="124">
        <f t="shared" si="72"/>
        <v>0.67045939270927768</v>
      </c>
      <c r="W151" s="124">
        <f t="shared" ref="W151:Y151" si="73">IF(W132=0,"",W132/W113)</f>
        <v>0.70783588212265425</v>
      </c>
      <c r="X151" s="124">
        <f t="shared" si="73"/>
        <v>0.69584299671598915</v>
      </c>
      <c r="Y151" s="124">
        <f t="shared" si="73"/>
        <v>0.6535969771502923</v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>
        <f t="shared" si="74"/>
        <v>0.57373188833224475</v>
      </c>
      <c r="H152" s="111">
        <f t="shared" si="74"/>
        <v>0.57382324757969538</v>
      </c>
      <c r="I152" s="111">
        <f t="shared" si="74"/>
        <v>0.57390300920080928</v>
      </c>
      <c r="J152" s="111">
        <f t="shared" si="74"/>
        <v>0.57436704362260116</v>
      </c>
      <c r="K152" s="111">
        <f t="shared" si="74"/>
        <v>0.57535806984800553</v>
      </c>
      <c r="L152" s="111">
        <f t="shared" si="74"/>
        <v>0.57592347499524466</v>
      </c>
      <c r="M152" s="111">
        <f t="shared" si="74"/>
        <v>0.57619986554710234</v>
      </c>
      <c r="N152" s="111">
        <f t="shared" si="74"/>
        <v>0.57636069535508339</v>
      </c>
      <c r="O152" s="111">
        <f t="shared" si="74"/>
        <v>0.57650644834160325</v>
      </c>
      <c r="P152" s="111">
        <f t="shared" si="74"/>
        <v>0.5766473941151784</v>
      </c>
      <c r="Q152" s="111">
        <f t="shared" si="74"/>
        <v>0.57720185816777481</v>
      </c>
      <c r="R152" s="111">
        <f t="shared" ref="R152:V152" si="75">IF(R133=0,"",R133/R114)</f>
        <v>0.57918921364762332</v>
      </c>
      <c r="S152" s="111">
        <f t="shared" si="75"/>
        <v>0.58242743256564378</v>
      </c>
      <c r="T152" s="111">
        <f t="shared" si="75"/>
        <v>0.58606891667429672</v>
      </c>
      <c r="U152" s="111">
        <f t="shared" si="75"/>
        <v>0.5880571627136878</v>
      </c>
      <c r="V152" s="111">
        <f t="shared" si="75"/>
        <v>0.58918853797818616</v>
      </c>
      <c r="W152" s="111">
        <f t="shared" ref="W152:Y152" si="76">IF(W133=0,"",W133/W114)</f>
        <v>0.59226660014750943</v>
      </c>
      <c r="X152" s="111">
        <f t="shared" si="76"/>
        <v>0.59715185152704953</v>
      </c>
      <c r="Y152" s="111">
        <f t="shared" si="76"/>
        <v>0.6016641695961189</v>
      </c>
      <c r="DA152" s="63" t="s">
        <v>1962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>
        <f t="shared" si="77"/>
        <v>0.74721068546417646</v>
      </c>
      <c r="H153" s="45">
        <f t="shared" si="77"/>
        <v>0.74776086219786042</v>
      </c>
      <c r="I153" s="45">
        <f t="shared" si="77"/>
        <v>0.74875530193437345</v>
      </c>
      <c r="J153" s="45">
        <f t="shared" si="77"/>
        <v>0.75024561902070575</v>
      </c>
      <c r="K153" s="45">
        <f t="shared" si="77"/>
        <v>0.75080888525035605</v>
      </c>
      <c r="L153" s="45">
        <f t="shared" si="77"/>
        <v>0.75186036020358393</v>
      </c>
      <c r="M153" s="45">
        <f t="shared" si="77"/>
        <v>0.75355361956871592</v>
      </c>
      <c r="N153" s="45">
        <f t="shared" si="77"/>
        <v>0.75644422723859617</v>
      </c>
      <c r="O153" s="45">
        <f t="shared" si="77"/>
        <v>0.75984861288744154</v>
      </c>
      <c r="P153" s="45">
        <f t="shared" si="77"/>
        <v>0.7637215316032645</v>
      </c>
      <c r="Q153" s="45">
        <f t="shared" si="77"/>
        <v>0.76698928587277826</v>
      </c>
      <c r="R153" s="45">
        <f t="shared" ref="R153:V153" si="78">IF(R134=0,"",R134/R115)</f>
        <v>0.77614605908906265</v>
      </c>
      <c r="S153" s="45">
        <f t="shared" si="78"/>
        <v>0.78574156547599072</v>
      </c>
      <c r="T153" s="45">
        <f t="shared" si="78"/>
        <v>0.79621416019092484</v>
      </c>
      <c r="U153" s="45">
        <f t="shared" si="78"/>
        <v>0.8116235025665578</v>
      </c>
      <c r="V153" s="45">
        <f t="shared" si="78"/>
        <v>0.82979552657710332</v>
      </c>
      <c r="W153" s="45">
        <f t="shared" ref="W153:Y153" si="79">IF(W134=0,"",W134/W115)</f>
        <v>0.84160457672708666</v>
      </c>
      <c r="X153" s="45">
        <f t="shared" si="79"/>
        <v>0.85046869517012835</v>
      </c>
      <c r="Y153" s="45">
        <f t="shared" si="79"/>
        <v>0.85447704814186065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3.2331112777964428</v>
      </c>
      <c r="H155" s="117">
        <f t="shared" si="80"/>
        <v>3.2530561261577522</v>
      </c>
      <c r="I155" s="117">
        <f t="shared" si="80"/>
        <v>3.2673698256565702</v>
      </c>
      <c r="J155" s="117">
        <f t="shared" si="80"/>
        <v>6.5003687771635414</v>
      </c>
      <c r="K155" s="117">
        <f t="shared" si="80"/>
        <v>9.9079343446404025</v>
      </c>
      <c r="L155" s="117">
        <f t="shared" si="80"/>
        <v>23.029957338648661</v>
      </c>
      <c r="M155" s="117">
        <f t="shared" si="80"/>
        <v>26.55592957778536</v>
      </c>
      <c r="N155" s="117">
        <f t="shared" si="80"/>
        <v>39.461673059240447</v>
      </c>
      <c r="O155" s="117">
        <f t="shared" si="80"/>
        <v>32.945110570855725</v>
      </c>
      <c r="P155" s="117">
        <f t="shared" si="80"/>
        <v>36.104856448151544</v>
      </c>
      <c r="Q155" s="117">
        <f t="shared" si="80"/>
        <v>29.514794855728098</v>
      </c>
      <c r="R155" s="117">
        <f t="shared" ref="R155:V155" si="81">R156+R159+R161+R170</f>
        <v>45.743486886936047</v>
      </c>
      <c r="S155" s="117">
        <f t="shared" si="81"/>
        <v>60.786253551033823</v>
      </c>
      <c r="T155" s="117">
        <f t="shared" si="81"/>
        <v>70.831244528547572</v>
      </c>
      <c r="U155" s="117">
        <f t="shared" si="81"/>
        <v>68.26673353222175</v>
      </c>
      <c r="V155" s="117">
        <f t="shared" si="81"/>
        <v>70.32636929639061</v>
      </c>
      <c r="W155" s="117">
        <f t="shared" ref="W155:Y155" si="82">W156+W159+W161+W170</f>
        <v>80.841497456049566</v>
      </c>
      <c r="X155" s="117">
        <f t="shared" si="82"/>
        <v>95.963273931628308</v>
      </c>
      <c r="Y155" s="117">
        <f t="shared" si="82"/>
        <v>94.92571466515389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3.0004582358237326</v>
      </c>
      <c r="H156" s="122">
        <f t="shared" si="83"/>
        <v>2.9915023397767979</v>
      </c>
      <c r="I156" s="122">
        <f t="shared" si="83"/>
        <v>3.0175774602589045</v>
      </c>
      <c r="J156" s="122">
        <f t="shared" si="83"/>
        <v>6.0046651853912287</v>
      </c>
      <c r="K156" s="122">
        <f t="shared" si="83"/>
        <v>9.0061912247566891</v>
      </c>
      <c r="L156" s="122">
        <f t="shared" si="83"/>
        <v>21.115844612071754</v>
      </c>
      <c r="M156" s="122">
        <f t="shared" si="83"/>
        <v>23.991834920153895</v>
      </c>
      <c r="N156" s="122">
        <f t="shared" si="83"/>
        <v>35.942202588206207</v>
      </c>
      <c r="O156" s="122">
        <f t="shared" si="83"/>
        <v>29.980601979764977</v>
      </c>
      <c r="P156" s="122">
        <f t="shared" si="83"/>
        <v>32.777096247876642</v>
      </c>
      <c r="Q156" s="122">
        <f t="shared" si="83"/>
        <v>26.662152263357161</v>
      </c>
      <c r="R156" s="122">
        <f t="shared" ref="R156:V156" si="84">SUM(R157:R158)</f>
        <v>41.479693107818512</v>
      </c>
      <c r="S156" s="122">
        <f t="shared" si="84"/>
        <v>55.219404861251718</v>
      </c>
      <c r="T156" s="122">
        <f t="shared" si="84"/>
        <v>64.634772510056223</v>
      </c>
      <c r="U156" s="122">
        <f t="shared" si="84"/>
        <v>62.025514830531826</v>
      </c>
      <c r="V156" s="122">
        <f t="shared" si="84"/>
        <v>64.345253878220205</v>
      </c>
      <c r="W156" s="122">
        <f t="shared" ref="W156:Y156" si="85">SUM(W157:W158)</f>
        <v>72.863698406595645</v>
      </c>
      <c r="X156" s="122">
        <f t="shared" si="85"/>
        <v>86.747934788643093</v>
      </c>
      <c r="Y156" s="122">
        <f t="shared" si="85"/>
        <v>86.212914751333997</v>
      </c>
      <c r="DA156" s="130" t="s">
        <v>2115</v>
      </c>
    </row>
    <row r="157" spans="1:105" ht="12" customHeight="1" x14ac:dyDescent="0.25">
      <c r="A157" s="97" t="s">
        <v>211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3.0004582358237326</v>
      </c>
      <c r="H157" s="98">
        <v>2.9915023397767979</v>
      </c>
      <c r="I157" s="98">
        <v>3.0175774602589045</v>
      </c>
      <c r="J157" s="98">
        <v>6.0046651853912287</v>
      </c>
      <c r="K157" s="98">
        <v>9.0061912247566891</v>
      </c>
      <c r="L157" s="98">
        <v>21.115844612071754</v>
      </c>
      <c r="M157" s="98">
        <v>23.991834920153895</v>
      </c>
      <c r="N157" s="98">
        <v>35.942202588206207</v>
      </c>
      <c r="O157" s="98">
        <v>29.980601979764977</v>
      </c>
      <c r="P157" s="98">
        <v>32.777096247876642</v>
      </c>
      <c r="Q157" s="98">
        <v>26.662152263357161</v>
      </c>
      <c r="R157" s="98">
        <v>41.479693107818512</v>
      </c>
      <c r="S157" s="98">
        <v>55.219404861251718</v>
      </c>
      <c r="T157" s="98">
        <v>64.634772510056223</v>
      </c>
      <c r="U157" s="98">
        <v>62.025514830531826</v>
      </c>
      <c r="V157" s="98">
        <v>64.345253878220205</v>
      </c>
      <c r="W157" s="98">
        <v>72.863698406595645</v>
      </c>
      <c r="X157" s="98">
        <v>86.747934788643093</v>
      </c>
      <c r="Y157" s="98">
        <v>86.212914751333997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0.16945084417626341</v>
      </c>
      <c r="H161" s="122">
        <v>0.17840674022319858</v>
      </c>
      <c r="I161" s="122">
        <v>0.17393917974109815</v>
      </c>
      <c r="J161" s="122">
        <v>0.37836809460877718</v>
      </c>
      <c r="K161" s="122">
        <v>0.56835869524332105</v>
      </c>
      <c r="L161" s="122">
        <v>1.2245051079282525</v>
      </c>
      <c r="M161" s="122">
        <v>1.5400314398460926</v>
      </c>
      <c r="N161" s="122">
        <v>2.355730331793787</v>
      </c>
      <c r="O161" s="122">
        <v>1.9342976602349877</v>
      </c>
      <c r="P161" s="122">
        <v>2.3293200321233511</v>
      </c>
      <c r="Q161" s="122">
        <v>1.9211817366428641</v>
      </c>
      <c r="R161" s="122">
        <v>2.9833301721815011</v>
      </c>
      <c r="S161" s="122">
        <v>3.852729818748283</v>
      </c>
      <c r="T161" s="122">
        <v>4.2829402499437803</v>
      </c>
      <c r="U161" s="122">
        <v>4.0338645294681594</v>
      </c>
      <c r="V161" s="122">
        <v>4.0167978017797941</v>
      </c>
      <c r="W161" s="122">
        <v>6.3090690334043344</v>
      </c>
      <c r="X161" s="122">
        <v>7.051283451356932</v>
      </c>
      <c r="Y161" s="122">
        <v>5.0424801286660133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0.16945084417626341</v>
      </c>
      <c r="H162" s="98">
        <v>0.17840674022319858</v>
      </c>
      <c r="I162" s="98">
        <v>0.17393917974109815</v>
      </c>
      <c r="J162" s="98">
        <v>0.37836809460877718</v>
      </c>
      <c r="K162" s="98">
        <v>0.56835869524332105</v>
      </c>
      <c r="L162" s="98">
        <v>1.2245051079282525</v>
      </c>
      <c r="M162" s="98">
        <v>1.5400314398460926</v>
      </c>
      <c r="N162" s="98">
        <v>2.355730331793787</v>
      </c>
      <c r="O162" s="98">
        <v>1.9342976602349877</v>
      </c>
      <c r="P162" s="98">
        <v>2.3293200321233511</v>
      </c>
      <c r="Q162" s="98">
        <v>1.9211817366428641</v>
      </c>
      <c r="R162" s="98">
        <v>2.9833301721815011</v>
      </c>
      <c r="S162" s="98">
        <v>3.852729818748283</v>
      </c>
      <c r="T162" s="98">
        <v>4.2829402499437803</v>
      </c>
      <c r="U162" s="98">
        <v>4.0338645294681594</v>
      </c>
      <c r="V162" s="98">
        <v>4.0167978017797941</v>
      </c>
      <c r="W162" s="98">
        <v>6.3090690334043344</v>
      </c>
      <c r="X162" s="98">
        <v>7.051283451356932</v>
      </c>
      <c r="Y162" s="98">
        <v>5.0424801286660133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6.3202197796446855E-2</v>
      </c>
      <c r="H170" s="122">
        <v>8.3147046157755838E-2</v>
      </c>
      <c r="I170" s="122">
        <v>7.5853185656567471E-2</v>
      </c>
      <c r="J170" s="122">
        <v>0.11733549716353574</v>
      </c>
      <c r="K170" s="122">
        <v>0.33338442464039192</v>
      </c>
      <c r="L170" s="122">
        <v>0.68960761864865461</v>
      </c>
      <c r="M170" s="122">
        <v>1.0240632177853721</v>
      </c>
      <c r="N170" s="122">
        <v>1.1637401392404512</v>
      </c>
      <c r="O170" s="122">
        <v>1.0302109308557579</v>
      </c>
      <c r="P170" s="122">
        <v>0.9984401681515549</v>
      </c>
      <c r="Q170" s="122">
        <v>0.93146085572807324</v>
      </c>
      <c r="R170" s="122">
        <v>1.2804636069360307</v>
      </c>
      <c r="S170" s="122">
        <v>1.7141188710338247</v>
      </c>
      <c r="T170" s="122">
        <v>1.9135317685475735</v>
      </c>
      <c r="U170" s="122">
        <v>2.207354172221764</v>
      </c>
      <c r="V170" s="122">
        <v>1.9643176163906109</v>
      </c>
      <c r="W170" s="122">
        <v>1.668730016049587</v>
      </c>
      <c r="X170" s="122">
        <v>2.1640556916282834</v>
      </c>
      <c r="Y170" s="122">
        <v>3.6703197851538718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6.3202197796446855E-2</v>
      </c>
      <c r="H171" s="98">
        <v>8.3147046157755838E-2</v>
      </c>
      <c r="I171" s="98">
        <v>7.5853185656567471E-2</v>
      </c>
      <c r="J171" s="98">
        <v>0.11733549716353574</v>
      </c>
      <c r="K171" s="98">
        <v>0.33338442464039192</v>
      </c>
      <c r="L171" s="98">
        <v>0.68960761864865461</v>
      </c>
      <c r="M171" s="98">
        <v>1.0240632177853721</v>
      </c>
      <c r="N171" s="98">
        <v>1.1637401392404512</v>
      </c>
      <c r="O171" s="98">
        <v>1.0302109308557579</v>
      </c>
      <c r="P171" s="98">
        <v>0.9984401681515549</v>
      </c>
      <c r="Q171" s="98">
        <v>0.93146085572807324</v>
      </c>
      <c r="R171" s="98">
        <v>1.2804636069360307</v>
      </c>
      <c r="S171" s="98">
        <v>1.7141188710338247</v>
      </c>
      <c r="T171" s="98">
        <v>1.9135317685475735</v>
      </c>
      <c r="U171" s="98">
        <v>2.207354172221764</v>
      </c>
      <c r="V171" s="98">
        <v>1.9643176163906109</v>
      </c>
      <c r="W171" s="98">
        <v>1.668730016049587</v>
      </c>
      <c r="X171" s="98">
        <v>2.1640556916282834</v>
      </c>
      <c r="Y171" s="98">
        <v>3.6703197851538718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18224.500362622195</v>
      </c>
      <c r="H174" s="117">
        <f t="shared" si="87"/>
        <v>13365.093167476614</v>
      </c>
      <c r="I174" s="117">
        <f t="shared" si="87"/>
        <v>9885.1517199559512</v>
      </c>
      <c r="J174" s="117">
        <f t="shared" si="87"/>
        <v>11660.790201852202</v>
      </c>
      <c r="K174" s="117">
        <f t="shared" si="87"/>
        <v>10900.981555333758</v>
      </c>
      <c r="L174" s="117">
        <f t="shared" si="87"/>
        <v>15173.081931366018</v>
      </c>
      <c r="M174" s="117">
        <f t="shared" si="87"/>
        <v>13423.349716705668</v>
      </c>
      <c r="N174" s="117">
        <f t="shared" si="87"/>
        <v>16907.821426616811</v>
      </c>
      <c r="O174" s="117">
        <f t="shared" si="87"/>
        <v>12924.559813034095</v>
      </c>
      <c r="P174" s="117">
        <f t="shared" si="87"/>
        <v>13101.902852377127</v>
      </c>
      <c r="Q174" s="117">
        <f t="shared" si="87"/>
        <v>9907.8895202743151</v>
      </c>
      <c r="R174" s="117">
        <f t="shared" ref="R174:V174" si="88">R175+R178+R180+R189</f>
        <v>12272.624485974533</v>
      </c>
      <c r="S174" s="117">
        <f t="shared" si="88"/>
        <v>13391.455854758038</v>
      </c>
      <c r="T174" s="117">
        <f t="shared" si="88"/>
        <v>13762.893203235322</v>
      </c>
      <c r="U174" s="117">
        <f t="shared" si="88"/>
        <v>12527.188312965902</v>
      </c>
      <c r="V174" s="117">
        <f t="shared" si="88"/>
        <v>12159.575810838072</v>
      </c>
      <c r="W174" s="117">
        <f t="shared" ref="W174:Y174" si="89">W175+W178+W180+W189</f>
        <v>13095.079594174265</v>
      </c>
      <c r="X174" s="117">
        <f t="shared" si="89"/>
        <v>13785.672518496087</v>
      </c>
      <c r="Y174" s="117">
        <f t="shared" si="89"/>
        <v>12860.867911514959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16601.84012449583</v>
      </c>
      <c r="H175" s="122">
        <f t="shared" si="90"/>
        <v>11871.645366752889</v>
      </c>
      <c r="I175" s="122">
        <f t="shared" si="90"/>
        <v>8616.7059934330537</v>
      </c>
      <c r="J175" s="122">
        <f t="shared" si="90"/>
        <v>10198.497760405533</v>
      </c>
      <c r="K175" s="122">
        <f t="shared" si="90"/>
        <v>9497.5488229815383</v>
      </c>
      <c r="L175" s="122">
        <f t="shared" si="90"/>
        <v>13649.661745425668</v>
      </c>
      <c r="M175" s="122">
        <f t="shared" si="90"/>
        <v>11847.800059206365</v>
      </c>
      <c r="N175" s="122">
        <f t="shared" si="90"/>
        <v>15098.628324214909</v>
      </c>
      <c r="O175" s="122">
        <f t="shared" si="90"/>
        <v>11480.717049365869</v>
      </c>
      <c r="P175" s="122">
        <f t="shared" si="90"/>
        <v>11609.136395194044</v>
      </c>
      <c r="Q175" s="122">
        <f t="shared" si="90"/>
        <v>8741.2799645715058</v>
      </c>
      <c r="R175" s="122">
        <f t="shared" ref="R175:V175" si="91">SUM(R176:R177)</f>
        <v>10932.268782398827</v>
      </c>
      <c r="S175" s="122">
        <f t="shared" si="91"/>
        <v>12016.743995137027</v>
      </c>
      <c r="T175" s="122">
        <f t="shared" si="91"/>
        <v>12324.620324749187</v>
      </c>
      <c r="U175" s="122">
        <f t="shared" si="91"/>
        <v>11147.181693452498</v>
      </c>
      <c r="V175" s="122">
        <f t="shared" si="91"/>
        <v>10886.248534671988</v>
      </c>
      <c r="W175" s="122">
        <f t="shared" ref="W175:Y175" si="92">SUM(W176:W177)</f>
        <v>11508.820602036036</v>
      </c>
      <c r="X175" s="122">
        <f t="shared" si="92"/>
        <v>12198.198359480477</v>
      </c>
      <c r="Y175" s="122">
        <f t="shared" si="92"/>
        <v>11465.003718961996</v>
      </c>
      <c r="DA175" s="130" t="s">
        <v>2283</v>
      </c>
    </row>
    <row r="176" spans="1:105" ht="12" customHeight="1" x14ac:dyDescent="0.25">
      <c r="A176" s="97" t="s">
        <v>211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16420.119212784954</v>
      </c>
      <c r="H176" s="98">
        <v>11742.627016840472</v>
      </c>
      <c r="I176" s="98">
        <v>8524.4583958318744</v>
      </c>
      <c r="J176" s="98">
        <v>10089.473814248871</v>
      </c>
      <c r="K176" s="98">
        <v>9396.4376851173602</v>
      </c>
      <c r="L176" s="98">
        <v>13505.666685874934</v>
      </c>
      <c r="M176" s="98">
        <v>11722.875740959002</v>
      </c>
      <c r="N176" s="98">
        <v>14939.139823710919</v>
      </c>
      <c r="O176" s="98">
        <v>11359.199681780943</v>
      </c>
      <c r="P176" s="98">
        <v>11486.501452970229</v>
      </c>
      <c r="Q176" s="98">
        <v>8649.0212146404101</v>
      </c>
      <c r="R176" s="98">
        <v>10814.746564555751</v>
      </c>
      <c r="S176" s="98">
        <v>11885.640682036777</v>
      </c>
      <c r="T176" s="98">
        <v>12187.907115442733</v>
      </c>
      <c r="U176" s="98">
        <v>11022.247006839587</v>
      </c>
      <c r="V176" s="98">
        <v>10764.471547923495</v>
      </c>
      <c r="W176" s="98">
        <v>11379.547093306062</v>
      </c>
      <c r="X176" s="98">
        <v>12059.741836784404</v>
      </c>
      <c r="Y176" s="98">
        <v>11335.460540040423</v>
      </c>
      <c r="DA176" s="63" t="s">
        <v>2284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181.72091171087717</v>
      </c>
      <c r="H177" s="98">
        <v>129.01834991241742</v>
      </c>
      <c r="I177" s="98">
        <v>92.247597601178541</v>
      </c>
      <c r="J177" s="98">
        <v>109.02394615666171</v>
      </c>
      <c r="K177" s="98">
        <v>101.11113786417793</v>
      </c>
      <c r="L177" s="98">
        <v>143.99505955073371</v>
      </c>
      <c r="M177" s="98">
        <v>124.92431824736336</v>
      </c>
      <c r="N177" s="98">
        <v>159.48850050399054</v>
      </c>
      <c r="O177" s="98">
        <v>121.51736758492616</v>
      </c>
      <c r="P177" s="98">
        <v>122.63494222381412</v>
      </c>
      <c r="Q177" s="98">
        <v>92.258749931096105</v>
      </c>
      <c r="R177" s="98">
        <v>117.52221784307542</v>
      </c>
      <c r="S177" s="98">
        <v>131.10331310025003</v>
      </c>
      <c r="T177" s="98">
        <v>136.71320930645368</v>
      </c>
      <c r="U177" s="98">
        <v>124.93468661291075</v>
      </c>
      <c r="V177" s="98">
        <v>121.77698674849326</v>
      </c>
      <c r="W177" s="98">
        <v>129.27350872997428</v>
      </c>
      <c r="X177" s="98">
        <v>138.45652269607308</v>
      </c>
      <c r="Y177" s="98">
        <v>129.54317892157243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0.16993644964004564</v>
      </c>
      <c r="H178" s="122">
        <f t="shared" si="93"/>
        <v>0.85547542731160153</v>
      </c>
      <c r="I178" s="122">
        <f t="shared" si="93"/>
        <v>0.48604805144489771</v>
      </c>
      <c r="J178" s="122">
        <f t="shared" si="93"/>
        <v>0.33647795223014249</v>
      </c>
      <c r="K178" s="122">
        <f t="shared" si="93"/>
        <v>0.36440577863053109</v>
      </c>
      <c r="L178" s="122">
        <f t="shared" si="93"/>
        <v>2.5179614865739537</v>
      </c>
      <c r="M178" s="122">
        <f t="shared" si="93"/>
        <v>0.30237046555649399</v>
      </c>
      <c r="N178" s="122">
        <f t="shared" si="93"/>
        <v>0.89966519350128726</v>
      </c>
      <c r="O178" s="122">
        <f t="shared" si="93"/>
        <v>0.48989759332387367</v>
      </c>
      <c r="P178" s="122">
        <f t="shared" si="93"/>
        <v>1.1092305521588472</v>
      </c>
      <c r="Q178" s="122">
        <f t="shared" si="93"/>
        <v>0.71734419839102359</v>
      </c>
      <c r="R178" s="122">
        <f t="shared" si="93"/>
        <v>0.44457240970142564</v>
      </c>
      <c r="S178" s="122">
        <f t="shared" si="93"/>
        <v>0.36236567905486206</v>
      </c>
      <c r="T178" s="122">
        <f t="shared" si="93"/>
        <v>0.58697700484503756</v>
      </c>
      <c r="U178" s="122">
        <f t="shared" si="93"/>
        <v>0.47903989118167389</v>
      </c>
      <c r="V178" s="122">
        <f t="shared" si="93"/>
        <v>0.30145042535200967</v>
      </c>
      <c r="W178" s="122">
        <f t="shared" si="93"/>
        <v>0.94624340953473329</v>
      </c>
      <c r="X178" s="122">
        <f t="shared" si="93"/>
        <v>0.58418640260410715</v>
      </c>
      <c r="Y178" s="122">
        <f t="shared" si="93"/>
        <v>0.4582743469782169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0.16993644964004564</v>
      </c>
      <c r="H179" s="98">
        <f>RES_hhdet_fech!H48</f>
        <v>0.85547542731160153</v>
      </c>
      <c r="I179" s="98">
        <f>RES_hhdet_fech!I48</f>
        <v>0.48604805144489771</v>
      </c>
      <c r="J179" s="98">
        <f>RES_hhdet_fech!J48</f>
        <v>0.33647795223014249</v>
      </c>
      <c r="K179" s="98">
        <f>RES_hhdet_fech!K48</f>
        <v>0.36440577863053109</v>
      </c>
      <c r="L179" s="98">
        <f>RES_hhdet_fech!L48</f>
        <v>2.5179614865739537</v>
      </c>
      <c r="M179" s="98">
        <f>RES_hhdet_fech!M48</f>
        <v>0.30237046555649399</v>
      </c>
      <c r="N179" s="98">
        <f>RES_hhdet_fech!N48</f>
        <v>0.89966519350128726</v>
      </c>
      <c r="O179" s="98">
        <f>RES_hhdet_fech!O48</f>
        <v>0.48989759332387367</v>
      </c>
      <c r="P179" s="98">
        <f>RES_hhdet_fech!P48</f>
        <v>1.1092305521588472</v>
      </c>
      <c r="Q179" s="98">
        <f>RES_hhdet_fech!Q48</f>
        <v>0.71734419839102359</v>
      </c>
      <c r="R179" s="98">
        <f>RES_hhdet_fech!R48</f>
        <v>0.44457240970142564</v>
      </c>
      <c r="S179" s="98">
        <f>RES_hhdet_fech!S48</f>
        <v>0.36236567905486206</v>
      </c>
      <c r="T179" s="98">
        <f>RES_hhdet_fech!T48</f>
        <v>0.58697700484503756</v>
      </c>
      <c r="U179" s="98">
        <f>RES_hhdet_fech!U48</f>
        <v>0.47903989118167389</v>
      </c>
      <c r="V179" s="98">
        <f>RES_hhdet_fech!V48</f>
        <v>0.30145042535200967</v>
      </c>
      <c r="W179" s="98">
        <f>RES_hhdet_fech!W48</f>
        <v>0.94624340953473329</v>
      </c>
      <c r="X179" s="98">
        <f>RES_hhdet_fech!X48</f>
        <v>0.58418640260410715</v>
      </c>
      <c r="Y179" s="98">
        <f>RES_hhdet_fech!Y48</f>
        <v>0.4582743469782169</v>
      </c>
      <c r="DA179" s="63" t="s">
        <v>2287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947.40557731077206</v>
      </c>
      <c r="H180" s="122">
        <v>723.13669472306492</v>
      </c>
      <c r="I180" s="122">
        <v>509.2221802362036</v>
      </c>
      <c r="J180" s="122">
        <v>656.2732960587025</v>
      </c>
      <c r="K180" s="122">
        <v>613.4348331083487</v>
      </c>
      <c r="L180" s="122">
        <v>799.11139852872554</v>
      </c>
      <c r="M180" s="122">
        <v>770.67812812042973</v>
      </c>
      <c r="N180" s="122">
        <v>999.40425829681953</v>
      </c>
      <c r="O180" s="122">
        <v>749.75775963643582</v>
      </c>
      <c r="P180" s="122">
        <v>835.09813625739173</v>
      </c>
      <c r="Q180" s="122">
        <v>641.03191911097281</v>
      </c>
      <c r="R180" s="122">
        <v>795.85337430620598</v>
      </c>
      <c r="S180" s="122">
        <v>847.41500895787169</v>
      </c>
      <c r="T180" s="122">
        <v>826.01914496714164</v>
      </c>
      <c r="U180" s="122">
        <v>734.39538753762713</v>
      </c>
      <c r="V180" s="122">
        <v>690.29134271112753</v>
      </c>
      <c r="W180" s="122">
        <v>1014.8561154425466</v>
      </c>
      <c r="X180" s="122">
        <v>1008.1032736377763</v>
      </c>
      <c r="Y180" s="122">
        <v>682.18850965754723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958.09704259766352</v>
      </c>
      <c r="H181" s="98">
        <v>722.23671589349465</v>
      </c>
      <c r="I181" s="98">
        <v>505.85237294884354</v>
      </c>
      <c r="J181" s="98">
        <v>653.33206836055706</v>
      </c>
      <c r="K181" s="98">
        <v>608.3950306605866</v>
      </c>
      <c r="L181" s="98">
        <v>803.19992197498084</v>
      </c>
      <c r="M181" s="98">
        <v>771.59814426122284</v>
      </c>
      <c r="N181" s="98">
        <v>1005.11016730608</v>
      </c>
      <c r="O181" s="98">
        <v>751.01795426817671</v>
      </c>
      <c r="P181" s="98">
        <v>836.30820396297429</v>
      </c>
      <c r="Q181" s="98">
        <v>638.18439021847337</v>
      </c>
      <c r="R181" s="98">
        <v>796.32397428207355</v>
      </c>
      <c r="S181" s="98">
        <v>849.46958485163418</v>
      </c>
      <c r="T181" s="98">
        <v>827.76894952559405</v>
      </c>
      <c r="U181" s="98">
        <v>735.59854992065209</v>
      </c>
      <c r="V181" s="98">
        <v>690.62613191442836</v>
      </c>
      <c r="W181" s="98">
        <v>1014.0953228442875</v>
      </c>
      <c r="X181" s="98">
        <v>1010.4381258069038</v>
      </c>
      <c r="Y181" s="98">
        <v>682.94979922348205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625.20369161945882</v>
      </c>
      <c r="H185" s="101">
        <v>751.87394976383177</v>
      </c>
      <c r="I185" s="101">
        <v>623.52959058902047</v>
      </c>
      <c r="J185" s="101">
        <v>762.69671826993113</v>
      </c>
      <c r="K185" s="101">
        <v>807.38415368047367</v>
      </c>
      <c r="L185" s="101">
        <v>639.07090883455407</v>
      </c>
      <c r="M185" s="101">
        <v>734.44886093404136</v>
      </c>
      <c r="N185" s="101">
        <v>784.24495977594859</v>
      </c>
      <c r="O185" s="101">
        <v>698.84906018263632</v>
      </c>
      <c r="P185" s="101">
        <v>785.74533581213257</v>
      </c>
      <c r="Q185" s="101">
        <v>759.60890638719684</v>
      </c>
      <c r="R185" s="101">
        <v>776.06563160834776</v>
      </c>
      <c r="S185" s="101">
        <v>763.0384404898814</v>
      </c>
      <c r="T185" s="101">
        <v>755.89681187675831</v>
      </c>
      <c r="U185" s="101">
        <v>688.42250815501347</v>
      </c>
      <c r="V185" s="101">
        <v>678.22620386886422</v>
      </c>
      <c r="W185" s="101">
        <v>1040.9107483009868</v>
      </c>
      <c r="X185" s="101">
        <v>932.22782923481918</v>
      </c>
      <c r="Y185" s="101">
        <v>656.89322441631919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675.08472436595241</v>
      </c>
      <c r="H189" s="122">
        <v>769.45563057334732</v>
      </c>
      <c r="I189" s="122">
        <v>758.73749823524929</v>
      </c>
      <c r="J189" s="122">
        <v>805.68266743573565</v>
      </c>
      <c r="K189" s="122">
        <v>789.63349346523819</v>
      </c>
      <c r="L189" s="122">
        <v>721.79082592505017</v>
      </c>
      <c r="M189" s="122">
        <v>804.56915891331676</v>
      </c>
      <c r="N189" s="122">
        <v>808.88917891157985</v>
      </c>
      <c r="O189" s="122">
        <v>693.59510643846693</v>
      </c>
      <c r="P189" s="122">
        <v>656.5590903735324</v>
      </c>
      <c r="Q189" s="122">
        <v>524.86029239344771</v>
      </c>
      <c r="R189" s="122">
        <v>544.05775685979745</v>
      </c>
      <c r="S189" s="122">
        <v>526.93448498408384</v>
      </c>
      <c r="T189" s="122">
        <v>611.66675651414903</v>
      </c>
      <c r="U189" s="122">
        <v>645.1321920845968</v>
      </c>
      <c r="V189" s="122">
        <v>582.73448302960628</v>
      </c>
      <c r="W189" s="122">
        <v>570.45663328614819</v>
      </c>
      <c r="X189" s="122">
        <v>578.78669897522923</v>
      </c>
      <c r="Y189" s="122">
        <v>713.2174085484362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843.11415524029042</v>
      </c>
      <c r="H190" s="98">
        <v>917.36479512917504</v>
      </c>
      <c r="I190" s="98">
        <v>778.36746161036854</v>
      </c>
      <c r="J190" s="98">
        <v>838.52660322045244</v>
      </c>
      <c r="K190" s="98">
        <v>834.82332630484393</v>
      </c>
      <c r="L190" s="98">
        <v>822.92742438907317</v>
      </c>
      <c r="M190" s="98">
        <v>890.93165669769758</v>
      </c>
      <c r="N190" s="98">
        <v>900.1928693511237</v>
      </c>
      <c r="O190" s="98">
        <v>757.63072900552504</v>
      </c>
      <c r="P190" s="98">
        <v>703.92646012301043</v>
      </c>
      <c r="Q190" s="98">
        <v>575.5841653781896</v>
      </c>
      <c r="R190" s="98">
        <v>618.07409441294885</v>
      </c>
      <c r="S190" s="98">
        <v>669.13769459756031</v>
      </c>
      <c r="T190" s="98">
        <v>640.97686392561218</v>
      </c>
      <c r="U190" s="98">
        <v>738.10695617945305</v>
      </c>
      <c r="V190" s="98">
        <v>697.41806325151617</v>
      </c>
      <c r="W190" s="98">
        <v>572.70255821723333</v>
      </c>
      <c r="X190" s="98">
        <v>626.37715970770967</v>
      </c>
      <c r="Y190" s="98">
        <v>846.9581766294632</v>
      </c>
      <c r="DA190" s="63" t="s">
        <v>2298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518.8883520038919</v>
      </c>
      <c r="H191" s="33">
        <v>663.31218334713265</v>
      </c>
      <c r="I191" s="33">
        <v>749.35970949591069</v>
      </c>
      <c r="J191" s="33">
        <v>793.15519719215342</v>
      </c>
      <c r="K191" s="33">
        <v>746.3399097420629</v>
      </c>
      <c r="L191" s="33">
        <v>550.0169254951328</v>
      </c>
      <c r="M191" s="33">
        <v>637.26661726363534</v>
      </c>
      <c r="N191" s="33">
        <v>652.75657605958304</v>
      </c>
      <c r="O191" s="33">
        <v>595.50983604788087</v>
      </c>
      <c r="P191" s="33">
        <v>590.14052834439656</v>
      </c>
      <c r="Q191" s="33">
        <v>443.32670233403871</v>
      </c>
      <c r="R191" s="33">
        <v>415.67643345075589</v>
      </c>
      <c r="S191" s="33">
        <v>265.71513414336454</v>
      </c>
      <c r="T191" s="33">
        <v>554.49943214468544</v>
      </c>
      <c r="U191" s="33">
        <v>490.78001436596082</v>
      </c>
      <c r="V191" s="33">
        <v>440.66617339113475</v>
      </c>
      <c r="W191" s="33">
        <v>567.87892399024361</v>
      </c>
      <c r="X191" s="33">
        <v>517.21785606264893</v>
      </c>
      <c r="Y191" s="33">
        <v>442.77299126183965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9799.6028303245985</v>
      </c>
      <c r="H193" s="117">
        <f t="shared" si="94"/>
        <v>7252.3811501961654</v>
      </c>
      <c r="I193" s="117">
        <f t="shared" si="94"/>
        <v>5430.2334238834173</v>
      </c>
      <c r="J193" s="117">
        <f t="shared" si="94"/>
        <v>6453.0632582776552</v>
      </c>
      <c r="K193" s="117">
        <f t="shared" si="94"/>
        <v>6058.2082143928828</v>
      </c>
      <c r="L193" s="117">
        <f t="shared" si="94"/>
        <v>8451.193076480733</v>
      </c>
      <c r="M193" s="117">
        <f t="shared" si="94"/>
        <v>7551.1311000923024</v>
      </c>
      <c r="N193" s="117">
        <f t="shared" si="94"/>
        <v>9597.1912018926105</v>
      </c>
      <c r="O193" s="117">
        <f t="shared" si="94"/>
        <v>7416.1201593004407</v>
      </c>
      <c r="P193" s="117">
        <f t="shared" si="94"/>
        <v>7616.785069730282</v>
      </c>
      <c r="Q193" s="117">
        <f t="shared" si="94"/>
        <v>5841.2672484503046</v>
      </c>
      <c r="R193" s="117">
        <f t="shared" ref="R193:V193" si="95">R194+R197+R199+R208</f>
        <v>7472.657661371527</v>
      </c>
      <c r="S193" s="117">
        <f t="shared" si="95"/>
        <v>8365.2526562592302</v>
      </c>
      <c r="T193" s="117">
        <f t="shared" si="95"/>
        <v>8772.4905231017456</v>
      </c>
      <c r="U193" s="117">
        <f t="shared" si="95"/>
        <v>8076.8778384449433</v>
      </c>
      <c r="V193" s="117">
        <f t="shared" si="95"/>
        <v>7941.7076483717174</v>
      </c>
      <c r="W193" s="117">
        <f t="shared" ref="W193:Y193" si="96">W194+W197+W199+W208</f>
        <v>8701.7867835309498</v>
      </c>
      <c r="X193" s="117">
        <f t="shared" si="96"/>
        <v>9277.6977225732444</v>
      </c>
      <c r="Y193" s="117">
        <f t="shared" si="96"/>
        <v>8703.5650342429635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8811.6452522164109</v>
      </c>
      <c r="H194" s="122">
        <f t="shared" si="97"/>
        <v>6317.5979048853906</v>
      </c>
      <c r="I194" s="122">
        <f t="shared" si="97"/>
        <v>4605.5674368818036</v>
      </c>
      <c r="J194" s="122">
        <f t="shared" si="97"/>
        <v>5500.8876605443238</v>
      </c>
      <c r="K194" s="122">
        <f t="shared" si="97"/>
        <v>5171.495099573518</v>
      </c>
      <c r="L194" s="122">
        <f t="shared" si="97"/>
        <v>7512.8362860438892</v>
      </c>
      <c r="M194" s="122">
        <f t="shared" si="97"/>
        <v>6583.8519267512611</v>
      </c>
      <c r="N194" s="122">
        <f t="shared" si="97"/>
        <v>8477.5478972930523</v>
      </c>
      <c r="O194" s="122">
        <f t="shared" si="97"/>
        <v>6512.2827974420743</v>
      </c>
      <c r="P194" s="122">
        <f t="shared" si="97"/>
        <v>6671.0613864595462</v>
      </c>
      <c r="Q194" s="122">
        <f t="shared" si="97"/>
        <v>5100.7782841122253</v>
      </c>
      <c r="R194" s="122">
        <f t="shared" ref="R194:V194" si="98">SUM(R195:R196)</f>
        <v>6608.7198015661716</v>
      </c>
      <c r="S194" s="122">
        <f t="shared" si="98"/>
        <v>7470.0229219610428</v>
      </c>
      <c r="T194" s="122">
        <f t="shared" si="98"/>
        <v>7805.3722448075478</v>
      </c>
      <c r="U194" s="122">
        <f t="shared" si="98"/>
        <v>7142.4570902011119</v>
      </c>
      <c r="V194" s="122">
        <f t="shared" si="98"/>
        <v>7060.2396717960009</v>
      </c>
      <c r="W194" s="122">
        <f t="shared" ref="W194:Y194" si="99">SUM(W195:W196)</f>
        <v>7559.9037481246505</v>
      </c>
      <c r="X194" s="122">
        <f t="shared" si="99"/>
        <v>8126.6336883582753</v>
      </c>
      <c r="Y194" s="122">
        <f t="shared" si="99"/>
        <v>7722.022263189252</v>
      </c>
      <c r="DA194" s="130" t="s">
        <v>2451</v>
      </c>
    </row>
    <row r="195" spans="1:105" ht="12" customHeight="1" x14ac:dyDescent="0.25">
      <c r="A195" s="97" t="s">
        <v>211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8629.9243405055331</v>
      </c>
      <c r="H195" s="98">
        <v>6188.5795549729728</v>
      </c>
      <c r="I195" s="98">
        <v>4513.3198392806253</v>
      </c>
      <c r="J195" s="98">
        <v>5391.8637143876622</v>
      </c>
      <c r="K195" s="98">
        <v>5070.3839617093399</v>
      </c>
      <c r="L195" s="98">
        <v>7368.8412264931558</v>
      </c>
      <c r="M195" s="98">
        <v>6458.9276085038973</v>
      </c>
      <c r="N195" s="98">
        <v>8318.0593967890618</v>
      </c>
      <c r="O195" s="98">
        <v>6390.7654298571479</v>
      </c>
      <c r="P195" s="98">
        <v>6548.4264442357317</v>
      </c>
      <c r="Q195" s="98">
        <v>5008.5195341811295</v>
      </c>
      <c r="R195" s="98">
        <v>6491.1975837230957</v>
      </c>
      <c r="S195" s="98">
        <v>7338.9196088607932</v>
      </c>
      <c r="T195" s="98">
        <v>7668.659035501094</v>
      </c>
      <c r="U195" s="98">
        <v>7017.5224035882011</v>
      </c>
      <c r="V195" s="98">
        <v>6938.4626850475079</v>
      </c>
      <c r="W195" s="98">
        <v>7430.6302393946762</v>
      </c>
      <c r="X195" s="98">
        <v>7988.1771656622022</v>
      </c>
      <c r="Y195" s="98">
        <v>7592.4790842676794</v>
      </c>
      <c r="DA195" s="63" t="s">
        <v>2452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181.72091171087717</v>
      </c>
      <c r="H196" s="98">
        <v>129.01834991241742</v>
      </c>
      <c r="I196" s="98">
        <v>92.247597601178541</v>
      </c>
      <c r="J196" s="98">
        <v>109.02394615666171</v>
      </c>
      <c r="K196" s="98">
        <v>101.11113786417793</v>
      </c>
      <c r="L196" s="98">
        <v>143.99505955073371</v>
      </c>
      <c r="M196" s="98">
        <v>124.92431824736336</v>
      </c>
      <c r="N196" s="98">
        <v>159.48850050399054</v>
      </c>
      <c r="O196" s="98">
        <v>121.51736758492616</v>
      </c>
      <c r="P196" s="98">
        <v>122.63494222381412</v>
      </c>
      <c r="Q196" s="98">
        <v>92.258749931096105</v>
      </c>
      <c r="R196" s="98">
        <v>117.52221784307542</v>
      </c>
      <c r="S196" s="98">
        <v>131.10331310025003</v>
      </c>
      <c r="T196" s="98">
        <v>136.71320930645368</v>
      </c>
      <c r="U196" s="98">
        <v>124.93468661291075</v>
      </c>
      <c r="V196" s="98">
        <v>121.77698674849326</v>
      </c>
      <c r="W196" s="98">
        <v>129.27350872997428</v>
      </c>
      <c r="X196" s="98">
        <v>138.45652269607308</v>
      </c>
      <c r="Y196" s="98">
        <v>129.54317892157243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0.53498798838159278</v>
      </c>
      <c r="H197" s="122">
        <f t="shared" si="100"/>
        <v>2.7707633195735926</v>
      </c>
      <c r="I197" s="122">
        <f t="shared" si="100"/>
        <v>1.6186043175637297</v>
      </c>
      <c r="J197" s="122">
        <f t="shared" si="100"/>
        <v>1.1469666713090707</v>
      </c>
      <c r="K197" s="122">
        <f t="shared" si="100"/>
        <v>1.2822053445947241</v>
      </c>
      <c r="L197" s="122">
        <f t="shared" si="100"/>
        <v>9.1189062195882222</v>
      </c>
      <c r="M197" s="122">
        <f t="shared" si="100"/>
        <v>1.124048321195525</v>
      </c>
      <c r="N197" s="122">
        <f t="shared" si="100"/>
        <v>3.4514647274956949</v>
      </c>
      <c r="O197" s="122">
        <f t="shared" si="100"/>
        <v>1.9363310384357248</v>
      </c>
      <c r="P197" s="122">
        <f t="shared" si="100"/>
        <v>4.5383436663741845</v>
      </c>
      <c r="Q197" s="122">
        <f t="shared" si="100"/>
        <v>3.0396387459637277</v>
      </c>
      <c r="R197" s="122">
        <f t="shared" si="100"/>
        <v>1.957669278577618</v>
      </c>
      <c r="S197" s="122">
        <f t="shared" si="100"/>
        <v>1.6476379332673694</v>
      </c>
      <c r="T197" s="122">
        <f t="shared" si="100"/>
        <v>2.7329715070213649</v>
      </c>
      <c r="U197" s="122">
        <f t="shared" si="100"/>
        <v>2.2632607598924013</v>
      </c>
      <c r="V197" s="122">
        <f t="shared" si="100"/>
        <v>1.4372883374737402</v>
      </c>
      <c r="W197" s="122">
        <f t="shared" si="100"/>
        <v>4.5372058170950993</v>
      </c>
      <c r="X197" s="122">
        <f t="shared" si="100"/>
        <v>2.8114259750224893</v>
      </c>
      <c r="Y197" s="122">
        <f t="shared" si="100"/>
        <v>2.2122747782704879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0.53498798838159278</v>
      </c>
      <c r="H198" s="98">
        <f>RES_hhdet_tesh!H48</f>
        <v>2.7707633195735926</v>
      </c>
      <c r="I198" s="98">
        <f>RES_hhdet_tesh!I48</f>
        <v>1.6186043175637297</v>
      </c>
      <c r="J198" s="98">
        <f>RES_hhdet_tesh!J48</f>
        <v>1.1469666713090707</v>
      </c>
      <c r="K198" s="98">
        <f>RES_hhdet_tesh!K48</f>
        <v>1.2822053445947241</v>
      </c>
      <c r="L198" s="98">
        <f>RES_hhdet_tesh!L48</f>
        <v>9.1189062195882222</v>
      </c>
      <c r="M198" s="98">
        <f>RES_hhdet_tesh!M48</f>
        <v>1.124048321195525</v>
      </c>
      <c r="N198" s="98">
        <f>RES_hhdet_tesh!N48</f>
        <v>3.4514647274956949</v>
      </c>
      <c r="O198" s="98">
        <f>RES_hhdet_tesh!O48</f>
        <v>1.9363310384357248</v>
      </c>
      <c r="P198" s="98">
        <f>RES_hhdet_tesh!P48</f>
        <v>4.5383436663741845</v>
      </c>
      <c r="Q198" s="98">
        <f>RES_hhdet_tesh!Q48</f>
        <v>3.0396387459637277</v>
      </c>
      <c r="R198" s="98">
        <f>RES_hhdet_tesh!R48</f>
        <v>1.957669278577618</v>
      </c>
      <c r="S198" s="98">
        <f>RES_hhdet_tesh!S48</f>
        <v>1.6476379332673694</v>
      </c>
      <c r="T198" s="98">
        <f>RES_hhdet_tesh!T48</f>
        <v>2.7329715070213649</v>
      </c>
      <c r="U198" s="98">
        <f>RES_hhdet_tesh!U48</f>
        <v>2.2632607598924013</v>
      </c>
      <c r="V198" s="98">
        <f>RES_hhdet_tesh!V48</f>
        <v>1.4372883374737402</v>
      </c>
      <c r="W198" s="98">
        <f>RES_hhdet_tesh!W48</f>
        <v>4.5372058170950993</v>
      </c>
      <c r="X198" s="98">
        <f>RES_hhdet_tesh!X48</f>
        <v>2.8114259750224893</v>
      </c>
      <c r="Y198" s="98">
        <f>RES_hhdet_tesh!Y48</f>
        <v>2.2122747782704879</v>
      </c>
      <c r="DA198" s="63" t="s">
        <v>2455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553.45426279186597</v>
      </c>
      <c r="H199" s="122">
        <v>423.30978456018568</v>
      </c>
      <c r="I199" s="122">
        <v>298.93761426299886</v>
      </c>
      <c r="J199" s="122">
        <v>387.28903554191834</v>
      </c>
      <c r="K199" s="122">
        <v>364.23281148601689</v>
      </c>
      <c r="L199" s="122">
        <v>477.68071445172762</v>
      </c>
      <c r="M199" s="122">
        <v>464.0832750947315</v>
      </c>
      <c r="N199" s="122">
        <v>606.60384174898877</v>
      </c>
      <c r="O199" s="122">
        <v>458.91349936526535</v>
      </c>
      <c r="P199" s="122">
        <v>516.62438108590209</v>
      </c>
      <c r="Q199" s="122">
        <v>402.2301350645364</v>
      </c>
      <c r="R199" s="122">
        <v>516.92802749036866</v>
      </c>
      <c r="S199" s="122">
        <v>567.63809757891215</v>
      </c>
      <c r="T199" s="122">
        <v>566.41205376237178</v>
      </c>
      <c r="U199" s="122">
        <v>511.53639610730534</v>
      </c>
      <c r="V199" s="122">
        <v>489.33088063545779</v>
      </c>
      <c r="W199" s="122">
        <v>733.5561553543838</v>
      </c>
      <c r="X199" s="122">
        <v>745.50793716566784</v>
      </c>
      <c r="Y199" s="122">
        <v>513.17375399721777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559.03753113736673</v>
      </c>
      <c r="H200" s="98">
        <v>422.04731983205352</v>
      </c>
      <c r="I200" s="98">
        <v>296.39886526371964</v>
      </c>
      <c r="J200" s="98">
        <v>384.9304954857688</v>
      </c>
      <c r="K200" s="98">
        <v>360.64638415394825</v>
      </c>
      <c r="L200" s="98">
        <v>479.67779057206366</v>
      </c>
      <c r="M200" s="98">
        <v>464.14889027549532</v>
      </c>
      <c r="N200" s="98">
        <v>609.52405822305138</v>
      </c>
      <c r="O200" s="98">
        <v>459.25557722374623</v>
      </c>
      <c r="P200" s="98">
        <v>516.89115107447526</v>
      </c>
      <c r="Q200" s="98">
        <v>399.94969397223684</v>
      </c>
      <c r="R200" s="98">
        <v>516.7672512552432</v>
      </c>
      <c r="S200" s="98">
        <v>568.52856237357844</v>
      </c>
      <c r="T200" s="98">
        <v>567.0800929113334</v>
      </c>
      <c r="U200" s="98">
        <v>511.81085902367158</v>
      </c>
      <c r="V200" s="98">
        <v>488.98082482581185</v>
      </c>
      <c r="W200" s="98">
        <v>732.15377966992264</v>
      </c>
      <c r="X200" s="98">
        <v>746.52398126768628</v>
      </c>
      <c r="Y200" s="98">
        <v>513.31925834534059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385.19485765245884</v>
      </c>
      <c r="H204" s="101">
        <v>463.62158932744279</v>
      </c>
      <c r="I204" s="101">
        <v>385.05465268591854</v>
      </c>
      <c r="J204" s="101">
        <v>472.62887657359664</v>
      </c>
      <c r="K204" s="101">
        <v>502.25114683661337</v>
      </c>
      <c r="L204" s="101">
        <v>399.50749508377896</v>
      </c>
      <c r="M204" s="101">
        <v>461.49941834486367</v>
      </c>
      <c r="N204" s="101">
        <v>496.48786775278859</v>
      </c>
      <c r="O204" s="101">
        <v>445.09441265550248</v>
      </c>
      <c r="P204" s="101">
        <v>505.74412541913739</v>
      </c>
      <c r="Q204" s="101">
        <v>497.19241449848641</v>
      </c>
      <c r="R204" s="101">
        <v>523.68833122121703</v>
      </c>
      <c r="S204" s="101">
        <v>531.06881632549255</v>
      </c>
      <c r="T204" s="101">
        <v>539.64079894159022</v>
      </c>
      <c r="U204" s="101">
        <v>501.04915786986965</v>
      </c>
      <c r="V204" s="101">
        <v>501.94619768952549</v>
      </c>
      <c r="W204" s="101">
        <v>781.5828891473401</v>
      </c>
      <c r="X204" s="101">
        <v>712.48965926653307</v>
      </c>
      <c r="Y204" s="101">
        <v>508.33909691757111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433.96832732794115</v>
      </c>
      <c r="H208" s="122">
        <v>508.70269743101596</v>
      </c>
      <c r="I208" s="122">
        <v>524.10976842105049</v>
      </c>
      <c r="J208" s="122">
        <v>563.73959552010365</v>
      </c>
      <c r="K208" s="122">
        <v>521.19809798875394</v>
      </c>
      <c r="L208" s="122">
        <v>451.55716976552827</v>
      </c>
      <c r="M208" s="122">
        <v>502.07184992511463</v>
      </c>
      <c r="N208" s="122">
        <v>509.58799812307433</v>
      </c>
      <c r="O208" s="122">
        <v>442.98753145466497</v>
      </c>
      <c r="P208" s="122">
        <v>424.56095851845896</v>
      </c>
      <c r="Q208" s="122">
        <v>335.21919052757886</v>
      </c>
      <c r="R208" s="122">
        <v>345.05216303640935</v>
      </c>
      <c r="S208" s="122">
        <v>325.94399878600825</v>
      </c>
      <c r="T208" s="122">
        <v>397.97325302480618</v>
      </c>
      <c r="U208" s="122">
        <v>420.62109137663327</v>
      </c>
      <c r="V208" s="122">
        <v>390.69980760278469</v>
      </c>
      <c r="W208" s="122">
        <v>403.78967423482021</v>
      </c>
      <c r="X208" s="122">
        <v>402.74467107427864</v>
      </c>
      <c r="Y208" s="122">
        <v>466.15674227822296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483.72147636565717</v>
      </c>
      <c r="H209" s="98">
        <v>526.40524595630529</v>
      </c>
      <c r="I209" s="98">
        <v>446.70742848218583</v>
      </c>
      <c r="J209" s="98">
        <v>481.62204609063326</v>
      </c>
      <c r="K209" s="98">
        <v>480.32233768684677</v>
      </c>
      <c r="L209" s="98">
        <v>473.94322192304156</v>
      </c>
      <c r="M209" s="98">
        <v>513.35470080087055</v>
      </c>
      <c r="N209" s="98">
        <v>518.83578813290137</v>
      </c>
      <c r="O209" s="98">
        <v>436.779000733435</v>
      </c>
      <c r="P209" s="98">
        <v>405.91735887865599</v>
      </c>
      <c r="Q209" s="98">
        <v>332.22824978823883</v>
      </c>
      <c r="R209" s="98">
        <v>357.9818487190027</v>
      </c>
      <c r="S209" s="98">
        <v>389.72414949735082</v>
      </c>
      <c r="T209" s="98">
        <v>375.65661625417164</v>
      </c>
      <c r="U209" s="98">
        <v>434.0490824301254</v>
      </c>
      <c r="V209" s="98">
        <v>410.91072904673899</v>
      </c>
      <c r="W209" s="98">
        <v>339.19259705110187</v>
      </c>
      <c r="X209" s="98">
        <v>374.04228067371326</v>
      </c>
      <c r="Y209" s="98">
        <v>509.58438802440901</v>
      </c>
      <c r="DA209" s="63" t="s">
        <v>2466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387.71892118020497</v>
      </c>
      <c r="H210" s="33">
        <v>495.99889012599715</v>
      </c>
      <c r="I210" s="33">
        <v>561.08705554106496</v>
      </c>
      <c r="J210" s="33">
        <v>595.06121189691703</v>
      </c>
      <c r="K210" s="33">
        <v>560.35863565128955</v>
      </c>
      <c r="L210" s="33">
        <v>413.5359237208383</v>
      </c>
      <c r="M210" s="33">
        <v>480.21456606932395</v>
      </c>
      <c r="N210" s="33">
        <v>493.77394375230324</v>
      </c>
      <c r="O210" s="33">
        <v>452.49732288180996</v>
      </c>
      <c r="P210" s="33">
        <v>450.70302816834231</v>
      </c>
      <c r="Q210" s="33">
        <v>340.02683083151805</v>
      </c>
      <c r="R210" s="33">
        <v>322.62562567900125</v>
      </c>
      <c r="S210" s="33">
        <v>208.78342547247013</v>
      </c>
      <c r="T210" s="33">
        <v>441.50029969142543</v>
      </c>
      <c r="U210" s="33">
        <v>398.32859424936669</v>
      </c>
      <c r="V210" s="33">
        <v>365.66281939381372</v>
      </c>
      <c r="W210" s="33">
        <v>477.92950145704242</v>
      </c>
      <c r="X210" s="33">
        <v>439.8775951642923</v>
      </c>
      <c r="Y210" s="33">
        <v>378.33935857035863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4719.8704785349537</v>
      </c>
      <c r="H212" s="117">
        <f t="shared" si="101"/>
        <v>3406.3414933589029</v>
      </c>
      <c r="I212" s="117">
        <f t="shared" si="101"/>
        <v>2462.2229281511454</v>
      </c>
      <c r="J212" s="117">
        <f t="shared" si="101"/>
        <v>2913.6570045555991</v>
      </c>
      <c r="K212" s="117">
        <f t="shared" si="101"/>
        <v>2757.5659183524635</v>
      </c>
      <c r="L212" s="117">
        <f t="shared" si="101"/>
        <v>3929.3563109791266</v>
      </c>
      <c r="M212" s="117">
        <f t="shared" si="101"/>
        <v>3461.4089647791138</v>
      </c>
      <c r="N212" s="117">
        <f t="shared" si="101"/>
        <v>4375.3933982969784</v>
      </c>
      <c r="O212" s="117">
        <f t="shared" si="101"/>
        <v>3329.8070114064808</v>
      </c>
      <c r="P212" s="117">
        <f t="shared" si="101"/>
        <v>3375.2319760822238</v>
      </c>
      <c r="Q212" s="117">
        <f t="shared" si="101"/>
        <v>2554.0667061031586</v>
      </c>
      <c r="R212" s="117">
        <f t="shared" ref="R212:V212" si="102">R213+R216+R218+R227</f>
        <v>3181.4916460520271</v>
      </c>
      <c r="S212" s="117">
        <f t="shared" si="102"/>
        <v>3490.253419328998</v>
      </c>
      <c r="T212" s="117">
        <f t="shared" si="102"/>
        <v>3562.9398656211056</v>
      </c>
      <c r="U212" s="117">
        <f t="shared" si="102"/>
        <v>3236.1570766637474</v>
      </c>
      <c r="V212" s="117">
        <f t="shared" si="102"/>
        <v>3138.4491831663072</v>
      </c>
      <c r="W212" s="117">
        <f t="shared" ref="W212:Y212" si="103">W213+W216+W218+W227</f>
        <v>3367.974730494087</v>
      </c>
      <c r="X212" s="117">
        <f t="shared" si="103"/>
        <v>3558.8086012100243</v>
      </c>
      <c r="Y212" s="117">
        <f t="shared" si="103"/>
        <v>3329.4417826506919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4380.23100120253</v>
      </c>
      <c r="H213" s="122">
        <f t="shared" si="104"/>
        <v>3132.4631830123535</v>
      </c>
      <c r="I213" s="122">
        <f t="shared" si="104"/>
        <v>2273.984521672121</v>
      </c>
      <c r="J213" s="122">
        <f t="shared" si="104"/>
        <v>2691.4680346890314</v>
      </c>
      <c r="K213" s="122">
        <f t="shared" si="104"/>
        <v>2506.5937168819064</v>
      </c>
      <c r="L213" s="122">
        <f t="shared" si="104"/>
        <v>3602.771645123998</v>
      </c>
      <c r="M213" s="122">
        <f t="shared" si="104"/>
        <v>3127.1943326582241</v>
      </c>
      <c r="N213" s="122">
        <f t="shared" si="104"/>
        <v>3985.1649393731245</v>
      </c>
      <c r="O213" s="122">
        <f t="shared" si="104"/>
        <v>3030.1801071118834</v>
      </c>
      <c r="P213" s="122">
        <f t="shared" si="104"/>
        <v>3064.1391275943388</v>
      </c>
      <c r="Q213" s="122">
        <f t="shared" si="104"/>
        <v>2307.2128992174767</v>
      </c>
      <c r="R213" s="122">
        <f t="shared" ref="R213:V213" si="105">SUM(R214:R215)</f>
        <v>2884.9417935608926</v>
      </c>
      <c r="S213" s="122">
        <f t="shared" si="105"/>
        <v>3170.6135083401309</v>
      </c>
      <c r="T213" s="122">
        <f t="shared" si="105"/>
        <v>3251.2461021155041</v>
      </c>
      <c r="U213" s="122">
        <f t="shared" si="105"/>
        <v>2940.2946115445284</v>
      </c>
      <c r="V213" s="122">
        <f t="shared" si="105"/>
        <v>2871.5304301240722</v>
      </c>
      <c r="W213" s="122">
        <f t="shared" ref="W213:Y213" si="106">SUM(W214:W215)</f>
        <v>3035.6079826103255</v>
      </c>
      <c r="X213" s="122">
        <f t="shared" si="106"/>
        <v>3217.0567323806081</v>
      </c>
      <c r="Y213" s="122">
        <f t="shared" si="106"/>
        <v>3023.8474536611834</v>
      </c>
      <c r="DA213" s="130" t="s">
        <v>2619</v>
      </c>
    </row>
    <row r="214" spans="1:105" ht="12" customHeight="1" x14ac:dyDescent="0.25">
      <c r="A214" s="97" t="s">
        <v>211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4380.23100120253</v>
      </c>
      <c r="H214" s="98">
        <v>3132.4631830123535</v>
      </c>
      <c r="I214" s="98">
        <v>2273.984521672121</v>
      </c>
      <c r="J214" s="98">
        <v>2691.4680346890314</v>
      </c>
      <c r="K214" s="98">
        <v>2506.5937168819064</v>
      </c>
      <c r="L214" s="98">
        <v>3602.771645123998</v>
      </c>
      <c r="M214" s="98">
        <v>3127.1943326582241</v>
      </c>
      <c r="N214" s="98">
        <v>3985.1649393731245</v>
      </c>
      <c r="O214" s="98">
        <v>3030.1801071118834</v>
      </c>
      <c r="P214" s="98">
        <v>3064.1391275943388</v>
      </c>
      <c r="Q214" s="98">
        <v>2307.2128992174767</v>
      </c>
      <c r="R214" s="98">
        <v>2884.9417935608926</v>
      </c>
      <c r="S214" s="98">
        <v>3170.6135083401309</v>
      </c>
      <c r="T214" s="98">
        <v>3251.2461021155041</v>
      </c>
      <c r="U214" s="98">
        <v>2940.2946115445284</v>
      </c>
      <c r="V214" s="98">
        <v>2871.5304301240722</v>
      </c>
      <c r="W214" s="98">
        <v>3035.6079826103255</v>
      </c>
      <c r="X214" s="98">
        <v>3217.0567323806081</v>
      </c>
      <c r="Y214" s="98">
        <v>3023.8474536611834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247.37349514782977</v>
      </c>
      <c r="H218" s="122">
        <v>186.81334054785191</v>
      </c>
      <c r="I218" s="122">
        <v>131.07700055847639</v>
      </c>
      <c r="J218" s="122">
        <v>169.59573940330668</v>
      </c>
      <c r="K218" s="122">
        <v>158.18499728453131</v>
      </c>
      <c r="L218" s="122">
        <v>208.92426342403218</v>
      </c>
      <c r="M218" s="122">
        <v>200.7340250060079</v>
      </c>
      <c r="N218" s="122">
        <v>261.19640002148651</v>
      </c>
      <c r="O218" s="122">
        <v>195.5020881579733</v>
      </c>
      <c r="P218" s="122">
        <v>217.75451361347584</v>
      </c>
      <c r="Q218" s="122">
        <v>166.24971760495535</v>
      </c>
      <c r="R218" s="122">
        <v>207.49270915158584</v>
      </c>
      <c r="S218" s="122">
        <v>221.21783525196849</v>
      </c>
      <c r="T218" s="122">
        <v>215.43965039958655</v>
      </c>
      <c r="U218" s="122">
        <v>191.22372739834842</v>
      </c>
      <c r="V218" s="122">
        <v>179.25730996875197</v>
      </c>
      <c r="W218" s="122">
        <v>262.84502076425173</v>
      </c>
      <c r="X218" s="122">
        <v>261.49762474900541</v>
      </c>
      <c r="Y218" s="122">
        <v>176.86086523327884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255.58196708335356</v>
      </c>
      <c r="H219" s="98">
        <v>192.66386633174793</v>
      </c>
      <c r="I219" s="98">
        <v>134.94117900783411</v>
      </c>
      <c r="J219" s="98">
        <v>174.28286255586238</v>
      </c>
      <c r="K219" s="98">
        <v>162.29545837901799</v>
      </c>
      <c r="L219" s="98">
        <v>214.26161118604594</v>
      </c>
      <c r="M219" s="98">
        <v>205.83152096312384</v>
      </c>
      <c r="N219" s="98">
        <v>268.12318823056989</v>
      </c>
      <c r="O219" s="98">
        <v>200.34154948057875</v>
      </c>
      <c r="P219" s="98">
        <v>223.09357648916301</v>
      </c>
      <c r="Q219" s="98">
        <v>170.24206793468002</v>
      </c>
      <c r="R219" s="98">
        <v>212.42738337948597</v>
      </c>
      <c r="S219" s="98">
        <v>226.60450645502195</v>
      </c>
      <c r="T219" s="98">
        <v>220.81564497544755</v>
      </c>
      <c r="U219" s="98">
        <v>196.22826917683318</v>
      </c>
      <c r="V219" s="98">
        <v>184.23142694949291</v>
      </c>
      <c r="W219" s="98">
        <v>270.52006832194212</v>
      </c>
      <c r="X219" s="98">
        <v>269.5444744402497</v>
      </c>
      <c r="Y219" s="98">
        <v>182.18368844085603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92.265982184593952</v>
      </c>
      <c r="H227" s="122">
        <v>87.06496979869722</v>
      </c>
      <c r="I227" s="122">
        <v>57.161405920548205</v>
      </c>
      <c r="J227" s="122">
        <v>52.5932304632612</v>
      </c>
      <c r="K227" s="122">
        <v>92.787204186026131</v>
      </c>
      <c r="L227" s="122">
        <v>117.66040243109617</v>
      </c>
      <c r="M227" s="122">
        <v>133.48060711488168</v>
      </c>
      <c r="N227" s="122">
        <v>129.03205890236734</v>
      </c>
      <c r="O227" s="122">
        <v>104.12481613662401</v>
      </c>
      <c r="P227" s="122">
        <v>93.338334874409171</v>
      </c>
      <c r="Q227" s="122">
        <v>80.604089280726313</v>
      </c>
      <c r="R227" s="122">
        <v>89.057143339548674</v>
      </c>
      <c r="S227" s="122">
        <v>98.42207573689852</v>
      </c>
      <c r="T227" s="122">
        <v>96.254113106014756</v>
      </c>
      <c r="U227" s="122">
        <v>104.63873772087054</v>
      </c>
      <c r="V227" s="122">
        <v>87.66144307348317</v>
      </c>
      <c r="W227" s="122">
        <v>69.521727119509521</v>
      </c>
      <c r="X227" s="122">
        <v>80.254244080411027</v>
      </c>
      <c r="Y227" s="122">
        <v>128.73346375622995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191.5218115043844</v>
      </c>
      <c r="H228" s="98">
        <v>208.38858686154347</v>
      </c>
      <c r="I228" s="98">
        <v>176.81395257941134</v>
      </c>
      <c r="J228" s="98">
        <v>190.47970318755802</v>
      </c>
      <c r="K228" s="98">
        <v>189.63846680340836</v>
      </c>
      <c r="L228" s="98">
        <v>186.93619372422191</v>
      </c>
      <c r="M228" s="98">
        <v>202.38403513544904</v>
      </c>
      <c r="N228" s="98">
        <v>204.48781220180129</v>
      </c>
      <c r="O228" s="98">
        <v>172.10339640089506</v>
      </c>
      <c r="P228" s="98">
        <v>159.90393468154306</v>
      </c>
      <c r="Q228" s="98">
        <v>130.74969900730954</v>
      </c>
      <c r="R228" s="98">
        <v>140.40171128684548</v>
      </c>
      <c r="S228" s="98">
        <v>152.00131870478182</v>
      </c>
      <c r="T228" s="98">
        <v>145.60430440934206</v>
      </c>
      <c r="U228" s="98">
        <v>167.66837616572457</v>
      </c>
      <c r="V228" s="98">
        <v>158.42548724821444</v>
      </c>
      <c r="W228" s="98">
        <v>130.09511312462672</v>
      </c>
      <c r="X228" s="98">
        <v>142.28783559920333</v>
      </c>
      <c r="Y228" s="98">
        <v>192.39501940314892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297.15673734064859</v>
      </c>
      <c r="H231" s="118">
        <f t="shared" si="108"/>
        <v>216.28290463790546</v>
      </c>
      <c r="I231" s="118">
        <f t="shared" si="108"/>
        <v>159.2908291474894</v>
      </c>
      <c r="J231" s="118">
        <f t="shared" si="108"/>
        <v>186.1526464528861</v>
      </c>
      <c r="K231" s="118">
        <f t="shared" si="108"/>
        <v>173.28258744396737</v>
      </c>
      <c r="L231" s="118">
        <f t="shared" si="108"/>
        <v>240.90824235828151</v>
      </c>
      <c r="M231" s="118">
        <f t="shared" si="108"/>
        <v>212.7313742742578</v>
      </c>
      <c r="N231" s="118">
        <f t="shared" si="108"/>
        <v>265.76142248019596</v>
      </c>
      <c r="O231" s="118">
        <f t="shared" si="108"/>
        <v>199.60320516668858</v>
      </c>
      <c r="P231" s="118">
        <f t="shared" si="108"/>
        <v>199.94529607986493</v>
      </c>
      <c r="Q231" s="118">
        <f t="shared" si="108"/>
        <v>149.11248729083891</v>
      </c>
      <c r="R231" s="118">
        <f t="shared" ref="R231:V231" si="109">R232+R235+R237+R246</f>
        <v>182.14899630210815</v>
      </c>
      <c r="S231" s="118">
        <f t="shared" si="109"/>
        <v>196.40012623124713</v>
      </c>
      <c r="T231" s="118">
        <f t="shared" si="109"/>
        <v>199.75171557671001</v>
      </c>
      <c r="U231" s="118">
        <f t="shared" si="109"/>
        <v>180.50703620988332</v>
      </c>
      <c r="V231" s="118">
        <f t="shared" si="109"/>
        <v>174.45589398619904</v>
      </c>
      <c r="W231" s="118">
        <f t="shared" ref="W231:Y231" si="110">W232+W235+W237+W246</f>
        <v>187.07256563106094</v>
      </c>
      <c r="X231" s="118">
        <f t="shared" si="110"/>
        <v>196.37710140307817</v>
      </c>
      <c r="Y231" s="118">
        <f t="shared" si="110"/>
        <v>182.68278283401926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270.6987048799632</v>
      </c>
      <c r="H232" s="123">
        <f t="shared" si="111"/>
        <v>192.11493033214879</v>
      </c>
      <c r="I232" s="123">
        <f t="shared" si="111"/>
        <v>138.85090296016304</v>
      </c>
      <c r="J232" s="123">
        <f t="shared" si="111"/>
        <v>162.80863604267296</v>
      </c>
      <c r="K232" s="123">
        <f t="shared" si="111"/>
        <v>150.9735454617288</v>
      </c>
      <c r="L232" s="123">
        <f t="shared" si="111"/>
        <v>216.7203759097824</v>
      </c>
      <c r="M232" s="123">
        <f t="shared" si="111"/>
        <v>187.76228303021179</v>
      </c>
      <c r="N232" s="123">
        <f t="shared" si="111"/>
        <v>237.32406675565679</v>
      </c>
      <c r="O232" s="123">
        <f t="shared" si="111"/>
        <v>177.30491048169131</v>
      </c>
      <c r="P232" s="123">
        <f t="shared" si="111"/>
        <v>177.16451113415687</v>
      </c>
      <c r="Q232" s="123">
        <f t="shared" si="111"/>
        <v>131.55516065814444</v>
      </c>
      <c r="R232" s="123">
        <f t="shared" ref="R232:V232" si="112">SUM(R233:R234)</f>
        <v>162.25557852719496</v>
      </c>
      <c r="S232" s="123">
        <f t="shared" si="112"/>
        <v>176.2384958835483</v>
      </c>
      <c r="T232" s="123">
        <f t="shared" si="112"/>
        <v>178.87692779026392</v>
      </c>
      <c r="U232" s="123">
        <f t="shared" si="112"/>
        <v>160.62221460306191</v>
      </c>
      <c r="V232" s="123">
        <f t="shared" si="112"/>
        <v>156.18720996659954</v>
      </c>
      <c r="W232" s="123">
        <f t="shared" ref="W232:Y232" si="113">SUM(W233:W234)</f>
        <v>164.41172288622909</v>
      </c>
      <c r="X232" s="123">
        <f t="shared" si="113"/>
        <v>173.76350939430878</v>
      </c>
      <c r="Y232" s="123">
        <f t="shared" si="113"/>
        <v>162.85516646252833</v>
      </c>
      <c r="DA232" s="130" t="s">
        <v>2787</v>
      </c>
    </row>
    <row r="233" spans="1:105" ht="12" customHeight="1" x14ac:dyDescent="0.25">
      <c r="A233" s="97" t="s">
        <v>211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267.73568300522783</v>
      </c>
      <c r="H233" s="99">
        <v>190.02706883197223</v>
      </c>
      <c r="I233" s="99">
        <v>137.3644112274068</v>
      </c>
      <c r="J233" s="99">
        <v>161.0681797140293</v>
      </c>
      <c r="K233" s="99">
        <v>149.36627739145712</v>
      </c>
      <c r="L233" s="99">
        <v>214.4341168055636</v>
      </c>
      <c r="M233" s="99">
        <v>185.78249985671951</v>
      </c>
      <c r="N233" s="99">
        <v>234.81718608228695</v>
      </c>
      <c r="O233" s="99">
        <v>175.42823101219719</v>
      </c>
      <c r="P233" s="99">
        <v>175.29300589488327</v>
      </c>
      <c r="Q233" s="99">
        <v>130.16667811113797</v>
      </c>
      <c r="R233" s="99">
        <v>160.51132618347029</v>
      </c>
      <c r="S233" s="99">
        <v>174.31572456417192</v>
      </c>
      <c r="T233" s="99">
        <v>176.89270124009769</v>
      </c>
      <c r="U233" s="99">
        <v>158.82200298039749</v>
      </c>
      <c r="V233" s="99">
        <v>154.44005090277611</v>
      </c>
      <c r="W233" s="99">
        <v>162.56495847580089</v>
      </c>
      <c r="X233" s="99">
        <v>171.79119425618808</v>
      </c>
      <c r="Y233" s="99">
        <v>161.01506448921054</v>
      </c>
      <c r="DA233" s="63" t="s">
        <v>2788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2.9630218747353738</v>
      </c>
      <c r="H234" s="99">
        <v>2.0878615001765661</v>
      </c>
      <c r="I234" s="99">
        <v>1.4864917327562439</v>
      </c>
      <c r="J234" s="99">
        <v>1.7404563286436505</v>
      </c>
      <c r="K234" s="99">
        <v>1.6072680702716791</v>
      </c>
      <c r="L234" s="99">
        <v>2.2862591042188001</v>
      </c>
      <c r="M234" s="99">
        <v>1.9797831734922877</v>
      </c>
      <c r="N234" s="99">
        <v>2.5068806733698294</v>
      </c>
      <c r="O234" s="99">
        <v>1.8766794694941262</v>
      </c>
      <c r="P234" s="99">
        <v>1.87150523927361</v>
      </c>
      <c r="Q234" s="99">
        <v>1.3884825470064759</v>
      </c>
      <c r="R234" s="99">
        <v>1.7442523437246735</v>
      </c>
      <c r="S234" s="99">
        <v>1.9227713193763922</v>
      </c>
      <c r="T234" s="99">
        <v>1.9842265501662362</v>
      </c>
      <c r="U234" s="99">
        <v>1.8002116226644198</v>
      </c>
      <c r="V234" s="99">
        <v>1.7471590638234327</v>
      </c>
      <c r="W234" s="99">
        <v>1.8467644104282039</v>
      </c>
      <c r="X234" s="99">
        <v>1.9723151381206991</v>
      </c>
      <c r="Y234" s="99">
        <v>1.8401019733177901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2.770872173475796E-3</v>
      </c>
      <c r="H235" s="123">
        <f t="shared" si="114"/>
        <v>1.3843877326314216E-2</v>
      </c>
      <c r="I235" s="123">
        <f t="shared" si="114"/>
        <v>7.8322517765589093E-3</v>
      </c>
      <c r="J235" s="123">
        <f t="shared" si="114"/>
        <v>5.3715280179502459E-3</v>
      </c>
      <c r="K235" s="123">
        <f t="shared" si="114"/>
        <v>5.7926138008861806E-3</v>
      </c>
      <c r="L235" s="123">
        <f t="shared" si="114"/>
        <v>3.9978540866006211E-2</v>
      </c>
      <c r="M235" s="123">
        <f t="shared" si="114"/>
        <v>4.7919249691995881E-3</v>
      </c>
      <c r="N235" s="123">
        <f t="shared" si="114"/>
        <v>1.4141165532090973E-2</v>
      </c>
      <c r="O235" s="123">
        <f t="shared" si="114"/>
        <v>7.5658383144529429E-3</v>
      </c>
      <c r="P235" s="123">
        <f t="shared" si="114"/>
        <v>1.6927726733372433E-2</v>
      </c>
      <c r="Q235" s="123">
        <f t="shared" si="114"/>
        <v>1.0795939684920611E-2</v>
      </c>
      <c r="R235" s="123">
        <f t="shared" si="114"/>
        <v>6.5982967460031464E-3</v>
      </c>
      <c r="S235" s="123">
        <f t="shared" si="114"/>
        <v>5.3144830465135708E-3</v>
      </c>
      <c r="T235" s="123">
        <f t="shared" si="114"/>
        <v>8.5192598671268143E-3</v>
      </c>
      <c r="U235" s="123">
        <f t="shared" si="114"/>
        <v>6.9025920919549549E-3</v>
      </c>
      <c r="V235" s="123">
        <f t="shared" si="114"/>
        <v>4.3249702346055902E-3</v>
      </c>
      <c r="W235" s="123">
        <f t="shared" si="114"/>
        <v>1.3517762993353333E-2</v>
      </c>
      <c r="X235" s="123">
        <f t="shared" si="114"/>
        <v>8.3217436268391322E-3</v>
      </c>
      <c r="Y235" s="123">
        <f t="shared" si="114"/>
        <v>6.5095787923042164E-3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2.770872173475796E-3</v>
      </c>
      <c r="H236" s="99">
        <f>RES_hhdet_fecs!H48</f>
        <v>1.3843877326314216E-2</v>
      </c>
      <c r="I236" s="99">
        <f>RES_hhdet_fecs!I48</f>
        <v>7.8322517765589093E-3</v>
      </c>
      <c r="J236" s="99">
        <f>RES_hhdet_fecs!J48</f>
        <v>5.3715280179502459E-3</v>
      </c>
      <c r="K236" s="99">
        <f>RES_hhdet_fecs!K48</f>
        <v>5.7926138008861806E-3</v>
      </c>
      <c r="L236" s="99">
        <f>RES_hhdet_fecs!L48</f>
        <v>3.9978540866006211E-2</v>
      </c>
      <c r="M236" s="99">
        <f>RES_hhdet_fecs!M48</f>
        <v>4.7919249691995881E-3</v>
      </c>
      <c r="N236" s="99">
        <f>RES_hhdet_fecs!N48</f>
        <v>1.4141165532090973E-2</v>
      </c>
      <c r="O236" s="99">
        <f>RES_hhdet_fecs!O48</f>
        <v>7.5658383144529429E-3</v>
      </c>
      <c r="P236" s="99">
        <f>RES_hhdet_fecs!P48</f>
        <v>1.6927726733372433E-2</v>
      </c>
      <c r="Q236" s="99">
        <f>RES_hhdet_fecs!Q48</f>
        <v>1.0795939684920611E-2</v>
      </c>
      <c r="R236" s="99">
        <f>RES_hhdet_fecs!R48</f>
        <v>6.5982967460031464E-3</v>
      </c>
      <c r="S236" s="99">
        <f>RES_hhdet_fecs!S48</f>
        <v>5.3144830465135708E-3</v>
      </c>
      <c r="T236" s="99">
        <f>RES_hhdet_fecs!T48</f>
        <v>8.5192598671268143E-3</v>
      </c>
      <c r="U236" s="99">
        <f>RES_hhdet_fecs!U48</f>
        <v>6.9025920919549549E-3</v>
      </c>
      <c r="V236" s="99">
        <f>RES_hhdet_fecs!V48</f>
        <v>4.3249702346055902E-3</v>
      </c>
      <c r="W236" s="99">
        <f>RES_hhdet_fecs!W48</f>
        <v>1.3517762993353333E-2</v>
      </c>
      <c r="X236" s="99">
        <f>RES_hhdet_fecs!X48</f>
        <v>8.3217436268391322E-3</v>
      </c>
      <c r="Y236" s="99">
        <f>RES_hhdet_fecs!Y48</f>
        <v>6.5095787923042164E-3</v>
      </c>
      <c r="DA236" s="63" t="s">
        <v>2791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15.447773310120834</v>
      </c>
      <c r="H237" s="123">
        <v>11.702283165938319</v>
      </c>
      <c r="I237" s="123">
        <v>8.2056831911203716</v>
      </c>
      <c r="J237" s="123">
        <v>10.47673517342597</v>
      </c>
      <c r="K237" s="123">
        <v>9.7511930067675863</v>
      </c>
      <c r="L237" s="123">
        <v>12.687766621101463</v>
      </c>
      <c r="M237" s="123">
        <v>12.213599494777016</v>
      </c>
      <c r="N237" s="123">
        <v>15.708889431467938</v>
      </c>
      <c r="O237" s="123">
        <v>11.57904439972539</v>
      </c>
      <c r="P237" s="123">
        <v>12.744251426000529</v>
      </c>
      <c r="Q237" s="123">
        <v>9.6474495093896202</v>
      </c>
      <c r="R237" s="123">
        <v>11.811971717963818</v>
      </c>
      <c r="S237" s="123">
        <v>12.42825399528501</v>
      </c>
      <c r="T237" s="123">
        <v>11.988666835517295</v>
      </c>
      <c r="U237" s="123">
        <v>10.582066102847651</v>
      </c>
      <c r="V237" s="123">
        <v>9.9037495367450141</v>
      </c>
      <c r="W237" s="123">
        <v>14.497944506322094</v>
      </c>
      <c r="X237" s="123">
        <v>14.360445493415616</v>
      </c>
      <c r="Y237" s="123">
        <v>9.6901776939992494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15.62210132344511</v>
      </c>
      <c r="H238" s="99">
        <v>11.68771910469812</v>
      </c>
      <c r="I238" s="99">
        <v>8.1513816070802196</v>
      </c>
      <c r="J238" s="99">
        <v>10.429781467000197</v>
      </c>
      <c r="K238" s="99">
        <v>9.6710800367637653</v>
      </c>
      <c r="L238" s="99">
        <v>12.752681514577512</v>
      </c>
      <c r="M238" s="99">
        <v>12.228179782269775</v>
      </c>
      <c r="N238" s="99">
        <v>15.798576355441268</v>
      </c>
      <c r="O238" s="99">
        <v>11.598506485186565</v>
      </c>
      <c r="P238" s="99">
        <v>12.762718006648813</v>
      </c>
      <c r="Q238" s="99">
        <v>9.6045945588046067</v>
      </c>
      <c r="R238" s="99">
        <v>11.818956313097649</v>
      </c>
      <c r="S238" s="99">
        <v>12.45838656408583</v>
      </c>
      <c r="T238" s="99">
        <v>12.014063128092801</v>
      </c>
      <c r="U238" s="99">
        <v>10.59940273660882</v>
      </c>
      <c r="V238" s="99">
        <v>9.9085528251711388</v>
      </c>
      <c r="W238" s="99">
        <v>14.487076040632678</v>
      </c>
      <c r="X238" s="99">
        <v>14.39370549582484</v>
      </c>
      <c r="Y238" s="99">
        <v>9.7009914662426411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10.194160908575729</v>
      </c>
      <c r="H242" s="102">
        <v>12.167328707608181</v>
      </c>
      <c r="I242" s="102">
        <v>10.047650081324424</v>
      </c>
      <c r="J242" s="102">
        <v>12.1756767842652</v>
      </c>
      <c r="K242" s="102">
        <v>12.834221808453172</v>
      </c>
      <c r="L242" s="102">
        <v>10.146748701816398</v>
      </c>
      <c r="M242" s="102">
        <v>11.639443120983223</v>
      </c>
      <c r="N242" s="102">
        <v>12.326961045074428</v>
      </c>
      <c r="O242" s="102">
        <v>10.79282500588589</v>
      </c>
      <c r="P242" s="102">
        <v>11.991089048857161</v>
      </c>
      <c r="Q242" s="102">
        <v>11.432018208105024</v>
      </c>
      <c r="R242" s="102">
        <v>11.518284130959234</v>
      </c>
      <c r="S242" s="102">
        <v>11.190780722938388</v>
      </c>
      <c r="T242" s="102">
        <v>10.97092615205745</v>
      </c>
      <c r="U242" s="102">
        <v>9.9196326823488974</v>
      </c>
      <c r="V242" s="102">
        <v>9.7306485490511356</v>
      </c>
      <c r="W242" s="102">
        <v>14.870153547156955</v>
      </c>
      <c r="X242" s="102">
        <v>13.279598707048706</v>
      </c>
      <c r="Y242" s="102">
        <v>9.3308696650045331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11.007488278391062</v>
      </c>
      <c r="H246" s="123">
        <v>12.451847262492036</v>
      </c>
      <c r="I246" s="123">
        <v>12.226410744429446</v>
      </c>
      <c r="J246" s="123">
        <v>12.861903708769228</v>
      </c>
      <c r="K246" s="123">
        <v>12.552056361670108</v>
      </c>
      <c r="L246" s="123">
        <v>11.46012128653163</v>
      </c>
      <c r="M246" s="123">
        <v>12.75069982429979</v>
      </c>
      <c r="N246" s="123">
        <v>12.714325127539166</v>
      </c>
      <c r="O246" s="123">
        <v>10.711684446957443</v>
      </c>
      <c r="P246" s="123">
        <v>10.019605792974177</v>
      </c>
      <c r="Q246" s="123">
        <v>7.8990811836199315</v>
      </c>
      <c r="R246" s="123">
        <v>8.0748477602033724</v>
      </c>
      <c r="S246" s="123">
        <v>7.7280618693673144</v>
      </c>
      <c r="T246" s="123">
        <v>8.8776016910616686</v>
      </c>
      <c r="U246" s="123">
        <v>9.2958529118817967</v>
      </c>
      <c r="V246" s="123">
        <v>8.3606095126198881</v>
      </c>
      <c r="W246" s="123">
        <v>8.1493804755164021</v>
      </c>
      <c r="X246" s="123">
        <v>8.2448247717269112</v>
      </c>
      <c r="Y246" s="123">
        <v>10.130929098699378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13.747265855955337</v>
      </c>
      <c r="H247" s="99">
        <v>14.845412599585773</v>
      </c>
      <c r="I247" s="99">
        <v>12.542730941705237</v>
      </c>
      <c r="J247" s="99">
        <v>13.386223712852873</v>
      </c>
      <c r="K247" s="99">
        <v>13.270396368105198</v>
      </c>
      <c r="L247" s="99">
        <v>13.065901857958989</v>
      </c>
      <c r="M247" s="99">
        <v>14.119360644971435</v>
      </c>
      <c r="N247" s="99">
        <v>14.149459674838436</v>
      </c>
      <c r="O247" s="99">
        <v>11.700632286893864</v>
      </c>
      <c r="P247" s="99">
        <v>10.742468943143656</v>
      </c>
      <c r="Q247" s="99">
        <v>8.6624690726655533</v>
      </c>
      <c r="R247" s="99">
        <v>9.1733904240542987</v>
      </c>
      <c r="S247" s="99">
        <v>9.8136251286190781</v>
      </c>
      <c r="T247" s="99">
        <v>9.3030023791815992</v>
      </c>
      <c r="U247" s="99">
        <v>10.635546919012292</v>
      </c>
      <c r="V247" s="99">
        <v>10.005998038041838</v>
      </c>
      <c r="W247" s="99">
        <v>8.1814651173890471</v>
      </c>
      <c r="X247" s="99">
        <v>8.9227515627878873</v>
      </c>
      <c r="Y247" s="99">
        <v>12.030655918032148</v>
      </c>
      <c r="DA247" s="63" t="s">
        <v>2802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8.460652783753849</v>
      </c>
      <c r="H248" s="110">
        <v>10.734162784973327</v>
      </c>
      <c r="I248" s="110">
        <v>12.075295639049363</v>
      </c>
      <c r="J248" s="110">
        <v>12.661915397614106</v>
      </c>
      <c r="K248" s="110">
        <v>11.863859232889244</v>
      </c>
      <c r="L248" s="110">
        <v>8.7328079679333239</v>
      </c>
      <c r="M248" s="110">
        <v>10.0993124764443</v>
      </c>
      <c r="N248" s="110">
        <v>10.260193304017477</v>
      </c>
      <c r="O248" s="110">
        <v>9.1968835846597408</v>
      </c>
      <c r="P248" s="110">
        <v>9.0060065318786791</v>
      </c>
      <c r="Q248" s="110">
        <v>6.6720109395854097</v>
      </c>
      <c r="R248" s="110">
        <v>6.1694257186817971</v>
      </c>
      <c r="S248" s="110">
        <v>3.8969986873210276</v>
      </c>
      <c r="T248" s="110">
        <v>8.0478872589939829</v>
      </c>
      <c r="U248" s="110">
        <v>7.071758132074363</v>
      </c>
      <c r="V248" s="110">
        <v>6.3223267344495655</v>
      </c>
      <c r="W248" s="110">
        <v>8.1125560570034807</v>
      </c>
      <c r="X248" s="110">
        <v>7.3677757273881612</v>
      </c>
      <c r="Y248" s="110">
        <v>6.2893890804238586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159.78588967332618</v>
      </c>
      <c r="H250" s="118">
        <f t="shared" si="115"/>
        <v>117.36289759076722</v>
      </c>
      <c r="I250" s="118">
        <f t="shared" si="115"/>
        <v>87.503602277401797</v>
      </c>
      <c r="J250" s="118">
        <f t="shared" si="115"/>
        <v>103.01658656593118</v>
      </c>
      <c r="K250" s="118">
        <f t="shared" si="115"/>
        <v>96.301602689222676</v>
      </c>
      <c r="L250" s="118">
        <f t="shared" si="115"/>
        <v>134.18250023923488</v>
      </c>
      <c r="M250" s="118">
        <f t="shared" si="115"/>
        <v>119.66927258466406</v>
      </c>
      <c r="N250" s="118">
        <f t="shared" si="115"/>
        <v>150.85108372473272</v>
      </c>
      <c r="O250" s="118">
        <f t="shared" si="115"/>
        <v>114.53243863708488</v>
      </c>
      <c r="P250" s="118">
        <f t="shared" si="115"/>
        <v>116.23810396881422</v>
      </c>
      <c r="Q250" s="118">
        <f t="shared" si="115"/>
        <v>87.910335149036314</v>
      </c>
      <c r="R250" s="118">
        <f t="shared" ref="R250:V250" si="116">R251+R254+R256+R265</f>
        <v>110.90839569674966</v>
      </c>
      <c r="S250" s="118">
        <f t="shared" si="116"/>
        <v>122.68544178203345</v>
      </c>
      <c r="T250" s="118">
        <f t="shared" si="116"/>
        <v>127.32206855009791</v>
      </c>
      <c r="U250" s="118">
        <f t="shared" si="116"/>
        <v>116.38152504963894</v>
      </c>
      <c r="V250" s="118">
        <f t="shared" si="116"/>
        <v>113.94128620332449</v>
      </c>
      <c r="W250" s="118">
        <f t="shared" ref="W250:Y250" si="117">W251+W254+W256+W265</f>
        <v>124.31123976472787</v>
      </c>
      <c r="X250" s="118">
        <f t="shared" si="117"/>
        <v>132.16093621899208</v>
      </c>
      <c r="Y250" s="118">
        <f t="shared" si="117"/>
        <v>123.63018514549663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143.67690206323417</v>
      </c>
      <c r="H251" s="123">
        <f t="shared" si="118"/>
        <v>102.23560794383435</v>
      </c>
      <c r="I251" s="123">
        <f t="shared" si="118"/>
        <v>74.214809898623315</v>
      </c>
      <c r="J251" s="123">
        <f t="shared" si="118"/>
        <v>87.816072335106256</v>
      </c>
      <c r="K251" s="123">
        <f t="shared" si="118"/>
        <v>82.206363459942565</v>
      </c>
      <c r="L251" s="123">
        <f t="shared" si="118"/>
        <v>119.28388662127318</v>
      </c>
      <c r="M251" s="123">
        <f t="shared" si="118"/>
        <v>104.33996714344312</v>
      </c>
      <c r="N251" s="123">
        <f t="shared" si="118"/>
        <v>133.25224648882596</v>
      </c>
      <c r="O251" s="123">
        <f t="shared" si="118"/>
        <v>100.57383292933798</v>
      </c>
      <c r="P251" s="123">
        <f t="shared" si="118"/>
        <v>101.80562007759076</v>
      </c>
      <c r="Q251" s="123">
        <f t="shared" si="118"/>
        <v>76.766069656579418</v>
      </c>
      <c r="R251" s="123">
        <f t="shared" ref="R251:V251" si="119">SUM(R252:R253)</f>
        <v>98.085921236557539</v>
      </c>
      <c r="S251" s="123">
        <f t="shared" si="119"/>
        <v>109.55593333059358</v>
      </c>
      <c r="T251" s="123">
        <f t="shared" si="119"/>
        <v>113.28551879256237</v>
      </c>
      <c r="U251" s="123">
        <f t="shared" si="119"/>
        <v>102.91724913834454</v>
      </c>
      <c r="V251" s="123">
        <f t="shared" si="119"/>
        <v>101.29468682634148</v>
      </c>
      <c r="W251" s="123">
        <f t="shared" ref="W251:Y251" si="120">SUM(W252:W253)</f>
        <v>107.9986249732093</v>
      </c>
      <c r="X251" s="123">
        <f t="shared" si="120"/>
        <v>115.76401265467629</v>
      </c>
      <c r="Y251" s="123">
        <f t="shared" si="120"/>
        <v>109.68781623848368</v>
      </c>
      <c r="DA251" s="130" t="s">
        <v>2955</v>
      </c>
    </row>
    <row r="252" spans="1:105" ht="12" customHeight="1" x14ac:dyDescent="0.25">
      <c r="A252" s="97" t="s">
        <v>211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140.71388018849879</v>
      </c>
      <c r="H252" s="99">
        <v>100.14774644365778</v>
      </c>
      <c r="I252" s="99">
        <v>72.728318165867066</v>
      </c>
      <c r="J252" s="99">
        <v>86.07561600646261</v>
      </c>
      <c r="K252" s="99">
        <v>80.599095389670893</v>
      </c>
      <c r="L252" s="99">
        <v>116.99762751705438</v>
      </c>
      <c r="M252" s="99">
        <v>102.36018396995082</v>
      </c>
      <c r="N252" s="99">
        <v>130.74536581545613</v>
      </c>
      <c r="O252" s="99">
        <v>98.697153459843861</v>
      </c>
      <c r="P252" s="99">
        <v>99.934114838317143</v>
      </c>
      <c r="Q252" s="99">
        <v>75.377587109572943</v>
      </c>
      <c r="R252" s="99">
        <v>96.341668892832871</v>
      </c>
      <c r="S252" s="99">
        <v>107.63316201121718</v>
      </c>
      <c r="T252" s="99">
        <v>111.30129224239613</v>
      </c>
      <c r="U252" s="99">
        <v>101.11703751568012</v>
      </c>
      <c r="V252" s="99">
        <v>99.547527762518044</v>
      </c>
      <c r="W252" s="99">
        <v>106.1518605627811</v>
      </c>
      <c r="X252" s="99">
        <v>113.79169751655559</v>
      </c>
      <c r="Y252" s="99">
        <v>107.84771426516589</v>
      </c>
      <c r="DA252" s="63" t="s">
        <v>2956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2.9630218747353738</v>
      </c>
      <c r="H253" s="99">
        <v>2.0878615001765661</v>
      </c>
      <c r="I253" s="99">
        <v>1.4864917327562439</v>
      </c>
      <c r="J253" s="99">
        <v>1.7404563286436505</v>
      </c>
      <c r="K253" s="99">
        <v>1.6072680702716791</v>
      </c>
      <c r="L253" s="99">
        <v>2.2862591042188001</v>
      </c>
      <c r="M253" s="99">
        <v>1.9797831734922877</v>
      </c>
      <c r="N253" s="99">
        <v>2.5068806733698294</v>
      </c>
      <c r="O253" s="99">
        <v>1.8766794694941262</v>
      </c>
      <c r="P253" s="99">
        <v>1.87150523927361</v>
      </c>
      <c r="Q253" s="99">
        <v>1.3884825470064759</v>
      </c>
      <c r="R253" s="99">
        <v>1.7442523437246735</v>
      </c>
      <c r="S253" s="99">
        <v>1.9227713193763922</v>
      </c>
      <c r="T253" s="99">
        <v>1.9842265501662362</v>
      </c>
      <c r="U253" s="99">
        <v>1.8002116226644198</v>
      </c>
      <c r="V253" s="99">
        <v>1.7471590638234327</v>
      </c>
      <c r="W253" s="99">
        <v>1.8467644104282039</v>
      </c>
      <c r="X253" s="99">
        <v>1.9723151381206991</v>
      </c>
      <c r="Y253" s="99">
        <v>1.8401019733177901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8.7231628840680649E-3</v>
      </c>
      <c r="H254" s="123">
        <f t="shared" si="121"/>
        <v>4.4838351017248181E-2</v>
      </c>
      <c r="I254" s="123">
        <f t="shared" si="121"/>
        <v>2.608243465661058E-2</v>
      </c>
      <c r="J254" s="123">
        <f t="shared" si="121"/>
        <v>1.8310155449287387E-2</v>
      </c>
      <c r="K254" s="123">
        <f t="shared" si="121"/>
        <v>2.0382004924790004E-2</v>
      </c>
      <c r="L254" s="123">
        <f t="shared" si="121"/>
        <v>0.14478401154940726</v>
      </c>
      <c r="M254" s="123">
        <f t="shared" si="121"/>
        <v>1.7813761033209589E-2</v>
      </c>
      <c r="N254" s="123">
        <f t="shared" si="121"/>
        <v>5.425099736240941E-2</v>
      </c>
      <c r="O254" s="123">
        <f t="shared" si="121"/>
        <v>2.9904142742698262E-2</v>
      </c>
      <c r="P254" s="123">
        <f t="shared" si="121"/>
        <v>6.9258677789747883E-2</v>
      </c>
      <c r="Q254" s="123">
        <f t="shared" si="121"/>
        <v>4.5746179642878068E-2</v>
      </c>
      <c r="R254" s="123">
        <f t="shared" si="121"/>
        <v>2.9055520650200173E-2</v>
      </c>
      <c r="S254" s="123">
        <f t="shared" si="121"/>
        <v>2.4164385230910308E-2</v>
      </c>
      <c r="T254" s="123">
        <f t="shared" si="121"/>
        <v>3.9665769332675828E-2</v>
      </c>
      <c r="U254" s="123">
        <f t="shared" si="121"/>
        <v>3.2611826511417884E-2</v>
      </c>
      <c r="V254" s="123">
        <f t="shared" si="121"/>
        <v>2.0621066534773889E-2</v>
      </c>
      <c r="W254" s="123">
        <f t="shared" si="121"/>
        <v>6.4817225958501423E-2</v>
      </c>
      <c r="X254" s="123">
        <f t="shared" si="121"/>
        <v>4.004880306299842E-2</v>
      </c>
      <c r="Y254" s="123">
        <f t="shared" si="121"/>
        <v>3.1424357645887607E-2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8.7231628840680649E-3</v>
      </c>
      <c r="H255" s="99">
        <f>RES_hhdet_tess!H48</f>
        <v>4.4838351017248181E-2</v>
      </c>
      <c r="I255" s="99">
        <f>RES_hhdet_tess!I48</f>
        <v>2.608243465661058E-2</v>
      </c>
      <c r="J255" s="99">
        <f>RES_hhdet_tess!J48</f>
        <v>1.8310155449287387E-2</v>
      </c>
      <c r="K255" s="99">
        <f>RES_hhdet_tess!K48</f>
        <v>2.0382004924790004E-2</v>
      </c>
      <c r="L255" s="99">
        <f>RES_hhdet_tess!L48</f>
        <v>0.14478401154940726</v>
      </c>
      <c r="M255" s="99">
        <f>RES_hhdet_tess!M48</f>
        <v>1.7813761033209589E-2</v>
      </c>
      <c r="N255" s="99">
        <f>RES_hhdet_tess!N48</f>
        <v>5.425099736240941E-2</v>
      </c>
      <c r="O255" s="99">
        <f>RES_hhdet_tess!O48</f>
        <v>2.9904142742698262E-2</v>
      </c>
      <c r="P255" s="99">
        <f>RES_hhdet_tess!P48</f>
        <v>6.9258677789747883E-2</v>
      </c>
      <c r="Q255" s="99">
        <f>RES_hhdet_tess!Q48</f>
        <v>4.5746179642878068E-2</v>
      </c>
      <c r="R255" s="99">
        <f>RES_hhdet_tess!R48</f>
        <v>2.9055520650200173E-2</v>
      </c>
      <c r="S255" s="99">
        <f>RES_hhdet_tess!S48</f>
        <v>2.4164385230910308E-2</v>
      </c>
      <c r="T255" s="99">
        <f>RES_hhdet_tess!T48</f>
        <v>3.9665769332675828E-2</v>
      </c>
      <c r="U255" s="99">
        <f>RES_hhdet_tess!U48</f>
        <v>3.2611826511417884E-2</v>
      </c>
      <c r="V255" s="99">
        <f>RES_hhdet_tess!V48</f>
        <v>2.0621066534773889E-2</v>
      </c>
      <c r="W255" s="99">
        <f>RES_hhdet_tess!W48</f>
        <v>6.4817225958501423E-2</v>
      </c>
      <c r="X255" s="99">
        <f>RES_hhdet_tess!X48</f>
        <v>4.004880306299842E-2</v>
      </c>
      <c r="Y255" s="99">
        <f>RES_hhdet_tess!Y48</f>
        <v>3.1424357645887607E-2</v>
      </c>
      <c r="DA255" s="63" t="s">
        <v>2959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9.0242618302892907</v>
      </c>
      <c r="H256" s="123">
        <v>6.8502829437147019</v>
      </c>
      <c r="I256" s="123">
        <v>4.8171259064436125</v>
      </c>
      <c r="J256" s="123">
        <v>6.1826752441581876</v>
      </c>
      <c r="K256" s="123">
        <v>5.7898643058804264</v>
      </c>
      <c r="L256" s="123">
        <v>7.5843010568027411</v>
      </c>
      <c r="M256" s="123">
        <v>7.3547270221035106</v>
      </c>
      <c r="N256" s="123">
        <v>9.5347529286876807</v>
      </c>
      <c r="O256" s="123">
        <v>7.0873288291947203</v>
      </c>
      <c r="P256" s="123">
        <v>7.8840925629025094</v>
      </c>
      <c r="Q256" s="123">
        <v>6.0535127869635881</v>
      </c>
      <c r="R256" s="123">
        <v>7.6721911825302973</v>
      </c>
      <c r="S256" s="123">
        <v>8.3250241965702738</v>
      </c>
      <c r="T256" s="123">
        <v>8.2207845248530003</v>
      </c>
      <c r="U256" s="123">
        <v>7.3708414424683761</v>
      </c>
      <c r="V256" s="123">
        <v>7.0205291339377007</v>
      </c>
      <c r="W256" s="123">
        <v>10.479373647919768</v>
      </c>
      <c r="X256" s="123">
        <v>10.619771184696123</v>
      </c>
      <c r="Y256" s="123">
        <v>7.289399914733206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9.1152989381514669</v>
      </c>
      <c r="H257" s="99">
        <v>6.8298528924624007</v>
      </c>
      <c r="I257" s="99">
        <v>4.7762161212881509</v>
      </c>
      <c r="J257" s="99">
        <v>6.1450235528390484</v>
      </c>
      <c r="K257" s="99">
        <v>5.732854264662941</v>
      </c>
      <c r="L257" s="99">
        <v>7.6160093214903046</v>
      </c>
      <c r="M257" s="99">
        <v>7.3557668823374849</v>
      </c>
      <c r="N257" s="99">
        <v>9.5806536313574675</v>
      </c>
      <c r="O257" s="99">
        <v>7.0926117818025514</v>
      </c>
      <c r="P257" s="99">
        <v>7.8881636818042047</v>
      </c>
      <c r="Q257" s="99">
        <v>6.0191924362272173</v>
      </c>
      <c r="R257" s="99">
        <v>7.669804958630853</v>
      </c>
      <c r="S257" s="99">
        <v>8.3380838220489188</v>
      </c>
      <c r="T257" s="99">
        <v>8.2304803035026612</v>
      </c>
      <c r="U257" s="99">
        <v>7.374796239534172</v>
      </c>
      <c r="V257" s="99">
        <v>7.0155068124219779</v>
      </c>
      <c r="W257" s="99">
        <v>10.459339709570324</v>
      </c>
      <c r="X257" s="99">
        <v>10.634244747402938</v>
      </c>
      <c r="Y257" s="99">
        <v>7.2914667378599507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6.2807344433518892</v>
      </c>
      <c r="H261" s="102">
        <v>7.5026356147364988</v>
      </c>
      <c r="I261" s="102">
        <v>6.2048288818486483</v>
      </c>
      <c r="J261" s="102">
        <v>7.5450389417223667</v>
      </c>
      <c r="K261" s="102">
        <v>7.9838111667994385</v>
      </c>
      <c r="L261" s="102">
        <v>6.3431179561902074</v>
      </c>
      <c r="M261" s="102">
        <v>7.3137784206792977</v>
      </c>
      <c r="N261" s="102">
        <v>7.8039221404612782</v>
      </c>
      <c r="O261" s="102">
        <v>6.8739108064808372</v>
      </c>
      <c r="P261" s="102">
        <v>7.7180513423845909</v>
      </c>
      <c r="Q261" s="102">
        <v>7.4826831119080186</v>
      </c>
      <c r="R261" s="102">
        <v>7.7725268964339271</v>
      </c>
      <c r="S261" s="102">
        <v>7.7886962922516618</v>
      </c>
      <c r="T261" s="102">
        <v>7.8322322052480429</v>
      </c>
      <c r="U261" s="102">
        <v>7.2197284995658446</v>
      </c>
      <c r="V261" s="102">
        <v>7.2015236397349423</v>
      </c>
      <c r="W261" s="102">
        <v>11.165469844962001</v>
      </c>
      <c r="X261" s="102">
        <v>10.149425345677109</v>
      </c>
      <c r="Y261" s="102">
        <v>7.2207258084882255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7.0760026169186538</v>
      </c>
      <c r="H265" s="123">
        <v>8.2321683522009188</v>
      </c>
      <c r="I265" s="123">
        <v>8.4455840376782625</v>
      </c>
      <c r="J265" s="123">
        <v>8.999528831217452</v>
      </c>
      <c r="K265" s="123">
        <v>8.2849929184749058</v>
      </c>
      <c r="L265" s="123">
        <v>7.1695285496095549</v>
      </c>
      <c r="M265" s="123">
        <v>7.9567646580842251</v>
      </c>
      <c r="N265" s="123">
        <v>8.0098333098566705</v>
      </c>
      <c r="O265" s="123">
        <v>6.841372735809486</v>
      </c>
      <c r="P265" s="123">
        <v>6.479132650531203</v>
      </c>
      <c r="Q265" s="123">
        <v>5.04500652585042</v>
      </c>
      <c r="R265" s="123">
        <v>5.1212277570116287</v>
      </c>
      <c r="S265" s="123">
        <v>4.7803198696387099</v>
      </c>
      <c r="T265" s="123">
        <v>5.7760994633498717</v>
      </c>
      <c r="U265" s="123">
        <v>6.0608226423145997</v>
      </c>
      <c r="V265" s="123">
        <v>5.6054491765105405</v>
      </c>
      <c r="W265" s="123">
        <v>5.7684239176402885</v>
      </c>
      <c r="X265" s="123">
        <v>5.7371035765566756</v>
      </c>
      <c r="Y265" s="123">
        <v>6.6215446346338487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7.8872447989426488</v>
      </c>
      <c r="H266" s="99">
        <v>8.5186428695548386</v>
      </c>
      <c r="I266" s="99">
        <v>7.1983110310407348</v>
      </c>
      <c r="J266" s="99">
        <v>7.6886057392220657</v>
      </c>
      <c r="K266" s="99">
        <v>7.6352296404709907</v>
      </c>
      <c r="L266" s="99">
        <v>7.524959601982566</v>
      </c>
      <c r="M266" s="99">
        <v>8.1355737052435906</v>
      </c>
      <c r="N266" s="99">
        <v>8.1551924170885925</v>
      </c>
      <c r="O266" s="99">
        <v>6.7454899630682732</v>
      </c>
      <c r="P266" s="99">
        <v>6.1946167224270239</v>
      </c>
      <c r="Q266" s="99">
        <v>4.9999932450634388</v>
      </c>
      <c r="R266" s="99">
        <v>5.3131287861906458</v>
      </c>
      <c r="S266" s="99">
        <v>5.7157244878232936</v>
      </c>
      <c r="T266" s="99">
        <v>5.4522005261853641</v>
      </c>
      <c r="U266" s="99">
        <v>6.2543095451026707</v>
      </c>
      <c r="V266" s="99">
        <v>5.89541935504647</v>
      </c>
      <c r="W266" s="99">
        <v>4.8456085293014555</v>
      </c>
      <c r="X266" s="99">
        <v>5.3282376164346621</v>
      </c>
      <c r="Y266" s="99">
        <v>7.2384146026194456</v>
      </c>
      <c r="DA266" s="63" t="s">
        <v>2970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6.3218901660231062</v>
      </c>
      <c r="H267" s="110">
        <v>8.0265868190638407</v>
      </c>
      <c r="I267" s="110">
        <v>9.0414416321632292</v>
      </c>
      <c r="J267" s="110">
        <v>9.4995465554707987</v>
      </c>
      <c r="K267" s="110">
        <v>8.9074909254127164</v>
      </c>
      <c r="L267" s="110">
        <v>6.5658521443590763</v>
      </c>
      <c r="M267" s="110">
        <v>7.6103734717800942</v>
      </c>
      <c r="N267" s="110">
        <v>7.7612639951761198</v>
      </c>
      <c r="O267" s="110">
        <v>6.988239234690985</v>
      </c>
      <c r="P267" s="110">
        <v>6.8780811021553907</v>
      </c>
      <c r="Q267" s="110">
        <v>5.1173609058879768</v>
      </c>
      <c r="R267" s="110">
        <v>4.788375458397585</v>
      </c>
      <c r="S267" s="110">
        <v>3.0620338492335053</v>
      </c>
      <c r="T267" s="110">
        <v>6.4078417952311373</v>
      </c>
      <c r="U267" s="110">
        <v>5.7396051044577332</v>
      </c>
      <c r="V267" s="110">
        <v>5.2462384418050743</v>
      </c>
      <c r="W267" s="110">
        <v>6.8275643065291778</v>
      </c>
      <c r="X267" s="110">
        <v>6.2660626091779523</v>
      </c>
      <c r="Y267" s="110">
        <v>5.3741386160562303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76.959109120404477</v>
      </c>
      <c r="H269" s="118">
        <f t="shared" si="122"/>
        <v>55.123703451996391</v>
      </c>
      <c r="I269" s="118">
        <f t="shared" si="122"/>
        <v>39.676632476906789</v>
      </c>
      <c r="J269" s="118">
        <f t="shared" si="122"/>
        <v>46.513568365878072</v>
      </c>
      <c r="K269" s="118">
        <f t="shared" si="122"/>
        <v>43.834415731637755</v>
      </c>
      <c r="L269" s="118">
        <f t="shared" si="122"/>
        <v>62.38774210534956</v>
      </c>
      <c r="M269" s="118">
        <f t="shared" si="122"/>
        <v>54.855926541665823</v>
      </c>
      <c r="N269" s="118">
        <f t="shared" si="122"/>
        <v>68.773542380293378</v>
      </c>
      <c r="O269" s="118">
        <f t="shared" si="122"/>
        <v>51.424587117696106</v>
      </c>
      <c r="P269" s="118">
        <f t="shared" si="122"/>
        <v>51.508682700509048</v>
      </c>
      <c r="Q269" s="118">
        <f t="shared" si="122"/>
        <v>38.438381703232572</v>
      </c>
      <c r="R269" s="118">
        <f t="shared" ref="R269:V269" si="123">R270+R273+R275+R284</f>
        <v>47.21936295974772</v>
      </c>
      <c r="S269" s="118">
        <f t="shared" si="123"/>
        <v>51.188326315670984</v>
      </c>
      <c r="T269" s="118">
        <f t="shared" si="123"/>
        <v>51.711754218013134</v>
      </c>
      <c r="U269" s="118">
        <f t="shared" si="123"/>
        <v>46.630505427431515</v>
      </c>
      <c r="V269" s="118">
        <f t="shared" si="123"/>
        <v>45.027965325198089</v>
      </c>
      <c r="W269" s="118">
        <f t="shared" ref="W269:Y269" si="124">W270+W273+W275+W284</f>
        <v>48.113924721344091</v>
      </c>
      <c r="X269" s="118">
        <f t="shared" si="124"/>
        <v>50.695279219516017</v>
      </c>
      <c r="Y269" s="118">
        <f t="shared" si="124"/>
        <v>47.293207139924604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71.421170798474833</v>
      </c>
      <c r="H270" s="123">
        <f t="shared" si="125"/>
        <v>50.691620881616736</v>
      </c>
      <c r="I270" s="123">
        <f t="shared" si="125"/>
        <v>36.643330339023201</v>
      </c>
      <c r="J270" s="123">
        <f t="shared" si="125"/>
        <v>42.96654762051449</v>
      </c>
      <c r="K270" s="123">
        <f t="shared" si="125"/>
        <v>39.844948156945087</v>
      </c>
      <c r="L270" s="123">
        <f t="shared" si="125"/>
        <v>57.202444999052155</v>
      </c>
      <c r="M270" s="123">
        <f t="shared" si="125"/>
        <v>49.559339661778509</v>
      </c>
      <c r="N270" s="123">
        <f t="shared" si="125"/>
        <v>62.639832559310861</v>
      </c>
      <c r="O270" s="123">
        <f t="shared" si="125"/>
        <v>46.797234904813706</v>
      </c>
      <c r="P270" s="123">
        <f t="shared" si="125"/>
        <v>46.761162252519064</v>
      </c>
      <c r="Q270" s="123">
        <f t="shared" si="125"/>
        <v>34.72326305292718</v>
      </c>
      <c r="R270" s="123">
        <f t="shared" ref="R270:V270" si="126">SUM(R271:R272)</f>
        <v>42.81800137270254</v>
      </c>
      <c r="S270" s="123">
        <f t="shared" si="126"/>
        <v>46.500462684738501</v>
      </c>
      <c r="T270" s="123">
        <f t="shared" si="126"/>
        <v>47.187896982808475</v>
      </c>
      <c r="U270" s="123">
        <f t="shared" si="126"/>
        <v>42.367357515050841</v>
      </c>
      <c r="V270" s="123">
        <f t="shared" si="126"/>
        <v>41.198427978824562</v>
      </c>
      <c r="W270" s="123">
        <f t="shared" ref="W270:Y270" si="127">SUM(W271:W272)</f>
        <v>43.365828323004649</v>
      </c>
      <c r="X270" s="123">
        <f t="shared" si="127"/>
        <v>45.827018979780739</v>
      </c>
      <c r="Y270" s="123">
        <f t="shared" si="127"/>
        <v>42.95237860314181</v>
      </c>
      <c r="DA270" s="130" t="s">
        <v>3123</v>
      </c>
    </row>
    <row r="271" spans="1:105" ht="12" customHeight="1" x14ac:dyDescent="0.25">
      <c r="A271" s="97" t="s">
        <v>211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71.421170798474833</v>
      </c>
      <c r="H271" s="99">
        <v>50.691620881616736</v>
      </c>
      <c r="I271" s="99">
        <v>36.643330339023201</v>
      </c>
      <c r="J271" s="99">
        <v>42.96654762051449</v>
      </c>
      <c r="K271" s="99">
        <v>39.844948156945087</v>
      </c>
      <c r="L271" s="99">
        <v>57.202444999052155</v>
      </c>
      <c r="M271" s="99">
        <v>49.559339661778509</v>
      </c>
      <c r="N271" s="99">
        <v>62.639832559310861</v>
      </c>
      <c r="O271" s="99">
        <v>46.797234904813706</v>
      </c>
      <c r="P271" s="99">
        <v>46.761162252519064</v>
      </c>
      <c r="Q271" s="99">
        <v>34.72326305292718</v>
      </c>
      <c r="R271" s="99">
        <v>42.81800137270254</v>
      </c>
      <c r="S271" s="99">
        <v>46.500462684738501</v>
      </c>
      <c r="T271" s="99">
        <v>47.187896982808475</v>
      </c>
      <c r="U271" s="99">
        <v>42.367357515050841</v>
      </c>
      <c r="V271" s="99">
        <v>41.198427978824562</v>
      </c>
      <c r="W271" s="99">
        <v>43.365828323004649</v>
      </c>
      <c r="X271" s="99">
        <v>45.827018979780739</v>
      </c>
      <c r="Y271" s="99">
        <v>42.95237860314181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4.0335097950583929</v>
      </c>
      <c r="H275" s="123">
        <v>3.0231388148585694</v>
      </c>
      <c r="I275" s="123">
        <v>2.112194601826372</v>
      </c>
      <c r="J275" s="123">
        <v>2.7074233538688364</v>
      </c>
      <c r="K275" s="123">
        <v>2.5145172005972909</v>
      </c>
      <c r="L275" s="123">
        <v>3.3171624140139926</v>
      </c>
      <c r="M275" s="123">
        <v>3.1812048336926764</v>
      </c>
      <c r="N275" s="123">
        <v>4.1055512159088616</v>
      </c>
      <c r="O275" s="123">
        <v>3.0192783334685349</v>
      </c>
      <c r="P275" s="123">
        <v>3.3231043755811371</v>
      </c>
      <c r="Q275" s="123">
        <v>2.5020372757232878</v>
      </c>
      <c r="R275" s="123">
        <v>3.0795848724255546</v>
      </c>
      <c r="S275" s="123">
        <v>3.2443978637806494</v>
      </c>
      <c r="T275" s="123">
        <v>3.1268454339562632</v>
      </c>
      <c r="U275" s="123">
        <v>2.7553851210136657</v>
      </c>
      <c r="V275" s="123">
        <v>2.5718408890782203</v>
      </c>
      <c r="W275" s="123">
        <v>3.7549288680607389</v>
      </c>
      <c r="X275" s="123">
        <v>3.7250373895869715</v>
      </c>
      <c r="Y275" s="123">
        <v>2.5122281993363469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4.1673517490422309</v>
      </c>
      <c r="H276" s="99">
        <v>3.1178159483692589</v>
      </c>
      <c r="I276" s="99">
        <v>2.1744625575047292</v>
      </c>
      <c r="J276" s="99">
        <v>2.7822485041369753</v>
      </c>
      <c r="K276" s="99">
        <v>2.5798573106071006</v>
      </c>
      <c r="L276" s="99">
        <v>3.401905320828698</v>
      </c>
      <c r="M276" s="99">
        <v>3.2619892387182858</v>
      </c>
      <c r="N276" s="99">
        <v>4.2144282285775123</v>
      </c>
      <c r="O276" s="99">
        <v>3.0940175899883671</v>
      </c>
      <c r="P276" s="99">
        <v>3.4045826554536371</v>
      </c>
      <c r="Q276" s="99">
        <v>2.5621216445067181</v>
      </c>
      <c r="R276" s="99">
        <v>3.1528247860819296</v>
      </c>
      <c r="S276" s="99">
        <v>3.3233991998355363</v>
      </c>
      <c r="T276" s="99">
        <v>3.2048714800500369</v>
      </c>
      <c r="U276" s="99">
        <v>2.8274966740177687</v>
      </c>
      <c r="V276" s="99">
        <v>2.6432055516426529</v>
      </c>
      <c r="W276" s="99">
        <v>3.8645724045991732</v>
      </c>
      <c r="X276" s="99">
        <v>3.8396648780662348</v>
      </c>
      <c r="Y276" s="99">
        <v>2.5878364835348866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1.5044285268712541</v>
      </c>
      <c r="H284" s="123">
        <v>1.4089437555210893</v>
      </c>
      <c r="I284" s="123">
        <v>0.92110753605721163</v>
      </c>
      <c r="J284" s="123">
        <v>0.83959739149474766</v>
      </c>
      <c r="K284" s="123">
        <v>1.4749503740953771</v>
      </c>
      <c r="L284" s="123">
        <v>1.8681346922834117</v>
      </c>
      <c r="M284" s="123">
        <v>2.1153820461946382</v>
      </c>
      <c r="N284" s="123">
        <v>2.0281586050736533</v>
      </c>
      <c r="O284" s="123">
        <v>1.6080738794138658</v>
      </c>
      <c r="P284" s="123">
        <v>1.4244160724088493</v>
      </c>
      <c r="Q284" s="123">
        <v>1.2130813745820996</v>
      </c>
      <c r="R284" s="123">
        <v>1.321776714619624</v>
      </c>
      <c r="S284" s="123">
        <v>1.4434657671518345</v>
      </c>
      <c r="T284" s="123">
        <v>1.3970118012483999</v>
      </c>
      <c r="U284" s="123">
        <v>1.5077627913670104</v>
      </c>
      <c r="V284" s="123">
        <v>1.2576964572953109</v>
      </c>
      <c r="W284" s="123">
        <v>0.99316753027870741</v>
      </c>
      <c r="X284" s="123">
        <v>1.1432228501483053</v>
      </c>
      <c r="Y284" s="123">
        <v>1.8286003374464481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3.1228289118388153</v>
      </c>
      <c r="H285" s="99">
        <v>3.3722839261219053</v>
      </c>
      <c r="I285" s="99">
        <v>2.8492067607177618</v>
      </c>
      <c r="J285" s="99">
        <v>3.0408145786116592</v>
      </c>
      <c r="K285" s="99">
        <v>3.0145032389787771</v>
      </c>
      <c r="L285" s="99">
        <v>2.9680502660539645</v>
      </c>
      <c r="M285" s="99">
        <v>3.2073539641117121</v>
      </c>
      <c r="N285" s="99">
        <v>3.2141912597362996</v>
      </c>
      <c r="O285" s="99">
        <v>2.6579156302908098</v>
      </c>
      <c r="P285" s="99">
        <v>2.4402592451245133</v>
      </c>
      <c r="Q285" s="99">
        <v>1.9677664745467072</v>
      </c>
      <c r="R285" s="99">
        <v>2.0838273687281745</v>
      </c>
      <c r="S285" s="99">
        <v>2.2292630842171102</v>
      </c>
      <c r="T285" s="99">
        <v>2.113270020454892</v>
      </c>
      <c r="U285" s="99">
        <v>2.4159708381228322</v>
      </c>
      <c r="V285" s="99">
        <v>2.2729625143215846</v>
      </c>
      <c r="W285" s="99">
        <v>1.8585016160660961</v>
      </c>
      <c r="X285" s="99">
        <v>2.0268922450028963</v>
      </c>
      <c r="Y285" s="99">
        <v>2.7328837983401835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0.39668703668271665</v>
      </c>
      <c r="H290" s="117">
        <f t="shared" si="129"/>
        <v>0.14547421775425484</v>
      </c>
      <c r="I290" s="117">
        <f t="shared" si="129"/>
        <v>0.10162288406117673</v>
      </c>
      <c r="J290" s="117">
        <f t="shared" si="129"/>
        <v>0.39315364076661907</v>
      </c>
      <c r="K290" s="117">
        <f t="shared" si="129"/>
        <v>0.3609713506372183</v>
      </c>
      <c r="L290" s="117">
        <f t="shared" si="129"/>
        <v>0.90920672107095601</v>
      </c>
      <c r="M290" s="117">
        <f t="shared" si="129"/>
        <v>0.49229992515706639</v>
      </c>
      <c r="N290" s="117">
        <f t="shared" si="129"/>
        <v>0.46572923779106062</v>
      </c>
      <c r="O290" s="117">
        <f t="shared" si="129"/>
        <v>0.33932702313901286</v>
      </c>
      <c r="P290" s="117">
        <f t="shared" si="129"/>
        <v>0.61432175897445951</v>
      </c>
      <c r="Q290" s="117">
        <f t="shared" si="129"/>
        <v>0.40366360318757954</v>
      </c>
      <c r="R290" s="117">
        <f t="shared" ref="R290:V290" si="130">R291+R294+R296+R305</f>
        <v>1.2519657264934736</v>
      </c>
      <c r="S290" s="117">
        <f t="shared" si="130"/>
        <v>1.0645986535622032</v>
      </c>
      <c r="T290" s="117">
        <f t="shared" si="130"/>
        <v>1.0050846452430684</v>
      </c>
      <c r="U290" s="117">
        <f t="shared" si="130"/>
        <v>0.44017941979818698</v>
      </c>
      <c r="V290" s="117">
        <f t="shared" si="130"/>
        <v>0.45065230122659328</v>
      </c>
      <c r="W290" s="117">
        <f t="shared" ref="W290:Y290" si="131">W291+W294+W296+W305</f>
        <v>0.94943942236513867</v>
      </c>
      <c r="X290" s="117">
        <f t="shared" si="131"/>
        <v>1.2838450185648926</v>
      </c>
      <c r="Y290" s="117">
        <f t="shared" si="131"/>
        <v>0.78242238258192387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0.36500274971415475</v>
      </c>
      <c r="H291" s="122">
        <f t="shared" si="132"/>
        <v>0.13058590324429165</v>
      </c>
      <c r="I291" s="122">
        <f t="shared" si="132"/>
        <v>8.8403050180510784E-2</v>
      </c>
      <c r="J291" s="122">
        <f t="shared" si="132"/>
        <v>0.34389243856736451</v>
      </c>
      <c r="K291" s="122">
        <f t="shared" si="132"/>
        <v>0.31230706031932032</v>
      </c>
      <c r="L291" s="122">
        <f t="shared" si="132"/>
        <v>0.80440302985269296</v>
      </c>
      <c r="M291" s="122">
        <f t="shared" si="132"/>
        <v>0.42704369872937709</v>
      </c>
      <c r="N291" s="122">
        <f t="shared" si="132"/>
        <v>0.41814638668990051</v>
      </c>
      <c r="O291" s="122">
        <f t="shared" si="132"/>
        <v>0.30530700969810598</v>
      </c>
      <c r="P291" s="122">
        <f t="shared" si="132"/>
        <v>0.54654652847263308</v>
      </c>
      <c r="Q291" s="122">
        <f t="shared" si="132"/>
        <v>0.35436449036793471</v>
      </c>
      <c r="R291" s="122">
        <f t="shared" ref="R291:V291" si="133">SUM(R292:R293)</f>
        <v>1.1101911666213997</v>
      </c>
      <c r="S291" s="122">
        <f t="shared" si="133"/>
        <v>0.94969195369599335</v>
      </c>
      <c r="T291" s="122">
        <f t="shared" si="133"/>
        <v>0.88651684485706317</v>
      </c>
      <c r="U291" s="122">
        <f t="shared" si="133"/>
        <v>0.38405736176205046</v>
      </c>
      <c r="V291" s="122">
        <f t="shared" si="133"/>
        <v>0.39115252308728315</v>
      </c>
      <c r="W291" s="122">
        <f t="shared" ref="W291:Y291" si="134">SUM(W292:W293)</f>
        <v>0.78918343050130635</v>
      </c>
      <c r="X291" s="122">
        <f t="shared" si="134"/>
        <v>1.0631619689403344</v>
      </c>
      <c r="Y291" s="122">
        <f t="shared" si="134"/>
        <v>0.63590390716976819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0.36100749184167552</v>
      </c>
      <c r="H292" s="98">
        <v>0.1291568312139493</v>
      </c>
      <c r="I292" s="98">
        <v>8.7444829738961075E-2</v>
      </c>
      <c r="J292" s="98">
        <v>0.34016444756034092</v>
      </c>
      <c r="K292" s="98">
        <v>0.30892775859544391</v>
      </c>
      <c r="L292" s="98">
        <v>0.79576037952999523</v>
      </c>
      <c r="M292" s="98">
        <v>0.42239579544996947</v>
      </c>
      <c r="N292" s="98">
        <v>0.41347327620625696</v>
      </c>
      <c r="O292" s="98">
        <v>0.30175993892151576</v>
      </c>
      <c r="P292" s="98">
        <v>0.53996047529089586</v>
      </c>
      <c r="Q292" s="98">
        <v>0.34999500562153296</v>
      </c>
      <c r="R292" s="98">
        <v>1.0965360224247336</v>
      </c>
      <c r="S292" s="98">
        <v>0.93808585759841134</v>
      </c>
      <c r="T292" s="98">
        <v>0.8756804532012965</v>
      </c>
      <c r="U292" s="98">
        <v>0.37936605076834279</v>
      </c>
      <c r="V292" s="98">
        <v>0.38643254716287284</v>
      </c>
      <c r="W292" s="98">
        <v>0.77971826402794819</v>
      </c>
      <c r="X292" s="98">
        <v>1.0504374649120249</v>
      </c>
      <c r="Y292" s="98">
        <v>0.62840287648719173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3.9952578724792168E-3</v>
      </c>
      <c r="H293" s="98">
        <v>1.4290720303423458E-3</v>
      </c>
      <c r="I293" s="98">
        <v>9.5822044154971614E-4</v>
      </c>
      <c r="J293" s="98">
        <v>3.7279910070235653E-3</v>
      </c>
      <c r="K293" s="98">
        <v>3.3793017238763767E-3</v>
      </c>
      <c r="L293" s="98">
        <v>8.6426503226977227E-3</v>
      </c>
      <c r="M293" s="98">
        <v>4.6479032794076031E-3</v>
      </c>
      <c r="N293" s="98">
        <v>4.6731104836435474E-3</v>
      </c>
      <c r="O293" s="98">
        <v>3.5470707765901991E-3</v>
      </c>
      <c r="P293" s="98">
        <v>6.5860531817372699E-3</v>
      </c>
      <c r="Q293" s="98">
        <v>4.3694847464017302E-3</v>
      </c>
      <c r="R293" s="98">
        <v>1.3655144196666238E-2</v>
      </c>
      <c r="S293" s="98">
        <v>1.1606096097581984E-2</v>
      </c>
      <c r="T293" s="98">
        <v>1.0836391655766654E-2</v>
      </c>
      <c r="U293" s="98">
        <v>4.6913109937077027E-3</v>
      </c>
      <c r="V293" s="98">
        <v>4.7199759244103377E-3</v>
      </c>
      <c r="W293" s="98">
        <v>9.465166473358105E-3</v>
      </c>
      <c r="X293" s="98">
        <v>1.2724504028309542E-2</v>
      </c>
      <c r="Y293" s="98">
        <v>7.5010306825765002E-3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1.0009154600467006E-5</v>
      </c>
      <c r="H294" s="122">
        <f t="shared" si="135"/>
        <v>1.9263981447692141E-5</v>
      </c>
      <c r="I294" s="122">
        <f t="shared" si="135"/>
        <v>9.1464482674518871E-6</v>
      </c>
      <c r="J294" s="122">
        <f t="shared" si="135"/>
        <v>1.950882648076575E-5</v>
      </c>
      <c r="K294" s="122">
        <f t="shared" si="135"/>
        <v>3.3106621105666686E-5</v>
      </c>
      <c r="L294" s="122">
        <f t="shared" si="135"/>
        <v>3.1756450157316039E-4</v>
      </c>
      <c r="M294" s="122">
        <f t="shared" si="135"/>
        <v>1.8688434792914869E-5</v>
      </c>
      <c r="N294" s="122">
        <f t="shared" si="135"/>
        <v>5.953185992217923E-5</v>
      </c>
      <c r="O294" s="122">
        <f t="shared" si="135"/>
        <v>1.1086192707670014E-5</v>
      </c>
      <c r="P294" s="122">
        <f t="shared" si="135"/>
        <v>7.2240739263381982E-5</v>
      </c>
      <c r="Q294" s="122">
        <f t="shared" si="135"/>
        <v>2.4754065756771278E-5</v>
      </c>
      <c r="R294" s="122">
        <f t="shared" si="135"/>
        <v>4.6604431995871221E-5</v>
      </c>
      <c r="S294" s="122">
        <f t="shared" si="135"/>
        <v>2.8563772121129739E-5</v>
      </c>
      <c r="T294" s="122">
        <f t="shared" si="135"/>
        <v>3.3116838929426842E-5</v>
      </c>
      <c r="U294" s="122">
        <f t="shared" si="135"/>
        <v>8.953050757388068E-6</v>
      </c>
      <c r="V294" s="122">
        <f t="shared" si="135"/>
        <v>7.4133251021196066E-6</v>
      </c>
      <c r="W294" s="122">
        <f t="shared" si="135"/>
        <v>2.8020455213852991E-5</v>
      </c>
      <c r="X294" s="122">
        <f t="shared" si="135"/>
        <v>2.1857196923130818E-5</v>
      </c>
      <c r="Y294" s="122">
        <f t="shared" si="135"/>
        <v>2.3734004228132131E-6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1.0009154600467006E-5</v>
      </c>
      <c r="H295" s="98">
        <v>1.9263981447692141E-5</v>
      </c>
      <c r="I295" s="98">
        <v>9.1464482674518871E-6</v>
      </c>
      <c r="J295" s="98">
        <v>1.950882648076575E-5</v>
      </c>
      <c r="K295" s="98">
        <v>3.3106621105666686E-5</v>
      </c>
      <c r="L295" s="98">
        <v>3.1756450157316039E-4</v>
      </c>
      <c r="M295" s="98">
        <v>1.8688434792914869E-5</v>
      </c>
      <c r="N295" s="98">
        <v>5.953185992217923E-5</v>
      </c>
      <c r="O295" s="98">
        <v>1.1086192707670014E-5</v>
      </c>
      <c r="P295" s="98">
        <v>7.2240739263381982E-5</v>
      </c>
      <c r="Q295" s="98">
        <v>2.4754065756771278E-5</v>
      </c>
      <c r="R295" s="98">
        <v>4.6604431995871221E-5</v>
      </c>
      <c r="S295" s="98">
        <v>2.8563772121129739E-5</v>
      </c>
      <c r="T295" s="98">
        <v>3.3116838929426842E-5</v>
      </c>
      <c r="U295" s="98">
        <v>8.953050757388068E-6</v>
      </c>
      <c r="V295" s="98">
        <v>7.4133251021196066E-6</v>
      </c>
      <c r="W295" s="98">
        <v>2.8020455213852991E-5</v>
      </c>
      <c r="X295" s="98">
        <v>2.1857196923130818E-5</v>
      </c>
      <c r="Y295" s="98">
        <v>2.3734004228132131E-6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1.8435121957307031E-2</v>
      </c>
      <c r="H296" s="122">
        <v>7.3561817509348905E-3</v>
      </c>
      <c r="I296" s="122">
        <v>5.2741620537475019E-3</v>
      </c>
      <c r="J296" s="122">
        <v>2.1891608474028993E-2</v>
      </c>
      <c r="K296" s="122">
        <v>2.0512880928443555E-2</v>
      </c>
      <c r="L296" s="122">
        <v>5.220224109216462E-2</v>
      </c>
      <c r="M296" s="122">
        <v>3.0888482184315544E-2</v>
      </c>
      <c r="N296" s="122">
        <v>2.6030647380634556E-2</v>
      </c>
      <c r="O296" s="122">
        <v>1.7186015866691905E-2</v>
      </c>
      <c r="P296" s="122">
        <v>3.5955384817098444E-2</v>
      </c>
      <c r="Q296" s="122">
        <v>2.4551980301171988E-2</v>
      </c>
      <c r="R296" s="122">
        <v>7.7875515727594644E-2</v>
      </c>
      <c r="S296" s="122">
        <v>6.4955737192289087E-2</v>
      </c>
      <c r="T296" s="122">
        <v>6.3334469775017069E-2</v>
      </c>
      <c r="U296" s="122">
        <v>2.9168812318503514E-2</v>
      </c>
      <c r="V296" s="122">
        <v>3.3272829323760258E-2</v>
      </c>
      <c r="W296" s="122">
        <v>9.7050649006705098E-2</v>
      </c>
      <c r="X296" s="122">
        <v>0.13107140681098928</v>
      </c>
      <c r="Y296" s="122">
        <v>6.0131789802304686E-2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1.8061874532589953E-2</v>
      </c>
      <c r="H297" s="98">
        <v>7.164767450601039E-3</v>
      </c>
      <c r="I297" s="98">
        <v>5.1162228790635608E-3</v>
      </c>
      <c r="J297" s="98">
        <v>2.1249144490873461E-2</v>
      </c>
      <c r="K297" s="98">
        <v>1.9835679094888023E-2</v>
      </c>
      <c r="L297" s="98">
        <v>5.1133649733633282E-2</v>
      </c>
      <c r="M297" s="98">
        <v>3.0036626105269575E-2</v>
      </c>
      <c r="N297" s="98">
        <v>2.5197389549475434E-2</v>
      </c>
      <c r="O297" s="98">
        <v>1.6739516177946046E-2</v>
      </c>
      <c r="P297" s="98">
        <v>3.4606274415304117E-2</v>
      </c>
      <c r="Q297" s="98">
        <v>2.3209082578084583E-2</v>
      </c>
      <c r="R297" s="98">
        <v>7.5285754627859552E-2</v>
      </c>
      <c r="S297" s="98">
        <v>6.2687131307605795E-2</v>
      </c>
      <c r="T297" s="98">
        <v>6.0781627502786026E-2</v>
      </c>
      <c r="U297" s="98">
        <v>2.7553314143812357E-2</v>
      </c>
      <c r="V297" s="98">
        <v>3.1374369481073784E-2</v>
      </c>
      <c r="W297" s="98">
        <v>9.1813479339578702E-2</v>
      </c>
      <c r="X297" s="98">
        <v>0.12487208391778964</v>
      </c>
      <c r="Y297" s="98">
        <v>5.7711179863407049E-2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3.7324742471707764E-4</v>
      </c>
      <c r="H301" s="101">
        <v>1.9141430033385145E-4</v>
      </c>
      <c r="I301" s="101">
        <v>1.5793917468394074E-4</v>
      </c>
      <c r="J301" s="101">
        <v>6.4246398315553118E-4</v>
      </c>
      <c r="K301" s="101">
        <v>6.7720183355553373E-4</v>
      </c>
      <c r="L301" s="101">
        <v>1.0685913585313375E-3</v>
      </c>
      <c r="M301" s="101">
        <v>8.5185607904597084E-4</v>
      </c>
      <c r="N301" s="101">
        <v>8.3325783115912114E-4</v>
      </c>
      <c r="O301" s="101">
        <v>4.4649968874585776E-4</v>
      </c>
      <c r="P301" s="101">
        <v>1.3491104017943271E-3</v>
      </c>
      <c r="Q301" s="101">
        <v>1.3428977230874051E-3</v>
      </c>
      <c r="R301" s="101">
        <v>2.5897610997350851E-3</v>
      </c>
      <c r="S301" s="101">
        <v>2.2686058846832884E-3</v>
      </c>
      <c r="T301" s="101">
        <v>2.5528422722310368E-3</v>
      </c>
      <c r="U301" s="101">
        <v>1.615498174691158E-3</v>
      </c>
      <c r="V301" s="101">
        <v>1.8984598426864737E-3</v>
      </c>
      <c r="W301" s="101">
        <v>5.237169667126393E-3</v>
      </c>
      <c r="X301" s="101">
        <v>6.1993228931996264E-3</v>
      </c>
      <c r="Y301" s="101">
        <v>2.4206099388976395E-3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1.3239155856654441E-2</v>
      </c>
      <c r="H305" s="122">
        <v>7.512868777580629E-3</v>
      </c>
      <c r="I305" s="122">
        <v>7.9365253786509871E-3</v>
      </c>
      <c r="J305" s="122">
        <v>2.7350084898744815E-2</v>
      </c>
      <c r="K305" s="122">
        <v>2.811830276834875E-2</v>
      </c>
      <c r="L305" s="122">
        <v>5.2283885624525288E-2</v>
      </c>
      <c r="M305" s="122">
        <v>3.4349055808580817E-2</v>
      </c>
      <c r="N305" s="122">
        <v>2.1492671860603378E-2</v>
      </c>
      <c r="O305" s="122">
        <v>1.6822911381507339E-2</v>
      </c>
      <c r="P305" s="122">
        <v>3.1747604945464553E-2</v>
      </c>
      <c r="Q305" s="122">
        <v>2.4722378452716076E-2</v>
      </c>
      <c r="R305" s="122">
        <v>6.3852439712483458E-2</v>
      </c>
      <c r="S305" s="122">
        <v>4.9922398901799656E-2</v>
      </c>
      <c r="T305" s="122">
        <v>5.5200213772058679E-2</v>
      </c>
      <c r="U305" s="122">
        <v>2.6944292666875674E-2</v>
      </c>
      <c r="V305" s="122">
        <v>2.6219535490447733E-2</v>
      </c>
      <c r="W305" s="122">
        <v>6.3177322401913358E-2</v>
      </c>
      <c r="X305" s="122">
        <v>8.9589785616645851E-2</v>
      </c>
      <c r="Y305" s="122">
        <v>8.6384312209428091E-2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7.9744245121609551E-3</v>
      </c>
      <c r="H306" s="98">
        <v>2.4433921718657885E-3</v>
      </c>
      <c r="I306" s="98">
        <v>7.3506788040317392E-4</v>
      </c>
      <c r="J306" s="98">
        <v>6.190375724230081E-3</v>
      </c>
      <c r="K306" s="98">
        <v>2.3452742083191723E-2</v>
      </c>
      <c r="L306" s="98">
        <v>4.588653516215925E-2</v>
      </c>
      <c r="M306" s="98">
        <v>2.6785341620730273E-2</v>
      </c>
      <c r="N306" s="98">
        <v>1.1752115195224105E-2</v>
      </c>
      <c r="O306" s="98">
        <v>7.8088036478730456E-3</v>
      </c>
      <c r="P306" s="98">
        <v>1.5109057783756574E-2</v>
      </c>
      <c r="Q306" s="98">
        <v>2.0029836643278304E-2</v>
      </c>
      <c r="R306" s="98">
        <v>4.8728648448378084E-2</v>
      </c>
      <c r="S306" s="98">
        <v>4.3261855953334906E-2</v>
      </c>
      <c r="T306" s="98">
        <v>4.1591597944007151E-2</v>
      </c>
      <c r="U306" s="98">
        <v>1.2926516556195762E-2</v>
      </c>
      <c r="V306" s="98">
        <v>4.3248210099665124E-3</v>
      </c>
      <c r="W306" s="98">
        <v>2.9479047535953949E-2</v>
      </c>
      <c r="X306" s="98">
        <v>6.8046420243236705E-2</v>
      </c>
      <c r="Y306" s="98">
        <v>8.6200802656406381E-2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5.2647313444934866E-3</v>
      </c>
      <c r="H307" s="33">
        <v>5.069476605714841E-3</v>
      </c>
      <c r="I307" s="33">
        <v>7.2014574982478133E-3</v>
      </c>
      <c r="J307" s="33">
        <v>2.1159709174514735E-2</v>
      </c>
      <c r="K307" s="33">
        <v>4.6655606851570292E-3</v>
      </c>
      <c r="L307" s="33">
        <v>6.3973504623660382E-3</v>
      </c>
      <c r="M307" s="33">
        <v>7.5637141878505407E-3</v>
      </c>
      <c r="N307" s="33">
        <v>9.7405566653792734E-3</v>
      </c>
      <c r="O307" s="33">
        <v>9.0141077336342943E-3</v>
      </c>
      <c r="P307" s="33">
        <v>1.6638547161707977E-2</v>
      </c>
      <c r="Q307" s="33">
        <v>4.6925418094377735E-3</v>
      </c>
      <c r="R307" s="33">
        <v>1.5123791264105371E-2</v>
      </c>
      <c r="S307" s="33">
        <v>6.6605429484647531E-3</v>
      </c>
      <c r="T307" s="33">
        <v>1.3608615828051529E-2</v>
      </c>
      <c r="U307" s="33">
        <v>1.4017776110679914E-2</v>
      </c>
      <c r="V307" s="33">
        <v>2.189471448048122E-2</v>
      </c>
      <c r="W307" s="33">
        <v>3.3698274865959409E-2</v>
      </c>
      <c r="X307" s="33">
        <v>2.1543365373409139E-2</v>
      </c>
      <c r="Y307" s="33">
        <v>1.8350955302171267E-4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0.21303940888274869</v>
      </c>
      <c r="H309" s="117">
        <f t="shared" si="136"/>
        <v>7.9559922794097376E-2</v>
      </c>
      <c r="I309" s="117">
        <f t="shared" si="136"/>
        <v>5.6813885813273853E-2</v>
      </c>
      <c r="J309" s="117">
        <f t="shared" si="136"/>
        <v>0.22066319677965346</v>
      </c>
      <c r="K309" s="117">
        <f t="shared" si="136"/>
        <v>0.2022834373770715</v>
      </c>
      <c r="L309" s="117">
        <f t="shared" si="136"/>
        <v>0.51498887857117559</v>
      </c>
      <c r="M309" s="117">
        <f t="shared" si="136"/>
        <v>0.28525047356628441</v>
      </c>
      <c r="N309" s="117">
        <f t="shared" si="136"/>
        <v>0.27937438114822399</v>
      </c>
      <c r="O309" s="117">
        <f t="shared" si="136"/>
        <v>0.21294101259115783</v>
      </c>
      <c r="P309" s="117">
        <f t="shared" si="136"/>
        <v>0.40518390493664513</v>
      </c>
      <c r="Q309" s="117">
        <f t="shared" si="136"/>
        <v>0.2747331288888622</v>
      </c>
      <c r="R309" s="117">
        <f t="shared" ref="R309:V309" si="137">R310+R313+R315+R324</f>
        <v>0.86641752631471247</v>
      </c>
      <c r="S309" s="117">
        <f t="shared" si="137"/>
        <v>0.74171492306206599</v>
      </c>
      <c r="T309" s="117">
        <f t="shared" si="137"/>
        <v>0.70406182208963597</v>
      </c>
      <c r="U309" s="117">
        <f t="shared" si="137"/>
        <v>0.31091970305639205</v>
      </c>
      <c r="V309" s="117">
        <f t="shared" si="137"/>
        <v>0.32179540629104475</v>
      </c>
      <c r="W309" s="117">
        <f t="shared" ref="W309:Y309" si="138">W310+W313+W315+W324</f>
        <v>0.67927899966674554</v>
      </c>
      <c r="X309" s="117">
        <f t="shared" si="138"/>
        <v>0.91356905576851721</v>
      </c>
      <c r="Y309" s="117">
        <f t="shared" si="138"/>
        <v>0.54855456910002087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0.19373001561550332</v>
      </c>
      <c r="H310" s="122">
        <f t="shared" si="139"/>
        <v>6.9976886783545689E-2</v>
      </c>
      <c r="I310" s="122">
        <f t="shared" si="139"/>
        <v>4.7840257933172377E-2</v>
      </c>
      <c r="J310" s="122">
        <f t="shared" si="139"/>
        <v>0.18809867420950149</v>
      </c>
      <c r="K310" s="122">
        <f t="shared" si="139"/>
        <v>0.17283993310887769</v>
      </c>
      <c r="L310" s="122">
        <f t="shared" si="139"/>
        <v>0.45092392165771011</v>
      </c>
      <c r="M310" s="122">
        <f t="shared" si="139"/>
        <v>0.24495716599299594</v>
      </c>
      <c r="N310" s="122">
        <f t="shared" si="139"/>
        <v>0.24839733165237973</v>
      </c>
      <c r="O310" s="122">
        <f t="shared" si="139"/>
        <v>0.19009239961978303</v>
      </c>
      <c r="P310" s="122">
        <f t="shared" si="139"/>
        <v>0.35826628425095591</v>
      </c>
      <c r="Q310" s="122">
        <f t="shared" si="139"/>
        <v>0.241578960519748</v>
      </c>
      <c r="R310" s="122">
        <f t="shared" ref="R310:V310" si="140">SUM(R311:R312)</f>
        <v>0.76788052082414671</v>
      </c>
      <c r="S310" s="122">
        <f t="shared" si="140"/>
        <v>0.66129376774121196</v>
      </c>
      <c r="T310" s="122">
        <f t="shared" si="140"/>
        <v>0.61868250400140601</v>
      </c>
      <c r="U310" s="122">
        <f t="shared" si="140"/>
        <v>0.26820003617700922</v>
      </c>
      <c r="V310" s="122">
        <f t="shared" si="140"/>
        <v>0.27364908724723558</v>
      </c>
      <c r="W310" s="122">
        <f t="shared" ref="W310:Y310" si="141">SUM(W311:W312)</f>
        <v>0.55352212685762969</v>
      </c>
      <c r="X310" s="122">
        <f t="shared" si="141"/>
        <v>0.74685815511271458</v>
      </c>
      <c r="Y310" s="122">
        <f t="shared" si="141"/>
        <v>0.44713373880371593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0.18973475774302409</v>
      </c>
      <c r="H311" s="98">
        <v>6.8547814753203345E-2</v>
      </c>
      <c r="I311" s="98">
        <v>4.6882037491622661E-2</v>
      </c>
      <c r="J311" s="98">
        <v>0.18437068320247793</v>
      </c>
      <c r="K311" s="98">
        <v>0.16946063138500131</v>
      </c>
      <c r="L311" s="98">
        <v>0.44228127133501238</v>
      </c>
      <c r="M311" s="98">
        <v>0.24030926271358835</v>
      </c>
      <c r="N311" s="98">
        <v>0.24372422116873618</v>
      </c>
      <c r="O311" s="98">
        <v>0.18654532884319283</v>
      </c>
      <c r="P311" s="98">
        <v>0.35168023106921864</v>
      </c>
      <c r="Q311" s="98">
        <v>0.23720947577334628</v>
      </c>
      <c r="R311" s="98">
        <v>0.75422537662748046</v>
      </c>
      <c r="S311" s="98">
        <v>0.64968767164362995</v>
      </c>
      <c r="T311" s="98">
        <v>0.60784611234563934</v>
      </c>
      <c r="U311" s="98">
        <v>0.26350872518330154</v>
      </c>
      <c r="V311" s="98">
        <v>0.26892911132282526</v>
      </c>
      <c r="W311" s="98">
        <v>0.54405696038427154</v>
      </c>
      <c r="X311" s="98">
        <v>0.73413365108440509</v>
      </c>
      <c r="Y311" s="98">
        <v>0.43963270812113941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3.9952578724792168E-3</v>
      </c>
      <c r="H312" s="98">
        <v>1.4290720303423458E-3</v>
      </c>
      <c r="I312" s="98">
        <v>9.5822044154971614E-4</v>
      </c>
      <c r="J312" s="98">
        <v>3.7279910070235653E-3</v>
      </c>
      <c r="K312" s="98">
        <v>3.3793017238763767E-3</v>
      </c>
      <c r="L312" s="98">
        <v>8.6426503226977227E-3</v>
      </c>
      <c r="M312" s="98">
        <v>4.6479032794076031E-3</v>
      </c>
      <c r="N312" s="98">
        <v>4.6731104836435474E-3</v>
      </c>
      <c r="O312" s="98">
        <v>3.5470707765901991E-3</v>
      </c>
      <c r="P312" s="98">
        <v>6.5860531817372699E-3</v>
      </c>
      <c r="Q312" s="98">
        <v>4.3694847464017302E-3</v>
      </c>
      <c r="R312" s="98">
        <v>1.3655144196666238E-2</v>
      </c>
      <c r="S312" s="98">
        <v>1.1606096097581984E-2</v>
      </c>
      <c r="T312" s="98">
        <v>1.0836391655766654E-2</v>
      </c>
      <c r="U312" s="98">
        <v>4.6913109937077027E-3</v>
      </c>
      <c r="V312" s="98">
        <v>4.7199759244103377E-3</v>
      </c>
      <c r="W312" s="98">
        <v>9.465166473358105E-3</v>
      </c>
      <c r="X312" s="98">
        <v>1.2724504028309542E-2</v>
      </c>
      <c r="Y312" s="98">
        <v>7.5010306825765002E-3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3.1510470510867675E-5</v>
      </c>
      <c r="H313" s="122">
        <f t="shared" si="142"/>
        <v>6.3132587981934102E-5</v>
      </c>
      <c r="I313" s="122">
        <f t="shared" si="142"/>
        <v>3.1171759729863354E-5</v>
      </c>
      <c r="J313" s="122">
        <f t="shared" si="142"/>
        <v>6.9087838195567802E-5</v>
      </c>
      <c r="K313" s="122">
        <f t="shared" si="142"/>
        <v>1.2175450505735916E-4</v>
      </c>
      <c r="L313" s="122">
        <f t="shared" si="142"/>
        <v>1.2121436199299018E-3</v>
      </c>
      <c r="M313" s="122">
        <f t="shared" si="142"/>
        <v>7.4318043527519644E-5</v>
      </c>
      <c r="N313" s="122">
        <f t="shared" si="142"/>
        <v>2.4776173447229531E-4</v>
      </c>
      <c r="O313" s="122">
        <f t="shared" si="142"/>
        <v>4.8470089491264959E-5</v>
      </c>
      <c r="P313" s="122">
        <f t="shared" si="142"/>
        <v>3.3137251964619513E-4</v>
      </c>
      <c r="Q313" s="122">
        <f t="shared" si="142"/>
        <v>1.1763197084091689E-4</v>
      </c>
      <c r="R313" s="122">
        <f t="shared" si="142"/>
        <v>2.2313135320677766E-4</v>
      </c>
      <c r="S313" s="122">
        <f t="shared" si="142"/>
        <v>1.3687024828571359E-4</v>
      </c>
      <c r="T313" s="122">
        <f t="shared" si="142"/>
        <v>1.5883351593002319E-4</v>
      </c>
      <c r="U313" s="122">
        <f t="shared" si="142"/>
        <v>4.2984124684444342E-5</v>
      </c>
      <c r="V313" s="122">
        <f t="shared" si="142"/>
        <v>3.5695681132993069E-5</v>
      </c>
      <c r="W313" s="122">
        <f t="shared" si="142"/>
        <v>1.362090569441045E-4</v>
      </c>
      <c r="X313" s="122">
        <f t="shared" si="142"/>
        <v>1.0740385900726457E-4</v>
      </c>
      <c r="Y313" s="122">
        <f t="shared" si="142"/>
        <v>1.1803966652229065E-5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3.1510470510867675E-5</v>
      </c>
      <c r="H314" s="98">
        <v>6.3132587981934102E-5</v>
      </c>
      <c r="I314" s="98">
        <v>3.1171759729863354E-5</v>
      </c>
      <c r="J314" s="98">
        <v>6.9087838195567802E-5</v>
      </c>
      <c r="K314" s="98">
        <v>1.2175450505735916E-4</v>
      </c>
      <c r="L314" s="98">
        <v>1.2121436199299018E-3</v>
      </c>
      <c r="M314" s="98">
        <v>7.4318043527519644E-5</v>
      </c>
      <c r="N314" s="98">
        <v>2.4776173447229531E-4</v>
      </c>
      <c r="O314" s="98">
        <v>4.8470089491264959E-5</v>
      </c>
      <c r="P314" s="98">
        <v>3.3137251964619513E-4</v>
      </c>
      <c r="Q314" s="98">
        <v>1.1763197084091689E-4</v>
      </c>
      <c r="R314" s="98">
        <v>2.2313135320677766E-4</v>
      </c>
      <c r="S314" s="98">
        <v>1.3687024828571359E-4</v>
      </c>
      <c r="T314" s="98">
        <v>1.5883351593002319E-4</v>
      </c>
      <c r="U314" s="98">
        <v>4.2984124684444342E-5</v>
      </c>
      <c r="V314" s="98">
        <v>3.5695681132993069E-5</v>
      </c>
      <c r="W314" s="98">
        <v>1.362090569441045E-4</v>
      </c>
      <c r="X314" s="98">
        <v>1.0740385900726457E-4</v>
      </c>
      <c r="Y314" s="98">
        <v>1.1803966652229065E-5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1.0768837646305722E-2</v>
      </c>
      <c r="H315" s="122">
        <v>4.3210673223239059E-3</v>
      </c>
      <c r="I315" s="122">
        <v>3.1165290409302221E-3</v>
      </c>
      <c r="J315" s="122">
        <v>1.3021356239803742E-2</v>
      </c>
      <c r="K315" s="122">
        <v>1.2299257516692506E-2</v>
      </c>
      <c r="L315" s="122">
        <v>3.1569061216657889E-2</v>
      </c>
      <c r="M315" s="122">
        <v>1.9030342069404901E-2</v>
      </c>
      <c r="N315" s="122">
        <v>1.6518326458461009E-2</v>
      </c>
      <c r="O315" s="122">
        <v>1.1367812395127339E-2</v>
      </c>
      <c r="P315" s="122">
        <v>2.4955685130813261E-2</v>
      </c>
      <c r="Q315" s="122">
        <v>1.7754674824860046E-2</v>
      </c>
      <c r="R315" s="122">
        <v>5.7835852337014694E-2</v>
      </c>
      <c r="S315" s="122">
        <v>4.9394951615072832E-2</v>
      </c>
      <c r="T315" s="122">
        <v>4.9165449545753019E-2</v>
      </c>
      <c r="U315" s="122">
        <v>2.3029027436555941E-2</v>
      </c>
      <c r="V315" s="122">
        <v>2.6631252289095218E-2</v>
      </c>
      <c r="W315" s="122">
        <v>7.8359730344251824E-2</v>
      </c>
      <c r="X315" s="122">
        <v>0.10635853002445149</v>
      </c>
      <c r="Y315" s="122">
        <v>4.8929623398096894E-2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1.0538875810570831E-2</v>
      </c>
      <c r="H316" s="98">
        <v>4.2027282221111482E-3</v>
      </c>
      <c r="I316" s="98">
        <v>3.0185238857384339E-3</v>
      </c>
      <c r="J316" s="98">
        <v>1.2621031606736294E-2</v>
      </c>
      <c r="K316" s="98">
        <v>1.1875260977646298E-2</v>
      </c>
      <c r="L316" s="98">
        <v>3.0896338884830152E-2</v>
      </c>
      <c r="M316" s="98">
        <v>1.8488491634014483E-2</v>
      </c>
      <c r="N316" s="98">
        <v>1.5979319062345378E-2</v>
      </c>
      <c r="O316" s="98">
        <v>1.1071643019434644E-2</v>
      </c>
      <c r="P316" s="98">
        <v>2.403202861006561E-2</v>
      </c>
      <c r="Q316" s="98">
        <v>1.680763971064737E-2</v>
      </c>
      <c r="R316" s="98">
        <v>5.5973445097261931E-2</v>
      </c>
      <c r="S316" s="98">
        <v>4.7732895399166704E-2</v>
      </c>
      <c r="T316" s="98">
        <v>4.7260979643180719E-2</v>
      </c>
      <c r="U316" s="98">
        <v>2.1802160927449837E-2</v>
      </c>
      <c r="V316" s="98">
        <v>2.5164473630243357E-2</v>
      </c>
      <c r="W316" s="98">
        <v>7.4250372324902322E-2</v>
      </c>
      <c r="X316" s="98">
        <v>0.10142003615982402</v>
      </c>
      <c r="Y316" s="98">
        <v>4.6974299115156042E-2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2.2996183573489117E-4</v>
      </c>
      <c r="H320" s="101">
        <v>1.183391002127576E-4</v>
      </c>
      <c r="I320" s="101">
        <v>9.8005155191788071E-5</v>
      </c>
      <c r="J320" s="101">
        <v>4.0032463306744783E-4</v>
      </c>
      <c r="K320" s="101">
        <v>4.2399653904620838E-4</v>
      </c>
      <c r="L320" s="101">
        <v>6.727223318277383E-4</v>
      </c>
      <c r="M320" s="101">
        <v>5.4185043539041824E-4</v>
      </c>
      <c r="N320" s="101">
        <v>5.3900739611563008E-4</v>
      </c>
      <c r="O320" s="101">
        <v>2.9616937569269374E-4</v>
      </c>
      <c r="P320" s="101">
        <v>9.2365652074765118E-4</v>
      </c>
      <c r="Q320" s="101">
        <v>9.4703511421267463E-4</v>
      </c>
      <c r="R320" s="101">
        <v>1.8624072397527603E-3</v>
      </c>
      <c r="S320" s="101">
        <v>1.6620562159061294E-3</v>
      </c>
      <c r="T320" s="101">
        <v>1.9044699025723018E-3</v>
      </c>
      <c r="U320" s="101">
        <v>1.226866509106103E-3</v>
      </c>
      <c r="V320" s="101">
        <v>1.4667786588518604E-3</v>
      </c>
      <c r="W320" s="101">
        <v>4.1093580193495077E-3</v>
      </c>
      <c r="X320" s="101">
        <v>4.9384938646274724E-3</v>
      </c>
      <c r="Y320" s="101">
        <v>1.9553242829408535E-3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8.5090451504287595E-3</v>
      </c>
      <c r="H324" s="122">
        <v>5.1988361002458473E-3</v>
      </c>
      <c r="I324" s="122">
        <v>5.8259270794413865E-3</v>
      </c>
      <c r="J324" s="122">
        <v>1.9474078492152672E-2</v>
      </c>
      <c r="K324" s="122">
        <v>1.7022492246443938E-2</v>
      </c>
      <c r="L324" s="122">
        <v>3.1283752076877731E-2</v>
      </c>
      <c r="M324" s="122">
        <v>2.1188647460356043E-2</v>
      </c>
      <c r="N324" s="122">
        <v>1.421096130291093E-2</v>
      </c>
      <c r="O324" s="122">
        <v>1.1432330486756183E-2</v>
      </c>
      <c r="P324" s="122">
        <v>2.1630563035229745E-2</v>
      </c>
      <c r="Q324" s="122">
        <v>1.5281861573413231E-2</v>
      </c>
      <c r="R324" s="122">
        <v>4.0478021800344315E-2</v>
      </c>
      <c r="S324" s="122">
        <v>3.0889333457495564E-2</v>
      </c>
      <c r="T324" s="122">
        <v>3.6055035026546972E-2</v>
      </c>
      <c r="U324" s="122">
        <v>1.9647655318142464E-2</v>
      </c>
      <c r="V324" s="122">
        <v>2.1479371073580937E-2</v>
      </c>
      <c r="W324" s="122">
        <v>4.7260933407919953E-2</v>
      </c>
      <c r="X324" s="122">
        <v>6.0244966772343769E-2</v>
      </c>
      <c r="Y324" s="122">
        <v>5.2479402931555799E-2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4.5751816337250457E-3</v>
      </c>
      <c r="H325" s="98">
        <v>1.4031438198319397E-3</v>
      </c>
      <c r="I325" s="98">
        <v>4.2250917569252314E-4</v>
      </c>
      <c r="J325" s="98">
        <v>3.5614355944793164E-3</v>
      </c>
      <c r="K325" s="98">
        <v>1.3505193845537306E-2</v>
      </c>
      <c r="L325" s="98">
        <v>2.64479063652669E-2</v>
      </c>
      <c r="M325" s="98">
        <v>1.5449195638891204E-2</v>
      </c>
      <c r="N325" s="98">
        <v>6.7810008423216748E-3</v>
      </c>
      <c r="O325" s="98">
        <v>4.5067480729159221E-3</v>
      </c>
      <c r="P325" s="98">
        <v>8.7256525984233911E-3</v>
      </c>
      <c r="Q325" s="98">
        <v>1.1597993930698602E-2</v>
      </c>
      <c r="R325" s="98">
        <v>2.8410769249152115E-2</v>
      </c>
      <c r="S325" s="98">
        <v>2.5467786209629167E-2</v>
      </c>
      <c r="T325" s="98">
        <v>2.4742301638065033E-2</v>
      </c>
      <c r="U325" s="98">
        <v>7.7628726694296043E-3</v>
      </c>
      <c r="V325" s="98">
        <v>2.6145652579070127E-3</v>
      </c>
      <c r="W325" s="98">
        <v>1.7878337230638437E-2</v>
      </c>
      <c r="X325" s="98">
        <v>4.1295811555034229E-2</v>
      </c>
      <c r="Y325" s="98">
        <v>5.2316746285566824E-2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3.9338635167037138E-3</v>
      </c>
      <c r="H326" s="33">
        <v>3.7956922804139076E-3</v>
      </c>
      <c r="I326" s="33">
        <v>5.4034179037488637E-3</v>
      </c>
      <c r="J326" s="33">
        <v>1.5912642897673357E-2</v>
      </c>
      <c r="K326" s="33">
        <v>3.5172984009066324E-3</v>
      </c>
      <c r="L326" s="33">
        <v>4.8358457116108337E-3</v>
      </c>
      <c r="M326" s="33">
        <v>5.7394518214648393E-3</v>
      </c>
      <c r="N326" s="33">
        <v>7.4299604605892562E-3</v>
      </c>
      <c r="O326" s="33">
        <v>6.9255824138402611E-3</v>
      </c>
      <c r="P326" s="33">
        <v>1.2904910436806354E-2</v>
      </c>
      <c r="Q326" s="33">
        <v>3.6838676427146284E-3</v>
      </c>
      <c r="R326" s="33">
        <v>1.2067252551192198E-2</v>
      </c>
      <c r="S326" s="33">
        <v>5.4215472478663972E-3</v>
      </c>
      <c r="T326" s="33">
        <v>1.1312733388481943E-2</v>
      </c>
      <c r="U326" s="33">
        <v>1.1884782648712858E-2</v>
      </c>
      <c r="V326" s="33">
        <v>1.8864805815673923E-2</v>
      </c>
      <c r="W326" s="33">
        <v>2.9382596177281516E-2</v>
      </c>
      <c r="X326" s="33">
        <v>1.8949155217309537E-2</v>
      </c>
      <c r="Y326" s="33">
        <v>1.6265664598897716E-4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0.5370465610983518</v>
      </c>
      <c r="H328" s="119">
        <f t="shared" si="143"/>
        <v>0.54690050252406597</v>
      </c>
      <c r="I328" s="119">
        <f t="shared" si="143"/>
        <v>0.55906586728115326</v>
      </c>
      <c r="J328" s="119">
        <f t="shared" si="143"/>
        <v>0.56126453858948722</v>
      </c>
      <c r="K328" s="119">
        <f t="shared" si="143"/>
        <v>0.56038640468276224</v>
      </c>
      <c r="L328" s="119">
        <f t="shared" si="143"/>
        <v>0.56641560894377174</v>
      </c>
      <c r="M328" s="119">
        <f t="shared" si="143"/>
        <v>0.57942416602089941</v>
      </c>
      <c r="N328" s="119">
        <f t="shared" si="143"/>
        <v>0.59986438144465237</v>
      </c>
      <c r="O328" s="119">
        <f t="shared" si="143"/>
        <v>0.62753921164693627</v>
      </c>
      <c r="P328" s="119">
        <f t="shared" si="143"/>
        <v>0.65956300426840442</v>
      </c>
      <c r="Q328" s="119">
        <f t="shared" si="143"/>
        <v>0.68059920864650192</v>
      </c>
      <c r="R328" s="119">
        <f t="shared" ref="R328:V328" si="144">IF(R309=0,"",R309/R290)</f>
        <v>0.69204572296191291</v>
      </c>
      <c r="S328" s="119">
        <f t="shared" si="144"/>
        <v>0.69670849251992639</v>
      </c>
      <c r="T328" s="119">
        <f t="shared" si="144"/>
        <v>0.70050002795472666</v>
      </c>
      <c r="U328" s="119">
        <f t="shared" si="144"/>
        <v>0.70634765977687508</v>
      </c>
      <c r="V328" s="119">
        <f t="shared" si="144"/>
        <v>0.7140658228420812</v>
      </c>
      <c r="W328" s="119">
        <f t="shared" ref="W328:Y328" si="145">IF(W309=0,"",W309/W290)</f>
        <v>0.71545270152633933</v>
      </c>
      <c r="X328" s="119">
        <f t="shared" si="145"/>
        <v>0.71158827004658454</v>
      </c>
      <c r="Y328" s="119">
        <f t="shared" si="145"/>
        <v>0.70109774632192889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0.53076316758495501</v>
      </c>
      <c r="H329" s="124">
        <f t="shared" si="146"/>
        <v>0.53586861249975404</v>
      </c>
      <c r="I329" s="124">
        <f t="shared" si="146"/>
        <v>0.5411607160102172</v>
      </c>
      <c r="J329" s="124">
        <f t="shared" si="146"/>
        <v>0.54696949718670584</v>
      </c>
      <c r="K329" s="124">
        <f t="shared" si="146"/>
        <v>0.55342947716954083</v>
      </c>
      <c r="L329" s="124">
        <f t="shared" si="146"/>
        <v>0.56056964596501579</v>
      </c>
      <c r="M329" s="124">
        <f t="shared" si="146"/>
        <v>0.57361147517652133</v>
      </c>
      <c r="N329" s="124">
        <f t="shared" si="146"/>
        <v>0.59404395101611263</v>
      </c>
      <c r="O329" s="124">
        <f t="shared" si="146"/>
        <v>0.62262703960760812</v>
      </c>
      <c r="P329" s="124">
        <f t="shared" si="146"/>
        <v>0.65550921209244339</v>
      </c>
      <c r="Q329" s="124">
        <f t="shared" si="146"/>
        <v>0.68172451553742841</v>
      </c>
      <c r="R329" s="124">
        <f t="shared" ref="R329:V329" si="147">IF(R310=0,"",R310/R291)</f>
        <v>0.69166513291670906</v>
      </c>
      <c r="S329" s="124">
        <f t="shared" si="147"/>
        <v>0.69632449255529782</v>
      </c>
      <c r="T329" s="124">
        <f t="shared" si="147"/>
        <v>0.69788014473786875</v>
      </c>
      <c r="U329" s="124">
        <f t="shared" si="147"/>
        <v>0.69833327747321583</v>
      </c>
      <c r="V329" s="124">
        <f t="shared" si="147"/>
        <v>0.69959688636898443</v>
      </c>
      <c r="W329" s="124">
        <f t="shared" ref="W329:Y329" si="148">IF(W310=0,"",W310/W291)</f>
        <v>0.70138589517271099</v>
      </c>
      <c r="X329" s="124">
        <f t="shared" si="148"/>
        <v>0.70248765186466988</v>
      </c>
      <c r="Y329" s="124">
        <f t="shared" si="148"/>
        <v>0.70314670780021482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0.52557013920983864</v>
      </c>
      <c r="H330" s="111">
        <f t="shared" si="149"/>
        <v>0.53073317229077377</v>
      </c>
      <c r="I330" s="111">
        <f t="shared" si="149"/>
        <v>0.53613275515058101</v>
      </c>
      <c r="J330" s="111">
        <f t="shared" si="149"/>
        <v>0.54200456433582134</v>
      </c>
      <c r="K330" s="111">
        <f t="shared" si="149"/>
        <v>0.54854452754735561</v>
      </c>
      <c r="L330" s="111">
        <f t="shared" si="149"/>
        <v>0.55579704985593736</v>
      </c>
      <c r="M330" s="111">
        <f t="shared" si="149"/>
        <v>0.56891963722695649</v>
      </c>
      <c r="N330" s="111">
        <f t="shared" si="149"/>
        <v>0.58945580088024074</v>
      </c>
      <c r="O330" s="111">
        <f t="shared" si="149"/>
        <v>0.61819116715725175</v>
      </c>
      <c r="P330" s="111">
        <f t="shared" si="149"/>
        <v>0.65130735889465985</v>
      </c>
      <c r="Q330" s="111">
        <f t="shared" si="149"/>
        <v>0.67775103062428466</v>
      </c>
      <c r="R330" s="111">
        <f t="shared" ref="R330:V330" si="150">IF(R311=0,"",R311/R292)</f>
        <v>0.68782544412876379</v>
      </c>
      <c r="S330" s="111">
        <f t="shared" si="150"/>
        <v>0.69256738749573721</v>
      </c>
      <c r="T330" s="111">
        <f t="shared" si="150"/>
        <v>0.69414146464442217</v>
      </c>
      <c r="U330" s="111">
        <f t="shared" si="150"/>
        <v>0.69460281079344999</v>
      </c>
      <c r="V330" s="111">
        <f t="shared" si="150"/>
        <v>0.69592769371332885</v>
      </c>
      <c r="W330" s="111">
        <f t="shared" ref="W330:Y330" si="151">IF(W311=0,"",W311/W292)</f>
        <v>0.69776095480145173</v>
      </c>
      <c r="X330" s="111">
        <f t="shared" si="151"/>
        <v>0.69888372759618722</v>
      </c>
      <c r="Y330" s="111">
        <f t="shared" si="151"/>
        <v>0.69960327135787725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3.1481650317797532</v>
      </c>
      <c r="H332" s="124">
        <f t="shared" si="155"/>
        <v>3.2772346751557682</v>
      </c>
      <c r="I332" s="124">
        <f t="shared" si="155"/>
        <v>3.4080726002452435</v>
      </c>
      <c r="J332" s="124">
        <f t="shared" si="155"/>
        <v>3.5413630985791618</v>
      </c>
      <c r="K332" s="124">
        <f t="shared" si="155"/>
        <v>3.6776481861061647</v>
      </c>
      <c r="L332" s="124">
        <f t="shared" si="155"/>
        <v>3.8169997399745532</v>
      </c>
      <c r="M332" s="124">
        <f t="shared" si="155"/>
        <v>3.9766863491261981</v>
      </c>
      <c r="N332" s="124">
        <f t="shared" si="155"/>
        <v>4.1618342648150497</v>
      </c>
      <c r="O332" s="124">
        <f t="shared" si="155"/>
        <v>4.3721132014718442</v>
      </c>
      <c r="P332" s="124">
        <f t="shared" si="155"/>
        <v>4.5870588123142886</v>
      </c>
      <c r="Q332" s="124">
        <f t="shared" si="155"/>
        <v>4.7520262730472709</v>
      </c>
      <c r="R332" s="124">
        <f t="shared" ref="R332:V332" si="156">IF(R313=0,"",R313/R294)</f>
        <v>4.7877711121239566</v>
      </c>
      <c r="S332" s="124">
        <f t="shared" si="156"/>
        <v>4.791742760910255</v>
      </c>
      <c r="T332" s="124">
        <f t="shared" si="156"/>
        <v>4.796155704006142</v>
      </c>
      <c r="U332" s="124">
        <f t="shared" si="156"/>
        <v>4.8010589741126832</v>
      </c>
      <c r="V332" s="124">
        <f t="shared" si="156"/>
        <v>4.8150702473289639</v>
      </c>
      <c r="W332" s="124">
        <f t="shared" ref="W332:Y332" si="157">IF(W313=0,"",W313/W294)</f>
        <v>4.8610579629971289</v>
      </c>
      <c r="X332" s="124">
        <f t="shared" si="157"/>
        <v>4.9138898910501316</v>
      </c>
      <c r="Y332" s="124">
        <f t="shared" si="157"/>
        <v>4.9734408651691888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3.1481650317797532</v>
      </c>
      <c r="H333" s="111">
        <f t="shared" si="158"/>
        <v>3.2772346751557682</v>
      </c>
      <c r="I333" s="111">
        <f t="shared" si="158"/>
        <v>3.4080726002452435</v>
      </c>
      <c r="J333" s="111">
        <f t="shared" si="158"/>
        <v>3.5413630985791618</v>
      </c>
      <c r="K333" s="111">
        <f t="shared" si="158"/>
        <v>3.6776481861061647</v>
      </c>
      <c r="L333" s="111">
        <f t="shared" si="158"/>
        <v>3.8169997399745532</v>
      </c>
      <c r="M333" s="111">
        <f t="shared" si="158"/>
        <v>3.9766863491261981</v>
      </c>
      <c r="N333" s="111">
        <f t="shared" si="158"/>
        <v>4.1618342648150497</v>
      </c>
      <c r="O333" s="111">
        <f t="shared" si="158"/>
        <v>4.3721132014718442</v>
      </c>
      <c r="P333" s="111">
        <f t="shared" si="158"/>
        <v>4.5870588123142886</v>
      </c>
      <c r="Q333" s="111">
        <f t="shared" si="158"/>
        <v>4.7520262730472709</v>
      </c>
      <c r="R333" s="111">
        <f t="shared" ref="R333:V333" si="159">IF(R314=0,"",R314/R295)</f>
        <v>4.7877711121239566</v>
      </c>
      <c r="S333" s="111">
        <f t="shared" si="159"/>
        <v>4.791742760910255</v>
      </c>
      <c r="T333" s="111">
        <f t="shared" si="159"/>
        <v>4.796155704006142</v>
      </c>
      <c r="U333" s="111">
        <f t="shared" si="159"/>
        <v>4.8010589741126832</v>
      </c>
      <c r="V333" s="111">
        <f t="shared" si="159"/>
        <v>4.8150702473289639</v>
      </c>
      <c r="W333" s="111">
        <f t="shared" ref="W333:Y333" si="160">IF(W314=0,"",W314/W295)</f>
        <v>4.8610579629971289</v>
      </c>
      <c r="X333" s="111">
        <f t="shared" si="160"/>
        <v>4.9138898910501316</v>
      </c>
      <c r="Y333" s="111">
        <f t="shared" si="160"/>
        <v>4.9734408651691888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0.58414789287777591</v>
      </c>
      <c r="H334" s="124">
        <f t="shared" si="161"/>
        <v>0.58740627524255307</v>
      </c>
      <c r="I334" s="124">
        <f t="shared" si="161"/>
        <v>0.59090505926259973</v>
      </c>
      <c r="J334" s="124">
        <f t="shared" si="161"/>
        <v>0.59481039299837501</v>
      </c>
      <c r="K334" s="124">
        <f t="shared" si="161"/>
        <v>0.59958703799806679</v>
      </c>
      <c r="L334" s="124">
        <f t="shared" si="161"/>
        <v>0.60474532426532734</v>
      </c>
      <c r="M334" s="124">
        <f t="shared" si="161"/>
        <v>0.61609832285861132</v>
      </c>
      <c r="N334" s="124">
        <f t="shared" si="161"/>
        <v>0.6345722492768191</v>
      </c>
      <c r="O334" s="124">
        <f t="shared" si="161"/>
        <v>0.66145711043821476</v>
      </c>
      <c r="P334" s="124">
        <f t="shared" si="161"/>
        <v>0.69407364871104593</v>
      </c>
      <c r="Q334" s="124">
        <f t="shared" si="161"/>
        <v>0.72314634530773581</v>
      </c>
      <c r="R334" s="124">
        <f t="shared" ref="R334:V334" si="162">IF(R315=0,"",R315/R296)</f>
        <v>0.74267055308271901</v>
      </c>
      <c r="S334" s="124">
        <f t="shared" si="162"/>
        <v>0.76044016664530323</v>
      </c>
      <c r="T334" s="124">
        <f t="shared" si="162"/>
        <v>0.77628264230210442</v>
      </c>
      <c r="U334" s="124">
        <f t="shared" si="162"/>
        <v>0.78950857460683299</v>
      </c>
      <c r="V334" s="124">
        <f t="shared" si="162"/>
        <v>0.80039037347742881</v>
      </c>
      <c r="W334" s="124">
        <f t="shared" ref="W334:Y334" si="163">IF(W315=0,"",W315/W296)</f>
        <v>0.80741067830301738</v>
      </c>
      <c r="X334" s="124">
        <f t="shared" si="163"/>
        <v>0.81145485969968389</v>
      </c>
      <c r="Y334" s="124">
        <f t="shared" si="163"/>
        <v>0.81370641983155401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0.58348737787736282</v>
      </c>
      <c r="H335" s="111">
        <f t="shared" si="164"/>
        <v>0.58658264222638368</v>
      </c>
      <c r="I335" s="111">
        <f t="shared" si="164"/>
        <v>0.58999069373829238</v>
      </c>
      <c r="J335" s="111">
        <f t="shared" si="164"/>
        <v>0.59395481131755901</v>
      </c>
      <c r="K335" s="111">
        <f t="shared" si="164"/>
        <v>0.59868184602294483</v>
      </c>
      <c r="L335" s="111">
        <f t="shared" si="164"/>
        <v>0.60422713899313174</v>
      </c>
      <c r="M335" s="111">
        <f t="shared" si="164"/>
        <v>0.61553157033076</v>
      </c>
      <c r="N335" s="111">
        <f t="shared" si="164"/>
        <v>0.63416565557196936</v>
      </c>
      <c r="O335" s="111">
        <f t="shared" si="164"/>
        <v>0.66140758799357036</v>
      </c>
      <c r="P335" s="111">
        <f t="shared" si="164"/>
        <v>0.69444136984123894</v>
      </c>
      <c r="Q335" s="111">
        <f t="shared" si="164"/>
        <v>0.72418371790870173</v>
      </c>
      <c r="R335" s="111">
        <f t="shared" ref="R335:V335" si="165">IF(R316=0,"",R316/R297)</f>
        <v>0.7434798970129326</v>
      </c>
      <c r="S335" s="111">
        <f t="shared" si="165"/>
        <v>0.7614464787827242</v>
      </c>
      <c r="T335" s="111">
        <f t="shared" si="165"/>
        <v>0.77755370471141849</v>
      </c>
      <c r="U335" s="111">
        <f t="shared" si="165"/>
        <v>0.79127181629241305</v>
      </c>
      <c r="V335" s="111">
        <f t="shared" si="165"/>
        <v>0.8020710550190826</v>
      </c>
      <c r="W335" s="111">
        <f t="shared" ref="W335:Y335" si="166">IF(W316=0,"",W316/W297)</f>
        <v>0.8087088394753239</v>
      </c>
      <c r="X335" s="111">
        <f t="shared" si="166"/>
        <v>0.81219142804243238</v>
      </c>
      <c r="Y335" s="111">
        <f t="shared" si="166"/>
        <v>0.81395492565455341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0.61611097761545908</v>
      </c>
      <c r="H339" s="112">
        <f t="shared" si="176"/>
        <v>0.61823541922603908</v>
      </c>
      <c r="I339" s="112">
        <f t="shared" si="176"/>
        <v>0.62052467595775807</v>
      </c>
      <c r="J339" s="112">
        <f t="shared" si="176"/>
        <v>0.62310828865644763</v>
      </c>
      <c r="K339" s="112">
        <f t="shared" si="176"/>
        <v>0.62610069559334514</v>
      </c>
      <c r="L339" s="112">
        <f t="shared" si="176"/>
        <v>0.62954124273690737</v>
      </c>
      <c r="M339" s="112">
        <f t="shared" si="176"/>
        <v>0.6360821372517047</v>
      </c>
      <c r="N339" s="112">
        <f t="shared" si="176"/>
        <v>0.64686748322044851</v>
      </c>
      <c r="O339" s="112">
        <f t="shared" si="176"/>
        <v>0.66331373382271219</v>
      </c>
      <c r="P339" s="112">
        <f t="shared" si="176"/>
        <v>0.6846411676310411</v>
      </c>
      <c r="Q339" s="112">
        <f t="shared" si="176"/>
        <v>0.70521760364250397</v>
      </c>
      <c r="R339" s="112">
        <f t="shared" ref="R339:V339" si="177">IF(R320=0,"",R320/R301)</f>
        <v>0.71914248767705713</v>
      </c>
      <c r="S339" s="112">
        <f t="shared" si="177"/>
        <v>0.73263330009309346</v>
      </c>
      <c r="T339" s="112">
        <f t="shared" si="177"/>
        <v>0.74601941658851689</v>
      </c>
      <c r="U339" s="112">
        <f t="shared" si="177"/>
        <v>0.75943540409177412</v>
      </c>
      <c r="V339" s="112">
        <f t="shared" si="177"/>
        <v>0.77261505662203023</v>
      </c>
      <c r="W339" s="112">
        <f t="shared" ref="W339:Y339" si="178">IF(W320=0,"",W320/W301)</f>
        <v>0.78465245171334896</v>
      </c>
      <c r="X339" s="112">
        <f t="shared" si="178"/>
        <v>0.79661826778611167</v>
      </c>
      <c r="Y339" s="112">
        <f t="shared" si="178"/>
        <v>0.80778164689818632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0.642718103975778</v>
      </c>
      <c r="H343" s="124">
        <f t="shared" si="188"/>
        <v>0.69199080326809992</v>
      </c>
      <c r="I343" s="124">
        <f t="shared" si="188"/>
        <v>0.73406519874716891</v>
      </c>
      <c r="J343" s="124">
        <f t="shared" si="188"/>
        <v>0.71202991011725891</v>
      </c>
      <c r="K343" s="124">
        <f t="shared" si="188"/>
        <v>0.60538832612632776</v>
      </c>
      <c r="L343" s="124">
        <f t="shared" si="188"/>
        <v>0.59834405387428147</v>
      </c>
      <c r="M343" s="124">
        <f t="shared" si="188"/>
        <v>0.6168625879685129</v>
      </c>
      <c r="N343" s="124">
        <f t="shared" si="188"/>
        <v>0.66120031027691761</v>
      </c>
      <c r="O343" s="124">
        <f t="shared" si="188"/>
        <v>0.67956908453570197</v>
      </c>
      <c r="P343" s="124">
        <f t="shared" si="188"/>
        <v>0.68132897181964824</v>
      </c>
      <c r="Q343" s="124">
        <f t="shared" si="188"/>
        <v>0.61813880904061314</v>
      </c>
      <c r="R343" s="124">
        <f t="shared" ref="R343:V343" si="189">IF(R324=0,"",R324/R305)</f>
        <v>0.63393069994834772</v>
      </c>
      <c r="S343" s="124">
        <f t="shared" si="189"/>
        <v>0.61874697805000778</v>
      </c>
      <c r="T343" s="124">
        <f t="shared" si="189"/>
        <v>0.65316839488033573</v>
      </c>
      <c r="U343" s="124">
        <f t="shared" si="189"/>
        <v>0.72919543893971173</v>
      </c>
      <c r="V343" s="124">
        <f t="shared" si="189"/>
        <v>0.81921249449313371</v>
      </c>
      <c r="W343" s="124">
        <f t="shared" ref="W343:Y343" si="190">IF(W324=0,"",W324/W305)</f>
        <v>0.74806800306067789</v>
      </c>
      <c r="X343" s="124">
        <f t="shared" si="190"/>
        <v>0.67245352087493115</v>
      </c>
      <c r="Y343" s="124">
        <f t="shared" si="190"/>
        <v>0.60751080363209897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0.57373188833224487</v>
      </c>
      <c r="H344" s="111">
        <f t="shared" si="191"/>
        <v>0.57426058574972472</v>
      </c>
      <c r="I344" s="111">
        <f t="shared" si="191"/>
        <v>0.57478933164755219</v>
      </c>
      <c r="J344" s="111">
        <f t="shared" si="191"/>
        <v>0.57531816373266498</v>
      </c>
      <c r="K344" s="111">
        <f t="shared" si="191"/>
        <v>0.5758471140658773</v>
      </c>
      <c r="L344" s="111">
        <f t="shared" si="191"/>
        <v>0.57637619122477146</v>
      </c>
      <c r="M344" s="111">
        <f t="shared" si="191"/>
        <v>0.57677799513053207</v>
      </c>
      <c r="N344" s="111">
        <f t="shared" si="191"/>
        <v>0.57700258461365139</v>
      </c>
      <c r="O344" s="111">
        <f t="shared" si="191"/>
        <v>0.57713681584802889</v>
      </c>
      <c r="P344" s="111">
        <f t="shared" si="191"/>
        <v>0.57751136591747998</v>
      </c>
      <c r="Q344" s="111">
        <f t="shared" si="191"/>
        <v>0.57903587219672636</v>
      </c>
      <c r="R344" s="111">
        <f t="shared" ref="R344:V344" si="192">IF(R325=0,"",R325/R306)</f>
        <v>0.58304037057891678</v>
      </c>
      <c r="S344" s="111">
        <f t="shared" si="192"/>
        <v>0.58868917313904434</v>
      </c>
      <c r="T344" s="111">
        <f t="shared" si="192"/>
        <v>0.59488701711760272</v>
      </c>
      <c r="U344" s="111">
        <f t="shared" si="192"/>
        <v>0.60053863975510169</v>
      </c>
      <c r="V344" s="111">
        <f t="shared" si="192"/>
        <v>0.60454877829204257</v>
      </c>
      <c r="W344" s="111">
        <f t="shared" ref="W344:Y344" si="193">IF(W325=0,"",W325/W306)</f>
        <v>0.60647608131956188</v>
      </c>
      <c r="X344" s="111">
        <f t="shared" si="193"/>
        <v>0.60687706138573416</v>
      </c>
      <c r="Y344" s="111">
        <f t="shared" si="193"/>
        <v>0.60691715939235147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0.74721068546417657</v>
      </c>
      <c r="H345" s="45">
        <f t="shared" si="194"/>
        <v>0.74873454907258252</v>
      </c>
      <c r="I345" s="45">
        <f t="shared" si="194"/>
        <v>0.75032282077115209</v>
      </c>
      <c r="J345" s="45">
        <f t="shared" si="194"/>
        <v>0.75202559574112338</v>
      </c>
      <c r="K345" s="45">
        <f t="shared" si="194"/>
        <v>0.75388546806314882</v>
      </c>
      <c r="L345" s="45">
        <f t="shared" si="194"/>
        <v>0.75591383340007179</v>
      </c>
      <c r="M345" s="45">
        <f t="shared" si="194"/>
        <v>0.75881394760844068</v>
      </c>
      <c r="N345" s="45">
        <f t="shared" si="194"/>
        <v>0.762786020946571</v>
      </c>
      <c r="O345" s="45">
        <f t="shared" si="194"/>
        <v>0.76830481934433403</v>
      </c>
      <c r="P345" s="45">
        <f t="shared" si="194"/>
        <v>0.77560320089158796</v>
      </c>
      <c r="Q345" s="45">
        <f t="shared" si="194"/>
        <v>0.78504737779970957</v>
      </c>
      <c r="R345" s="45">
        <f t="shared" ref="R345:V345" si="195">IF(R326=0,"",R326/R307)</f>
        <v>0.79789864462308957</v>
      </c>
      <c r="S345" s="45">
        <f t="shared" si="195"/>
        <v>0.81397977459421034</v>
      </c>
      <c r="T345" s="45">
        <f t="shared" si="195"/>
        <v>0.83129199408825483</v>
      </c>
      <c r="U345" s="45">
        <f t="shared" si="195"/>
        <v>0.84783652948045274</v>
      </c>
      <c r="V345" s="45">
        <f t="shared" si="195"/>
        <v>0.86161460714601179</v>
      </c>
      <c r="W345" s="45">
        <f t="shared" ref="W345:Y345" si="196">IF(W326=0,"",W326/W307)</f>
        <v>0.87193176191231647</v>
      </c>
      <c r="X345" s="45">
        <f t="shared" si="196"/>
        <v>0.87958194501488507</v>
      </c>
      <c r="Y345" s="45">
        <f t="shared" si="196"/>
        <v>0.88636609544644129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1.1970993280090954</v>
      </c>
      <c r="H347" s="117">
        <f t="shared" si="197"/>
        <v>0.42938181697475519</v>
      </c>
      <c r="I347" s="117">
        <f t="shared" si="197"/>
        <v>0.28910510415920515</v>
      </c>
      <c r="J347" s="117">
        <f t="shared" si="197"/>
        <v>1.1376104954220916</v>
      </c>
      <c r="K347" s="117">
        <f t="shared" si="197"/>
        <v>1.0819209843326294</v>
      </c>
      <c r="L347" s="117">
        <f t="shared" si="197"/>
        <v>2.748646255353314</v>
      </c>
      <c r="M347" s="117">
        <f t="shared" si="197"/>
        <v>1.4743982622583314</v>
      </c>
      <c r="N347" s="117">
        <f t="shared" si="197"/>
        <v>1.3919876904215991</v>
      </c>
      <c r="O347" s="117">
        <f t="shared" si="197"/>
        <v>1.0087485476305751</v>
      </c>
      <c r="P347" s="117">
        <f t="shared" si="197"/>
        <v>1.8224628647178287</v>
      </c>
      <c r="Q347" s="117">
        <f t="shared" si="197"/>
        <v>1.2107516200239992</v>
      </c>
      <c r="R347" s="117">
        <f t="shared" ref="R347:V347" si="198">R348+R351+R353+R362</f>
        <v>3.7642167048366089</v>
      </c>
      <c r="S347" s="117">
        <f t="shared" si="198"/>
        <v>3.2191091693111407</v>
      </c>
      <c r="T347" s="117">
        <f t="shared" si="198"/>
        <v>3.0151771927970761</v>
      </c>
      <c r="U347" s="117">
        <f t="shared" si="198"/>
        <v>1.2965844744230606</v>
      </c>
      <c r="V347" s="117">
        <f t="shared" si="198"/>
        <v>1.3076376513076697</v>
      </c>
      <c r="W347" s="117">
        <f t="shared" ref="W347:Y347" si="199">W348+W351+W353+W362</f>
        <v>2.7817363003172395</v>
      </c>
      <c r="X347" s="117">
        <f t="shared" si="199"/>
        <v>3.8260722907942708</v>
      </c>
      <c r="Y347" s="117">
        <f t="shared" si="199"/>
        <v>2.3563445308408797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1.1199964296304648</v>
      </c>
      <c r="H348" s="122">
        <f t="shared" si="200"/>
        <v>0.40069858130658176</v>
      </c>
      <c r="I348" s="122">
        <f t="shared" si="200"/>
        <v>0.27129048374495313</v>
      </c>
      <c r="J348" s="122">
        <f t="shared" si="200"/>
        <v>1.0553325772028168</v>
      </c>
      <c r="K348" s="122">
        <f t="shared" si="200"/>
        <v>0.95842328610836658</v>
      </c>
      <c r="L348" s="122">
        <f t="shared" si="200"/>
        <v>2.4687819617489932</v>
      </c>
      <c r="M348" s="122">
        <f t="shared" si="200"/>
        <v>1.3104486568449403</v>
      </c>
      <c r="N348" s="122">
        <f t="shared" si="200"/>
        <v>1.2827672653998841</v>
      </c>
      <c r="O348" s="122">
        <f t="shared" si="200"/>
        <v>0.93618570759696185</v>
      </c>
      <c r="P348" s="122">
        <f t="shared" si="200"/>
        <v>1.6751835297994109</v>
      </c>
      <c r="Q348" s="122">
        <f t="shared" si="200"/>
        <v>1.08583108534635</v>
      </c>
      <c r="R348" s="122">
        <f t="shared" ref="R348:V348" si="201">SUM(R349:R350)</f>
        <v>3.4019139708477151</v>
      </c>
      <c r="S348" s="122">
        <f t="shared" si="201"/>
        <v>2.9103352006274341</v>
      </c>
      <c r="T348" s="122">
        <f t="shared" si="201"/>
        <v>2.7167275008042231</v>
      </c>
      <c r="U348" s="122">
        <f t="shared" si="201"/>
        <v>1.1769523679854612</v>
      </c>
      <c r="V348" s="122">
        <f t="shared" si="201"/>
        <v>1.1988755992499833</v>
      </c>
      <c r="W348" s="122">
        <f t="shared" ref="W348:Y348" si="202">SUM(W349:W350)</f>
        <v>2.4190126010236703</v>
      </c>
      <c r="X348" s="122">
        <f t="shared" si="202"/>
        <v>3.2588969393674065</v>
      </c>
      <c r="Y348" s="122">
        <f t="shared" si="202"/>
        <v>1.9495688979879413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1.1199964296304648</v>
      </c>
      <c r="H349" s="98">
        <v>0.40069858130658176</v>
      </c>
      <c r="I349" s="98">
        <v>0.27129048374495313</v>
      </c>
      <c r="J349" s="98">
        <v>1.0553325772028168</v>
      </c>
      <c r="K349" s="98">
        <v>0.95842328610836658</v>
      </c>
      <c r="L349" s="98">
        <v>2.4687819617489932</v>
      </c>
      <c r="M349" s="98">
        <v>1.3104486568449403</v>
      </c>
      <c r="N349" s="98">
        <v>1.2827672653998841</v>
      </c>
      <c r="O349" s="98">
        <v>0.93618570759696185</v>
      </c>
      <c r="P349" s="98">
        <v>1.6751835297994109</v>
      </c>
      <c r="Q349" s="98">
        <v>1.08583108534635</v>
      </c>
      <c r="R349" s="98">
        <v>3.4019139708477151</v>
      </c>
      <c r="S349" s="98">
        <v>2.9103352006274341</v>
      </c>
      <c r="T349" s="98">
        <v>2.7167275008042231</v>
      </c>
      <c r="U349" s="98">
        <v>1.1769523679854612</v>
      </c>
      <c r="V349" s="98">
        <v>1.1988755992499833</v>
      </c>
      <c r="W349" s="98">
        <v>2.4190126010236703</v>
      </c>
      <c r="X349" s="98">
        <v>3.2588969393674065</v>
      </c>
      <c r="Y349" s="98">
        <v>1.9495688979879413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5.6035499113148479E-2</v>
      </c>
      <c r="H353" s="122">
        <v>2.222810923637266E-2</v>
      </c>
      <c r="I353" s="122">
        <v>1.5872666044996986E-2</v>
      </c>
      <c r="J353" s="122">
        <v>6.5923745352402308E-2</v>
      </c>
      <c r="K353" s="122">
        <v>6.1538583734747569E-2</v>
      </c>
      <c r="L353" s="122">
        <v>0.15863799624623895</v>
      </c>
      <c r="M353" s="122">
        <v>9.3186193517559135E-2</v>
      </c>
      <c r="N353" s="122">
        <v>7.8172855049216117E-2</v>
      </c>
      <c r="O353" s="122">
        <v>5.1932989693363941E-2</v>
      </c>
      <c r="P353" s="122">
        <v>0.10736315634399851</v>
      </c>
      <c r="Q353" s="122">
        <v>7.2004294121002108E-2</v>
      </c>
      <c r="R353" s="122">
        <v>0.23356794052965849</v>
      </c>
      <c r="S353" s="122">
        <v>0.19448173468678481</v>
      </c>
      <c r="T353" s="122">
        <v>0.18857006385924047</v>
      </c>
      <c r="U353" s="122">
        <v>8.5481919802069359E-2</v>
      </c>
      <c r="V353" s="122">
        <v>9.7336433716229562E-2</v>
      </c>
      <c r="W353" s="122">
        <v>0.28484386439652054</v>
      </c>
      <c r="X353" s="122">
        <v>0.38740550074172825</v>
      </c>
      <c r="Y353" s="122">
        <v>0.17904424937841545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5.6035499113148479E-2</v>
      </c>
      <c r="H354" s="98">
        <v>2.222810923637266E-2</v>
      </c>
      <c r="I354" s="98">
        <v>1.5872666044996986E-2</v>
      </c>
      <c r="J354" s="98">
        <v>6.5923745352402308E-2</v>
      </c>
      <c r="K354" s="98">
        <v>6.1538583734747569E-2</v>
      </c>
      <c r="L354" s="98">
        <v>0.15863799624623895</v>
      </c>
      <c r="M354" s="98">
        <v>9.3186193517559135E-2</v>
      </c>
      <c r="N354" s="98">
        <v>7.8172855049216117E-2</v>
      </c>
      <c r="O354" s="98">
        <v>5.1932989693363941E-2</v>
      </c>
      <c r="P354" s="98">
        <v>0.10736315634399851</v>
      </c>
      <c r="Q354" s="98">
        <v>7.2004294121002108E-2</v>
      </c>
      <c r="R354" s="98">
        <v>0.23356794052965849</v>
      </c>
      <c r="S354" s="98">
        <v>0.19448173468678481</v>
      </c>
      <c r="T354" s="98">
        <v>0.18857006385924047</v>
      </c>
      <c r="U354" s="98">
        <v>8.5481919802069359E-2</v>
      </c>
      <c r="V354" s="98">
        <v>9.7336433716229562E-2</v>
      </c>
      <c r="W354" s="98">
        <v>0.28484386439652054</v>
      </c>
      <c r="X354" s="98">
        <v>0.38740550074172825</v>
      </c>
      <c r="Y354" s="98">
        <v>0.17904424937841545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2.1067399265482276E-2</v>
      </c>
      <c r="H362" s="122">
        <v>6.4551264318008089E-3</v>
      </c>
      <c r="I362" s="122">
        <v>1.9419543692550376E-3</v>
      </c>
      <c r="J362" s="122">
        <v>1.6354172866872307E-2</v>
      </c>
      <c r="K362" s="122">
        <v>6.1959114489515396E-2</v>
      </c>
      <c r="L362" s="122">
        <v>0.12122629735808181</v>
      </c>
      <c r="M362" s="122">
        <v>7.076341189583199E-2</v>
      </c>
      <c r="N362" s="122">
        <v>3.1047569972498867E-2</v>
      </c>
      <c r="O362" s="122">
        <v>2.0629850340249285E-2</v>
      </c>
      <c r="P362" s="122">
        <v>3.991617857441921E-2</v>
      </c>
      <c r="Q362" s="122">
        <v>5.2916240556646975E-2</v>
      </c>
      <c r="R362" s="122">
        <v>0.12873479345923539</v>
      </c>
      <c r="S362" s="122">
        <v>0.11429223399692166</v>
      </c>
      <c r="T362" s="122">
        <v>0.10987962813361254</v>
      </c>
      <c r="U362" s="122">
        <v>3.4150186635530148E-2</v>
      </c>
      <c r="V362" s="122">
        <v>1.142561834145704E-2</v>
      </c>
      <c r="W362" s="122">
        <v>7.7879834897048694E-2</v>
      </c>
      <c r="X362" s="122">
        <v>0.17976985068513598</v>
      </c>
      <c r="Y362" s="122">
        <v>0.22773138347452249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2.1067399265482276E-2</v>
      </c>
      <c r="H363" s="98">
        <v>6.4551264318008089E-3</v>
      </c>
      <c r="I363" s="98">
        <v>1.9419543692550376E-3</v>
      </c>
      <c r="J363" s="98">
        <v>1.6354172866872307E-2</v>
      </c>
      <c r="K363" s="98">
        <v>6.1959114489515396E-2</v>
      </c>
      <c r="L363" s="98">
        <v>0.12122629735808181</v>
      </c>
      <c r="M363" s="98">
        <v>7.076341189583199E-2</v>
      </c>
      <c r="N363" s="98">
        <v>3.1047569972498867E-2</v>
      </c>
      <c r="O363" s="98">
        <v>2.0629850340249285E-2</v>
      </c>
      <c r="P363" s="98">
        <v>3.991617857441921E-2</v>
      </c>
      <c r="Q363" s="98">
        <v>5.2916240556646975E-2</v>
      </c>
      <c r="R363" s="98">
        <v>0.12873479345923539</v>
      </c>
      <c r="S363" s="98">
        <v>0.11429223399692166</v>
      </c>
      <c r="T363" s="98">
        <v>0.10987962813361254</v>
      </c>
      <c r="U363" s="98">
        <v>3.4150186635530148E-2</v>
      </c>
      <c r="V363" s="98">
        <v>1.142561834145704E-2</v>
      </c>
      <c r="W363" s="98">
        <v>7.7879834897048694E-2</v>
      </c>
      <c r="X363" s="98">
        <v>0.17976985068513598</v>
      </c>
      <c r="Y363" s="98">
        <v>0.22773138347452249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20234.518581666645</v>
      </c>
      <c r="H366" s="117">
        <f t="shared" si="204"/>
        <v>14098.876270683199</v>
      </c>
      <c r="I366" s="117">
        <f t="shared" si="204"/>
        <v>9608.7328587925658</v>
      </c>
      <c r="J366" s="117">
        <f t="shared" si="204"/>
        <v>11517.322020442771</v>
      </c>
      <c r="K366" s="117">
        <f t="shared" si="204"/>
        <v>10495.242019777121</v>
      </c>
      <c r="L366" s="117">
        <f t="shared" si="204"/>
        <v>13470.158173318749</v>
      </c>
      <c r="M366" s="117">
        <f t="shared" si="204"/>
        <v>11708.482882569901</v>
      </c>
      <c r="N366" s="117">
        <f t="shared" si="204"/>
        <v>16564.009282905306</v>
      </c>
      <c r="O366" s="117">
        <f t="shared" si="204"/>
        <v>13242.863352707114</v>
      </c>
      <c r="P366" s="117">
        <f t="shared" si="204"/>
        <v>12254.823425168033</v>
      </c>
      <c r="Q366" s="117">
        <f t="shared" si="204"/>
        <v>8824.4505734427639</v>
      </c>
      <c r="R366" s="117">
        <f t="shared" ref="R366:V366" si="205">R367+R370+R372+R381</f>
        <v>10721.915610544256</v>
      </c>
      <c r="S366" s="117">
        <f t="shared" si="205"/>
        <v>11658.457948143525</v>
      </c>
      <c r="T366" s="117">
        <f t="shared" si="205"/>
        <v>10986.028594151208</v>
      </c>
      <c r="U366" s="117">
        <f t="shared" si="205"/>
        <v>9223.9399139692159</v>
      </c>
      <c r="V366" s="117">
        <f t="shared" si="205"/>
        <v>7776.0923787318698</v>
      </c>
      <c r="W366" s="117">
        <f t="shared" ref="W366:Y366" si="206">W367+W370+W372+W381</f>
        <v>8314.7443389356649</v>
      </c>
      <c r="X366" s="117">
        <f t="shared" si="206"/>
        <v>8364.7717456076753</v>
      </c>
      <c r="Y366" s="117">
        <f t="shared" si="206"/>
        <v>7589.3013423084021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18618.342013928159</v>
      </c>
      <c r="H367" s="122">
        <f t="shared" si="207"/>
        <v>12655.950456092598</v>
      </c>
      <c r="I367" s="122">
        <f t="shared" si="207"/>
        <v>8358.7599479621185</v>
      </c>
      <c r="J367" s="122">
        <f t="shared" si="207"/>
        <v>10074.229371633373</v>
      </c>
      <c r="K367" s="122">
        <f t="shared" si="207"/>
        <v>9080.3277787842362</v>
      </c>
      <c r="L367" s="122">
        <f t="shared" si="207"/>
        <v>11917.461448645628</v>
      </c>
      <c r="M367" s="122">
        <f t="shared" si="207"/>
        <v>10156.478969780481</v>
      </c>
      <c r="N367" s="122">
        <f t="shared" si="207"/>
        <v>14871.689532732549</v>
      </c>
      <c r="O367" s="122">
        <f t="shared" si="207"/>
        <v>11915.169539560311</v>
      </c>
      <c r="P367" s="122">
        <f t="shared" si="207"/>
        <v>10902.806391315135</v>
      </c>
      <c r="Q367" s="122">
        <f t="shared" si="207"/>
        <v>7746.7274868027835</v>
      </c>
      <c r="R367" s="122">
        <f t="shared" ref="R367:V367" si="208">SUM(R368:R369)</f>
        <v>9507.7490926412956</v>
      </c>
      <c r="S367" s="122">
        <f t="shared" si="208"/>
        <v>10400.110566369494</v>
      </c>
      <c r="T367" s="122">
        <f t="shared" si="208"/>
        <v>9690.0290466989154</v>
      </c>
      <c r="U367" s="122">
        <f t="shared" si="208"/>
        <v>8047.9047158426065</v>
      </c>
      <c r="V367" s="122">
        <f t="shared" si="208"/>
        <v>6749.4122307197385</v>
      </c>
      <c r="W367" s="122">
        <f t="shared" ref="W367:Y367" si="209">SUM(W368:W369)</f>
        <v>6911.2976632004466</v>
      </c>
      <c r="X367" s="122">
        <f t="shared" si="209"/>
        <v>6926.9320441322634</v>
      </c>
      <c r="Y367" s="122">
        <f t="shared" si="209"/>
        <v>6168.1087909794869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18414.548816310031</v>
      </c>
      <c r="H368" s="98">
        <v>12517.449558485252</v>
      </c>
      <c r="I368" s="98">
        <v>8268.1574785700595</v>
      </c>
      <c r="J368" s="98">
        <v>9965.0189549792576</v>
      </c>
      <c r="K368" s="98">
        <v>8982.0745811625311</v>
      </c>
      <c r="L368" s="98">
        <v>11789.418106922094</v>
      </c>
      <c r="M368" s="98">
        <v>10045.93681203097</v>
      </c>
      <c r="N368" s="98">
        <v>14705.486857121618</v>
      </c>
      <c r="O368" s="98">
        <v>11776.73855589674</v>
      </c>
      <c r="P368" s="98">
        <v>10771.424232646859</v>
      </c>
      <c r="Q368" s="98">
        <v>7651.2066078541893</v>
      </c>
      <c r="R368" s="98">
        <v>9390.8055528716141</v>
      </c>
      <c r="S368" s="98">
        <v>10273.011792720832</v>
      </c>
      <c r="T368" s="98">
        <v>9571.5823973036458</v>
      </c>
      <c r="U368" s="98">
        <v>7949.5985052897768</v>
      </c>
      <c r="V368" s="98">
        <v>6667.9681357629252</v>
      </c>
      <c r="W368" s="98">
        <v>6828.406182714637</v>
      </c>
      <c r="X368" s="98">
        <v>6844.0267321719048</v>
      </c>
      <c r="Y368" s="98">
        <v>6095.3506701801834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203.79319761812849</v>
      </c>
      <c r="H369" s="98">
        <v>138.50089760734571</v>
      </c>
      <c r="I369" s="98">
        <v>90.602469392058524</v>
      </c>
      <c r="J369" s="98">
        <v>109.21041665411602</v>
      </c>
      <c r="K369" s="98">
        <v>98.253197621705652</v>
      </c>
      <c r="L369" s="98">
        <v>128.04334172353441</v>
      </c>
      <c r="M369" s="98">
        <v>110.54215774951007</v>
      </c>
      <c r="N369" s="98">
        <v>166.20267561093107</v>
      </c>
      <c r="O369" s="98">
        <v>138.43098366357052</v>
      </c>
      <c r="P369" s="98">
        <v>131.38215866827522</v>
      </c>
      <c r="Q369" s="98">
        <v>95.520878948594216</v>
      </c>
      <c r="R369" s="98">
        <v>116.94353976968215</v>
      </c>
      <c r="S369" s="98">
        <v>127.09877364866148</v>
      </c>
      <c r="T369" s="98">
        <v>118.44664939526898</v>
      </c>
      <c r="U369" s="98">
        <v>98.306210552829882</v>
      </c>
      <c r="V369" s="98">
        <v>81.444094956813402</v>
      </c>
      <c r="W369" s="98">
        <v>82.891480485809311</v>
      </c>
      <c r="X369" s="98">
        <v>82.905311960358517</v>
      </c>
      <c r="Y369" s="98">
        <v>72.758120799303327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0.51055468422557571</v>
      </c>
      <c r="H370" s="122">
        <f t="shared" si="210"/>
        <v>1.8670008686388297</v>
      </c>
      <c r="I370" s="122">
        <f t="shared" si="210"/>
        <v>0.86482271016638568</v>
      </c>
      <c r="J370" s="122">
        <f t="shared" si="210"/>
        <v>0.57150542058263398</v>
      </c>
      <c r="K370" s="122">
        <f t="shared" si="210"/>
        <v>0.96257500864725887</v>
      </c>
      <c r="L370" s="122">
        <f t="shared" si="210"/>
        <v>4.704809112478797</v>
      </c>
      <c r="M370" s="122">
        <f t="shared" si="210"/>
        <v>0.44447136327525549</v>
      </c>
      <c r="N370" s="122">
        <f t="shared" si="210"/>
        <v>2.1172952015135915</v>
      </c>
      <c r="O370" s="122">
        <f t="shared" si="210"/>
        <v>0.43265913151074586</v>
      </c>
      <c r="P370" s="122">
        <f t="shared" si="210"/>
        <v>1.4410974230413935</v>
      </c>
      <c r="Q370" s="122">
        <f t="shared" si="210"/>
        <v>0.54114621193843981</v>
      </c>
      <c r="R370" s="122">
        <f t="shared" si="210"/>
        <v>0.39912337563474398</v>
      </c>
      <c r="S370" s="122">
        <f t="shared" si="210"/>
        <v>0.31280289055436805</v>
      </c>
      <c r="T370" s="122">
        <f t="shared" si="210"/>
        <v>0.36198198942597198</v>
      </c>
      <c r="U370" s="122">
        <f t="shared" si="210"/>
        <v>0.18761077533049231</v>
      </c>
      <c r="V370" s="122">
        <f t="shared" si="210"/>
        <v>0.12791835450690064</v>
      </c>
      <c r="W370" s="122">
        <f t="shared" si="210"/>
        <v>0.24538998052493244</v>
      </c>
      <c r="X370" s="122">
        <f t="shared" si="210"/>
        <v>0.14240851552717726</v>
      </c>
      <c r="Y370" s="122">
        <f t="shared" si="210"/>
        <v>2.3021390256311652E-2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0.51055468422557571</v>
      </c>
      <c r="H371" s="98">
        <f>RES_hhdet_in_fech!H48</f>
        <v>1.8670008686388297</v>
      </c>
      <c r="I371" s="98">
        <f>RES_hhdet_in_fech!I48</f>
        <v>0.86482271016638568</v>
      </c>
      <c r="J371" s="98">
        <f>RES_hhdet_in_fech!J48</f>
        <v>0.57150542058263398</v>
      </c>
      <c r="K371" s="98">
        <f>RES_hhdet_in_fech!K48</f>
        <v>0.96257500864725887</v>
      </c>
      <c r="L371" s="98">
        <f>RES_hhdet_in_fech!L48</f>
        <v>4.704809112478797</v>
      </c>
      <c r="M371" s="98">
        <f>RES_hhdet_in_fech!M48</f>
        <v>0.44447136327525549</v>
      </c>
      <c r="N371" s="98">
        <f>RES_hhdet_in_fech!N48</f>
        <v>2.1172952015135915</v>
      </c>
      <c r="O371" s="98">
        <f>RES_hhdet_in_fech!O48</f>
        <v>0.43265913151074586</v>
      </c>
      <c r="P371" s="98">
        <f>RES_hhdet_in_fech!P48</f>
        <v>1.4410974230413935</v>
      </c>
      <c r="Q371" s="98">
        <f>RES_hhdet_in_fech!Q48</f>
        <v>0.54114621193843981</v>
      </c>
      <c r="R371" s="98">
        <f>RES_hhdet_in_fech!R48</f>
        <v>0.39912337563474398</v>
      </c>
      <c r="S371" s="98">
        <f>RES_hhdet_in_fech!S48</f>
        <v>0.31280289055436805</v>
      </c>
      <c r="T371" s="98">
        <f>RES_hhdet_in_fech!T48</f>
        <v>0.36198198942597198</v>
      </c>
      <c r="U371" s="98">
        <f>RES_hhdet_in_fech!U48</f>
        <v>0.18761077533049231</v>
      </c>
      <c r="V371" s="98">
        <f>RES_hhdet_in_fech!V48</f>
        <v>0.12791835450690064</v>
      </c>
      <c r="W371" s="98">
        <f>RES_hhdet_in_fech!W48</f>
        <v>0.24538998052493244</v>
      </c>
      <c r="X371" s="98">
        <f>RES_hhdet_in_fech!X48</f>
        <v>0.14240851552717726</v>
      </c>
      <c r="Y371" s="98">
        <f>RES_hhdet_in_fech!Y48</f>
        <v>2.3021390256311652E-2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940.35293141877526</v>
      </c>
      <c r="H372" s="122">
        <v>712.93661469477308</v>
      </c>
      <c r="I372" s="122">
        <v>498.68702996002804</v>
      </c>
      <c r="J372" s="122">
        <v>641.30832884875872</v>
      </c>
      <c r="K372" s="122">
        <v>596.41201299449642</v>
      </c>
      <c r="L372" s="122">
        <v>773.39116420620962</v>
      </c>
      <c r="M372" s="122">
        <v>734.62790961879307</v>
      </c>
      <c r="N372" s="122">
        <v>925.799477176697</v>
      </c>
      <c r="O372" s="122">
        <v>670.71598835445252</v>
      </c>
      <c r="P372" s="122">
        <v>717.25750501347329</v>
      </c>
      <c r="Q372" s="122">
        <v>536.72844154629729</v>
      </c>
      <c r="R372" s="122">
        <v>666.9309631162929</v>
      </c>
      <c r="S372" s="122">
        <v>711.33260220934278</v>
      </c>
      <c r="T372" s="122">
        <v>692.27432658218845</v>
      </c>
      <c r="U372" s="122">
        <v>611.23114822377647</v>
      </c>
      <c r="V372" s="122">
        <v>574.12908758951312</v>
      </c>
      <c r="W372" s="122">
        <v>849.92398188853929</v>
      </c>
      <c r="X372" s="122">
        <v>853.98345165927481</v>
      </c>
      <c r="Y372" s="122">
        <v>583.26331559700043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950.49593128516358</v>
      </c>
      <c r="H373" s="98">
        <v>712.19013205547083</v>
      </c>
      <c r="I373" s="98">
        <v>495.84726736257676</v>
      </c>
      <c r="J373" s="98">
        <v>638.57248172831612</v>
      </c>
      <c r="K373" s="98">
        <v>591.51012275268647</v>
      </c>
      <c r="L373" s="98">
        <v>777.36515869562743</v>
      </c>
      <c r="M373" s="98">
        <v>735.42307706165298</v>
      </c>
      <c r="N373" s="98">
        <v>933.26637089299129</v>
      </c>
      <c r="O373" s="98">
        <v>671.31232120521554</v>
      </c>
      <c r="P373" s="98">
        <v>717.41706140817632</v>
      </c>
      <c r="Q373" s="98">
        <v>530.29789859159848</v>
      </c>
      <c r="R373" s="98">
        <v>665.83522914221032</v>
      </c>
      <c r="S373" s="98">
        <v>711.96419639399949</v>
      </c>
      <c r="T373" s="98">
        <v>692.35095774476156</v>
      </c>
      <c r="U373" s="98">
        <v>610.37151141435754</v>
      </c>
      <c r="V373" s="98">
        <v>571.9183653054672</v>
      </c>
      <c r="W373" s="98">
        <v>845.44003540720541</v>
      </c>
      <c r="X373" s="98">
        <v>854.77477102053763</v>
      </c>
      <c r="Y373" s="98">
        <v>583.12860279011636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620.12393563708758</v>
      </c>
      <c r="H377" s="101">
        <v>742.0494376275642</v>
      </c>
      <c r="I377" s="101">
        <v>612.27753385807694</v>
      </c>
      <c r="J377" s="101">
        <v>747.18561240988288</v>
      </c>
      <c r="K377" s="101">
        <v>787.58573242508578</v>
      </c>
      <c r="L377" s="101">
        <v>621.38587498597269</v>
      </c>
      <c r="M377" s="101">
        <v>707.6490142360459</v>
      </c>
      <c r="N377" s="101">
        <v>745.44527510619832</v>
      </c>
      <c r="O377" s="101">
        <v>649.09892251429073</v>
      </c>
      <c r="P377" s="101">
        <v>713.18881694854656</v>
      </c>
      <c r="Q377" s="101">
        <v>679.03915302202256</v>
      </c>
      <c r="R377" s="101">
        <v>700.44003697486141</v>
      </c>
      <c r="S377" s="101">
        <v>694.31280102280641</v>
      </c>
      <c r="T377" s="101">
        <v>690.45478200109198</v>
      </c>
      <c r="U377" s="101">
        <v>626.27479238860553</v>
      </c>
      <c r="V377" s="101">
        <v>613.30799917899139</v>
      </c>
      <c r="W377" s="101">
        <v>937.05051121046074</v>
      </c>
      <c r="X377" s="101">
        <v>838.35029358036809</v>
      </c>
      <c r="Y377" s="101">
        <v>586.49361644540727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675.31308163548749</v>
      </c>
      <c r="H381" s="122">
        <v>728.12219902718925</v>
      </c>
      <c r="I381" s="122">
        <v>750.42105816025196</v>
      </c>
      <c r="J381" s="122">
        <v>801.212814540056</v>
      </c>
      <c r="K381" s="122">
        <v>817.53965298974003</v>
      </c>
      <c r="L381" s="122">
        <v>774.60075135443208</v>
      </c>
      <c r="M381" s="122">
        <v>816.93153180735158</v>
      </c>
      <c r="N381" s="122">
        <v>764.40297779454829</v>
      </c>
      <c r="O381" s="122">
        <v>656.5451656608401</v>
      </c>
      <c r="P381" s="122">
        <v>633.31843141638547</v>
      </c>
      <c r="Q381" s="122">
        <v>540.45349888174428</v>
      </c>
      <c r="R381" s="122">
        <v>546.83643141103289</v>
      </c>
      <c r="S381" s="122">
        <v>546.70197667413368</v>
      </c>
      <c r="T381" s="122">
        <v>603.36323888067898</v>
      </c>
      <c r="U381" s="122">
        <v>564.61643912750287</v>
      </c>
      <c r="V381" s="122">
        <v>452.42314206811147</v>
      </c>
      <c r="W381" s="122">
        <v>553.27730386615394</v>
      </c>
      <c r="X381" s="122">
        <v>583.71384130061142</v>
      </c>
      <c r="Y381" s="122">
        <v>837.9062143416586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843.11415524029007</v>
      </c>
      <c r="H382" s="98">
        <v>916.666159961262</v>
      </c>
      <c r="I382" s="98">
        <v>777.16722264444661</v>
      </c>
      <c r="J382" s="98">
        <v>837.1403450325098</v>
      </c>
      <c r="K382" s="98">
        <v>834.11434381504512</v>
      </c>
      <c r="L382" s="98">
        <v>822.28105383037303</v>
      </c>
      <c r="M382" s="98">
        <v>890.03863728312308</v>
      </c>
      <c r="N382" s="98">
        <v>899.19144552931812</v>
      </c>
      <c r="O382" s="98">
        <v>756.80322020636265</v>
      </c>
      <c r="P382" s="98">
        <v>702.87336810035583</v>
      </c>
      <c r="Q382" s="98">
        <v>573.76108414119881</v>
      </c>
      <c r="R382" s="98">
        <v>613.9915292032905</v>
      </c>
      <c r="S382" s="98">
        <v>662.02024307537488</v>
      </c>
      <c r="T382" s="98">
        <v>631.47556669556548</v>
      </c>
      <c r="U382" s="98">
        <v>722.76628629113816</v>
      </c>
      <c r="V382" s="98">
        <v>679.69822089068293</v>
      </c>
      <c r="W382" s="98">
        <v>559.28437657935467</v>
      </c>
      <c r="X382" s="98">
        <v>616.3394606143637</v>
      </c>
      <c r="Y382" s="98">
        <v>839.62758366332173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518.8883520038919</v>
      </c>
      <c r="H383" s="33">
        <v>662.44958342093935</v>
      </c>
      <c r="I383" s="33">
        <v>747.79420271983986</v>
      </c>
      <c r="J383" s="33">
        <v>791.27787041674071</v>
      </c>
      <c r="K383" s="33">
        <v>743.29412011474324</v>
      </c>
      <c r="L383" s="33">
        <v>547.06754321556639</v>
      </c>
      <c r="M383" s="33">
        <v>632.84889212015685</v>
      </c>
      <c r="N383" s="33">
        <v>647.32956581920541</v>
      </c>
      <c r="O383" s="33">
        <v>588.95546596722943</v>
      </c>
      <c r="P383" s="33">
        <v>581.10001048247386</v>
      </c>
      <c r="Q383" s="33">
        <v>433.12905749016909</v>
      </c>
      <c r="R383" s="33">
        <v>404.34412046332289</v>
      </c>
      <c r="S383" s="33">
        <v>256.49706784981817</v>
      </c>
      <c r="T383" s="33">
        <v>531.10134926254796</v>
      </c>
      <c r="U383" s="33">
        <v>469.81768347898384</v>
      </c>
      <c r="V383" s="33">
        <v>424.39254901332765</v>
      </c>
      <c r="W383" s="33">
        <v>548.12718418336772</v>
      </c>
      <c r="X383" s="33">
        <v>500.09848162225205</v>
      </c>
      <c r="Y383" s="33">
        <v>426.84322032850366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10866.878619764764</v>
      </c>
      <c r="H385" s="117">
        <f t="shared" si="211"/>
        <v>7710.6825174612704</v>
      </c>
      <c r="I385" s="117">
        <f t="shared" si="211"/>
        <v>5371.9145691737785</v>
      </c>
      <c r="J385" s="117">
        <f t="shared" si="211"/>
        <v>6464.2644295903519</v>
      </c>
      <c r="K385" s="117">
        <f t="shared" si="211"/>
        <v>5881.3909417383538</v>
      </c>
      <c r="L385" s="117">
        <f t="shared" si="211"/>
        <v>7629.7078443092632</v>
      </c>
      <c r="M385" s="117">
        <f t="shared" si="211"/>
        <v>6784.1779296030427</v>
      </c>
      <c r="N385" s="117">
        <f t="shared" si="211"/>
        <v>9936.1591827334687</v>
      </c>
      <c r="O385" s="117">
        <f t="shared" si="211"/>
        <v>8310.4160283059246</v>
      </c>
      <c r="P385" s="117">
        <f t="shared" si="211"/>
        <v>8082.8281550826459</v>
      </c>
      <c r="Q385" s="117">
        <f t="shared" si="211"/>
        <v>6005.9140770253152</v>
      </c>
      <c r="R385" s="117">
        <f t="shared" ref="R385:V385" si="212">R386+R389+R391+R400</f>
        <v>7420.0558402357192</v>
      </c>
      <c r="S385" s="117">
        <f t="shared" si="212"/>
        <v>8122.5466621580299</v>
      </c>
      <c r="T385" s="117">
        <f t="shared" si="212"/>
        <v>7695.7133373143488</v>
      </c>
      <c r="U385" s="117">
        <f t="shared" si="212"/>
        <v>6515.3083721546664</v>
      </c>
      <c r="V385" s="117">
        <f t="shared" si="212"/>
        <v>5552.6418029152082</v>
      </c>
      <c r="W385" s="117">
        <f t="shared" ref="W385:Y385" si="213">W386+W389+W391+W400</f>
        <v>5948.806299792358</v>
      </c>
      <c r="X385" s="117">
        <f t="shared" si="213"/>
        <v>5952.2734557915155</v>
      </c>
      <c r="Y385" s="117">
        <f t="shared" si="213"/>
        <v>5320.8420672504108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9881.9301824925587</v>
      </c>
      <c r="H386" s="122">
        <f t="shared" si="214"/>
        <v>6781.9266107719704</v>
      </c>
      <c r="I386" s="122">
        <f t="shared" si="214"/>
        <v>4523.4325183967048</v>
      </c>
      <c r="J386" s="122">
        <f t="shared" si="214"/>
        <v>5510.2961739458497</v>
      </c>
      <c r="K386" s="122">
        <f t="shared" si="214"/>
        <v>5025.3210551406191</v>
      </c>
      <c r="L386" s="122">
        <f t="shared" si="214"/>
        <v>6680.5671450690043</v>
      </c>
      <c r="M386" s="122">
        <f t="shared" si="214"/>
        <v>5825.8728844550978</v>
      </c>
      <c r="N386" s="122">
        <f t="shared" si="214"/>
        <v>8834.4372083094077</v>
      </c>
      <c r="O386" s="122">
        <f t="shared" si="214"/>
        <v>7418.7067368391836</v>
      </c>
      <c r="P386" s="122">
        <f t="shared" si="214"/>
        <v>7146.8900271674393</v>
      </c>
      <c r="Q386" s="122">
        <f t="shared" si="214"/>
        <v>5281.1340429411084</v>
      </c>
      <c r="R386" s="122">
        <f t="shared" ref="R386:V386" si="215">SUM(R387:R388)</f>
        <v>6576.1785399004621</v>
      </c>
      <c r="S386" s="122">
        <f t="shared" si="215"/>
        <v>7241.8517126462284</v>
      </c>
      <c r="T386" s="122">
        <f t="shared" si="215"/>
        <v>6762.4788736243909</v>
      </c>
      <c r="U386" s="122">
        <f t="shared" si="215"/>
        <v>5620.119677006518</v>
      </c>
      <c r="V386" s="122">
        <f t="shared" si="215"/>
        <v>4721.86778143227</v>
      </c>
      <c r="W386" s="122">
        <f t="shared" ref="W386:Y386" si="216">SUM(W387:W388)</f>
        <v>4847.4866983089105</v>
      </c>
      <c r="X386" s="122">
        <f t="shared" si="216"/>
        <v>4866.0842263086115</v>
      </c>
      <c r="Y386" s="122">
        <f t="shared" si="216"/>
        <v>4337.0853897307888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9678.1369848744307</v>
      </c>
      <c r="H387" s="98">
        <v>6643.4257131646245</v>
      </c>
      <c r="I387" s="98">
        <v>4432.8300490046468</v>
      </c>
      <c r="J387" s="98">
        <v>5401.0857572917339</v>
      </c>
      <c r="K387" s="98">
        <v>4927.0678575189131</v>
      </c>
      <c r="L387" s="98">
        <v>6552.5238033454698</v>
      </c>
      <c r="M387" s="98">
        <v>5715.3307267055879</v>
      </c>
      <c r="N387" s="98">
        <v>8668.234532698476</v>
      </c>
      <c r="O387" s="98">
        <v>7280.2757531756133</v>
      </c>
      <c r="P387" s="98">
        <v>7015.507868499164</v>
      </c>
      <c r="Q387" s="98">
        <v>5185.6131639925143</v>
      </c>
      <c r="R387" s="98">
        <v>6459.2350001307796</v>
      </c>
      <c r="S387" s="98">
        <v>7114.7529389975671</v>
      </c>
      <c r="T387" s="98">
        <v>6644.0322242291222</v>
      </c>
      <c r="U387" s="98">
        <v>5521.8134664536883</v>
      </c>
      <c r="V387" s="98">
        <v>4640.4236864754566</v>
      </c>
      <c r="W387" s="98">
        <v>4764.5952178231009</v>
      </c>
      <c r="X387" s="98">
        <v>4783.1789143482529</v>
      </c>
      <c r="Y387" s="98">
        <v>4264.3272689314854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203.79319761812849</v>
      </c>
      <c r="H388" s="98">
        <v>138.50089760734571</v>
      </c>
      <c r="I388" s="98">
        <v>90.602469392058524</v>
      </c>
      <c r="J388" s="98">
        <v>109.21041665411602</v>
      </c>
      <c r="K388" s="98">
        <v>98.253197621705652</v>
      </c>
      <c r="L388" s="98">
        <v>128.04334172353441</v>
      </c>
      <c r="M388" s="98">
        <v>110.54215774951007</v>
      </c>
      <c r="N388" s="98">
        <v>166.20267561093107</v>
      </c>
      <c r="O388" s="98">
        <v>138.43098366357052</v>
      </c>
      <c r="P388" s="98">
        <v>131.38215866827522</v>
      </c>
      <c r="Q388" s="98">
        <v>95.520878948594216</v>
      </c>
      <c r="R388" s="98">
        <v>116.94353976968215</v>
      </c>
      <c r="S388" s="98">
        <v>127.09877364866148</v>
      </c>
      <c r="T388" s="98">
        <v>118.44664939526898</v>
      </c>
      <c r="U388" s="98">
        <v>98.306210552829882</v>
      </c>
      <c r="V388" s="98">
        <v>81.444094956813402</v>
      </c>
      <c r="W388" s="98">
        <v>82.891480485809311</v>
      </c>
      <c r="X388" s="98">
        <v>82.905311960358517</v>
      </c>
      <c r="Y388" s="98">
        <v>72.758120799303327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1.6073104036903116</v>
      </c>
      <c r="H389" s="122">
        <f t="shared" si="217"/>
        <v>6.118599985249114</v>
      </c>
      <c r="I389" s="122">
        <f t="shared" si="217"/>
        <v>2.9473785825878931</v>
      </c>
      <c r="J389" s="122">
        <f t="shared" si="217"/>
        <v>2.0239082070893035</v>
      </c>
      <c r="K389" s="122">
        <f t="shared" si="217"/>
        <v>3.5400122345427172</v>
      </c>
      <c r="L389" s="122">
        <f t="shared" si="217"/>
        <v>17.958255158961475</v>
      </c>
      <c r="M389" s="122">
        <f t="shared" si="217"/>
        <v>1.7675232029142198</v>
      </c>
      <c r="N389" s="122">
        <f t="shared" si="217"/>
        <v>8.811831718387749</v>
      </c>
      <c r="O389" s="122">
        <f t="shared" si="217"/>
        <v>1.8916347006154746</v>
      </c>
      <c r="P389" s="122">
        <f t="shared" si="217"/>
        <v>6.6103986337654357</v>
      </c>
      <c r="Q389" s="122">
        <f t="shared" si="217"/>
        <v>2.5715410166914729</v>
      </c>
      <c r="R389" s="122">
        <f t="shared" si="217"/>
        <v>1.9109113680374257</v>
      </c>
      <c r="S389" s="122">
        <f t="shared" si="217"/>
        <v>1.4988709864056959</v>
      </c>
      <c r="T389" s="122">
        <f t="shared" si="217"/>
        <v>1.7361219833328665</v>
      </c>
      <c r="U389" s="122">
        <f t="shared" si="217"/>
        <v>0.90073039654069853</v>
      </c>
      <c r="V389" s="122">
        <f t="shared" si="217"/>
        <v>0.61593586287345603</v>
      </c>
      <c r="W389" s="122">
        <f t="shared" si="217"/>
        <v>1.1928549188704334</v>
      </c>
      <c r="X389" s="122">
        <f t="shared" si="217"/>
        <v>0.69977976484845206</v>
      </c>
      <c r="Y389" s="122">
        <f t="shared" si="217"/>
        <v>0.11449552307374813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1.6073104036903116</v>
      </c>
      <c r="H390" s="98">
        <f>RES_hhdet_in_tesh!H48</f>
        <v>6.118599985249114</v>
      </c>
      <c r="I390" s="98">
        <f>RES_hhdet_in_tesh!I48</f>
        <v>2.9473785825878931</v>
      </c>
      <c r="J390" s="98">
        <f>RES_hhdet_in_tesh!J48</f>
        <v>2.0239082070893035</v>
      </c>
      <c r="K390" s="98">
        <f>RES_hhdet_in_tesh!K48</f>
        <v>3.5400122345427172</v>
      </c>
      <c r="L390" s="98">
        <f>RES_hhdet_in_tesh!L48</f>
        <v>17.958255158961475</v>
      </c>
      <c r="M390" s="98">
        <f>RES_hhdet_in_tesh!M48</f>
        <v>1.7675232029142198</v>
      </c>
      <c r="N390" s="98">
        <f>RES_hhdet_in_tesh!N48</f>
        <v>8.811831718387749</v>
      </c>
      <c r="O390" s="98">
        <f>RES_hhdet_in_tesh!O48</f>
        <v>1.8916347006154746</v>
      </c>
      <c r="P390" s="98">
        <f>RES_hhdet_in_tesh!P48</f>
        <v>6.6103986337654357</v>
      </c>
      <c r="Q390" s="98">
        <f>RES_hhdet_in_tesh!Q48</f>
        <v>2.5715410166914729</v>
      </c>
      <c r="R390" s="98">
        <f>RES_hhdet_in_tesh!R48</f>
        <v>1.9109113680374257</v>
      </c>
      <c r="S390" s="98">
        <f>RES_hhdet_in_tesh!S48</f>
        <v>1.4988709864056959</v>
      </c>
      <c r="T390" s="98">
        <f>RES_hhdet_in_tesh!T48</f>
        <v>1.7361219833328665</v>
      </c>
      <c r="U390" s="98">
        <f>RES_hhdet_in_tesh!U48</f>
        <v>0.90073039654069853</v>
      </c>
      <c r="V390" s="98">
        <f>RES_hhdet_in_tesh!V48</f>
        <v>0.61593586287345603</v>
      </c>
      <c r="W390" s="98">
        <f>RES_hhdet_in_tesh!W48</f>
        <v>1.1928549188704334</v>
      </c>
      <c r="X390" s="98">
        <f>RES_hhdet_in_tesh!X48</f>
        <v>0.69977976484845206</v>
      </c>
      <c r="Y390" s="98">
        <f>RES_hhdet_in_tesh!Y48</f>
        <v>0.11449552307374813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549.30518344971733</v>
      </c>
      <c r="H391" s="122">
        <v>418.78344132189181</v>
      </c>
      <c r="I391" s="122">
        <v>294.67668899202016</v>
      </c>
      <c r="J391" s="122">
        <v>381.45685911566125</v>
      </c>
      <c r="K391" s="122">
        <v>357.60091229783467</v>
      </c>
      <c r="L391" s="122">
        <v>467.70469038182318</v>
      </c>
      <c r="M391" s="122">
        <v>452.60302304126583</v>
      </c>
      <c r="N391" s="122">
        <v>587.48665661131963</v>
      </c>
      <c r="O391" s="122">
        <v>443.64985958164749</v>
      </c>
      <c r="P391" s="122">
        <v>497.82953357008273</v>
      </c>
      <c r="Q391" s="122">
        <v>388.13321092692166</v>
      </c>
      <c r="R391" s="122">
        <v>495.3099872455677</v>
      </c>
      <c r="S391" s="122">
        <v>540.92588256430986</v>
      </c>
      <c r="T391" s="122">
        <v>537.40054343713132</v>
      </c>
      <c r="U391" s="122">
        <v>482.57223258945157</v>
      </c>
      <c r="V391" s="122">
        <v>459.52739484002581</v>
      </c>
      <c r="W391" s="122">
        <v>686.2376987226271</v>
      </c>
      <c r="X391" s="122">
        <v>692.96902195202847</v>
      </c>
      <c r="Y391" s="122">
        <v>474.60510435351694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554.60237862868212</v>
      </c>
      <c r="H392" s="98">
        <v>417.75836942865521</v>
      </c>
      <c r="I392" s="98">
        <v>292.54527325948322</v>
      </c>
      <c r="J392" s="98">
        <v>379.28319789752743</v>
      </c>
      <c r="K392" s="98">
        <v>354.12637223083703</v>
      </c>
      <c r="L392" s="98">
        <v>469.70512579160089</v>
      </c>
      <c r="M392" s="98">
        <v>452.67612148123885</v>
      </c>
      <c r="N392" s="98">
        <v>591.84547992062653</v>
      </c>
      <c r="O392" s="98">
        <v>444.01106315870658</v>
      </c>
      <c r="P392" s="98">
        <v>498.20408687177007</v>
      </c>
      <c r="Q392" s="98">
        <v>384.03310380123554</v>
      </c>
      <c r="R392" s="98">
        <v>495.03510759023288</v>
      </c>
      <c r="S392" s="98">
        <v>542.12263036358274</v>
      </c>
      <c r="T392" s="98">
        <v>538.34005215493801</v>
      </c>
      <c r="U392" s="98">
        <v>482.96977444998402</v>
      </c>
      <c r="V392" s="98">
        <v>458.71916664534518</v>
      </c>
      <c r="W392" s="98">
        <v>683.71482988013781</v>
      </c>
      <c r="X392" s="98">
        <v>694.24074192981368</v>
      </c>
      <c r="Y392" s="98">
        <v>474.64039853107278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382.06516422811211</v>
      </c>
      <c r="H396" s="101">
        <v>458.76124515812359</v>
      </c>
      <c r="I396" s="101">
        <v>379.93331829349842</v>
      </c>
      <c r="J396" s="101">
        <v>465.57754825744178</v>
      </c>
      <c r="K396" s="101">
        <v>493.10797491074038</v>
      </c>
      <c r="L396" s="101">
        <v>391.18803595782981</v>
      </c>
      <c r="M396" s="101">
        <v>450.12289739932601</v>
      </c>
      <c r="N396" s="101">
        <v>482.20430898652137</v>
      </c>
      <c r="O396" s="101">
        <v>430.55622991325356</v>
      </c>
      <c r="P396" s="101">
        <v>488.2784243770538</v>
      </c>
      <c r="Q396" s="101">
        <v>478.87036427362631</v>
      </c>
      <c r="R396" s="101">
        <v>503.7161906587117</v>
      </c>
      <c r="S396" s="101">
        <v>508.67667871021808</v>
      </c>
      <c r="T396" s="101">
        <v>515.09267364920629</v>
      </c>
      <c r="U396" s="101">
        <v>475.61525003013259</v>
      </c>
      <c r="V396" s="101">
        <v>473.85099451242036</v>
      </c>
      <c r="W396" s="101">
        <v>735.25898100053496</v>
      </c>
      <c r="X396" s="101">
        <v>667.84515866997094</v>
      </c>
      <c r="Y396" s="101">
        <v>473.75877938754434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434.03594341880034</v>
      </c>
      <c r="H400" s="122">
        <v>503.85386538216</v>
      </c>
      <c r="I400" s="122">
        <v>550.85798320246613</v>
      </c>
      <c r="J400" s="122">
        <v>570.48748832175204</v>
      </c>
      <c r="K400" s="122">
        <v>494.92896206535755</v>
      </c>
      <c r="L400" s="122">
        <v>463.47775369947516</v>
      </c>
      <c r="M400" s="122">
        <v>503.93449890376439</v>
      </c>
      <c r="N400" s="122">
        <v>505.42348609435504</v>
      </c>
      <c r="O400" s="122">
        <v>446.16779718447788</v>
      </c>
      <c r="P400" s="122">
        <v>431.49819571135839</v>
      </c>
      <c r="Q400" s="122">
        <v>334.07528214059374</v>
      </c>
      <c r="R400" s="122">
        <v>346.65640172165268</v>
      </c>
      <c r="S400" s="122">
        <v>338.27019596108607</v>
      </c>
      <c r="T400" s="122">
        <v>394.09779826949369</v>
      </c>
      <c r="U400" s="122">
        <v>411.71573216215654</v>
      </c>
      <c r="V400" s="122">
        <v>370.630690780039</v>
      </c>
      <c r="W400" s="122">
        <v>413.88904784194955</v>
      </c>
      <c r="X400" s="122">
        <v>392.5204277660269</v>
      </c>
      <c r="Y400" s="122">
        <v>509.03707764303084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483.72147636565717</v>
      </c>
      <c r="H401" s="98">
        <v>526.40524595630518</v>
      </c>
      <c r="I401" s="98">
        <v>446.70742848218583</v>
      </c>
      <c r="J401" s="98">
        <v>481.62204609063315</v>
      </c>
      <c r="K401" s="98">
        <v>480.32233768684671</v>
      </c>
      <c r="L401" s="98">
        <v>473.94322192304173</v>
      </c>
      <c r="M401" s="98">
        <v>513.35470080087066</v>
      </c>
      <c r="N401" s="98">
        <v>518.83578813290183</v>
      </c>
      <c r="O401" s="98">
        <v>436.77900073343477</v>
      </c>
      <c r="P401" s="98">
        <v>405.91735887865616</v>
      </c>
      <c r="Q401" s="98">
        <v>332.22824978823826</v>
      </c>
      <c r="R401" s="98">
        <v>357.9818487190023</v>
      </c>
      <c r="S401" s="98">
        <v>389.72414949735162</v>
      </c>
      <c r="T401" s="98">
        <v>375.65661625417272</v>
      </c>
      <c r="U401" s="98">
        <v>434.04908243012648</v>
      </c>
      <c r="V401" s="98">
        <v>410.91072904673729</v>
      </c>
      <c r="W401" s="98">
        <v>339.19259705110119</v>
      </c>
      <c r="X401" s="98">
        <v>374.04228067371349</v>
      </c>
      <c r="Y401" s="98">
        <v>509.58438802440719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387.71892118020503</v>
      </c>
      <c r="H402" s="33">
        <v>495.99889012599715</v>
      </c>
      <c r="I402" s="33">
        <v>561.08705554106507</v>
      </c>
      <c r="J402" s="33">
        <v>595.0612118969168</v>
      </c>
      <c r="K402" s="33">
        <v>560.35863565128955</v>
      </c>
      <c r="L402" s="33">
        <v>413.53592372083818</v>
      </c>
      <c r="M402" s="33">
        <v>480.21456606932429</v>
      </c>
      <c r="N402" s="33">
        <v>493.77394375230318</v>
      </c>
      <c r="O402" s="33">
        <v>452.49732288181036</v>
      </c>
      <c r="P402" s="33">
        <v>450.70302816834209</v>
      </c>
      <c r="Q402" s="33">
        <v>340.02683083151686</v>
      </c>
      <c r="R402" s="33">
        <v>322.62562567900068</v>
      </c>
      <c r="S402" s="33">
        <v>208.78342547247087</v>
      </c>
      <c r="T402" s="33">
        <v>441.50029969142616</v>
      </c>
      <c r="U402" s="33">
        <v>398.32859424936748</v>
      </c>
      <c r="V402" s="33">
        <v>365.66281939381287</v>
      </c>
      <c r="W402" s="33">
        <v>477.9295014570406</v>
      </c>
      <c r="X402" s="33">
        <v>439.87759516429128</v>
      </c>
      <c r="Y402" s="33">
        <v>378.3393585703609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5250.4356491626986</v>
      </c>
      <c r="H404" s="117">
        <f t="shared" si="218"/>
        <v>3578.1818081229599</v>
      </c>
      <c r="I404" s="117">
        <f t="shared" si="218"/>
        <v>2350.4480012943509</v>
      </c>
      <c r="J404" s="117">
        <f t="shared" si="218"/>
        <v>2865.5176207105578</v>
      </c>
      <c r="K404" s="117">
        <f t="shared" si="218"/>
        <v>2704.8024608315736</v>
      </c>
      <c r="L404" s="117">
        <f t="shared" si="218"/>
        <v>3501.4601979023105</v>
      </c>
      <c r="M404" s="117">
        <f t="shared" si="218"/>
        <v>3015.1293706714346</v>
      </c>
      <c r="N404" s="117">
        <f t="shared" si="218"/>
        <v>4256.8430899743089</v>
      </c>
      <c r="O404" s="117">
        <f t="shared" si="218"/>
        <v>3385.0622403710572</v>
      </c>
      <c r="P404" s="117">
        <f t="shared" si="218"/>
        <v>3126.0083442844402</v>
      </c>
      <c r="Q404" s="117">
        <f t="shared" si="218"/>
        <v>2275.8489098195469</v>
      </c>
      <c r="R404" s="117">
        <f t="shared" ref="R404:V404" si="219">R405+R408+R410+R419</f>
        <v>2771.8826987014795</v>
      </c>
      <c r="S404" s="117">
        <f t="shared" si="219"/>
        <v>3031.1762422892098</v>
      </c>
      <c r="T404" s="117">
        <f t="shared" si="219"/>
        <v>2833.8131511250717</v>
      </c>
      <c r="U404" s="117">
        <f t="shared" si="219"/>
        <v>2336.1882422037129</v>
      </c>
      <c r="V404" s="117">
        <f t="shared" si="219"/>
        <v>1940.1152096552967</v>
      </c>
      <c r="W404" s="117">
        <f t="shared" ref="W404:Y404" si="220">W405+W408+W410+W419</f>
        <v>2094.6809490340661</v>
      </c>
      <c r="X404" s="117">
        <f t="shared" si="220"/>
        <v>2143.4578659911881</v>
      </c>
      <c r="Y404" s="117">
        <f t="shared" si="220"/>
        <v>1965.2581574986482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4912.2650422388797</v>
      </c>
      <c r="H405" s="122">
        <f t="shared" si="221"/>
        <v>3339.1548442215144</v>
      </c>
      <c r="I405" s="122">
        <f t="shared" si="221"/>
        <v>2205.6136889833588</v>
      </c>
      <c r="J405" s="122">
        <f t="shared" si="221"/>
        <v>2658.268456430269</v>
      </c>
      <c r="K405" s="122">
        <f t="shared" si="221"/>
        <v>2396.0582152709162</v>
      </c>
      <c r="L405" s="122">
        <f t="shared" si="221"/>
        <v>3144.945174202539</v>
      </c>
      <c r="M405" s="122">
        <f t="shared" si="221"/>
        <v>2679.8541039773831</v>
      </c>
      <c r="N405" s="122">
        <f t="shared" si="221"/>
        <v>3922.8356740057616</v>
      </c>
      <c r="O405" s="122">
        <f t="shared" si="221"/>
        <v>3141.5627771710128</v>
      </c>
      <c r="P405" s="122">
        <f t="shared" si="221"/>
        <v>2873.3851283008762</v>
      </c>
      <c r="Q405" s="122">
        <f t="shared" si="221"/>
        <v>2041.0358747111841</v>
      </c>
      <c r="R405" s="122">
        <f t="shared" ref="R405:V405" si="222">SUM(R406:R407)</f>
        <v>2505.091289284032</v>
      </c>
      <c r="S405" s="122">
        <f t="shared" si="222"/>
        <v>2740.4286258262091</v>
      </c>
      <c r="T405" s="122">
        <f t="shared" si="222"/>
        <v>2553.3153203047209</v>
      </c>
      <c r="U405" s="122">
        <f t="shared" si="222"/>
        <v>2120.6348972711012</v>
      </c>
      <c r="V405" s="122">
        <f t="shared" si="222"/>
        <v>1778.7471798961178</v>
      </c>
      <c r="W405" s="122">
        <f t="shared" ref="W405:Y405" si="223">SUM(W406:W407)</f>
        <v>1821.5456333009565</v>
      </c>
      <c r="X405" s="122">
        <f t="shared" si="223"/>
        <v>1825.7125710741773</v>
      </c>
      <c r="Y405" s="122">
        <f t="shared" si="223"/>
        <v>1625.9957447772654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4912.2650422388797</v>
      </c>
      <c r="H406" s="98">
        <v>3339.1548442215144</v>
      </c>
      <c r="I406" s="98">
        <v>2205.6136889833588</v>
      </c>
      <c r="J406" s="98">
        <v>2658.268456430269</v>
      </c>
      <c r="K406" s="98">
        <v>2396.0582152709162</v>
      </c>
      <c r="L406" s="98">
        <v>3144.945174202539</v>
      </c>
      <c r="M406" s="98">
        <v>2679.8541039773831</v>
      </c>
      <c r="N406" s="98">
        <v>3922.8356740057616</v>
      </c>
      <c r="O406" s="98">
        <v>3141.5627771710128</v>
      </c>
      <c r="P406" s="98">
        <v>2873.3851283008762</v>
      </c>
      <c r="Q406" s="98">
        <v>2041.0358747111841</v>
      </c>
      <c r="R406" s="98">
        <v>2505.091289284032</v>
      </c>
      <c r="S406" s="98">
        <v>2740.4286258262091</v>
      </c>
      <c r="T406" s="98">
        <v>2553.3153203047209</v>
      </c>
      <c r="U406" s="98">
        <v>2120.6348972711012</v>
      </c>
      <c r="V406" s="98">
        <v>1778.7471798961178</v>
      </c>
      <c r="W406" s="98">
        <v>1821.5456333009565</v>
      </c>
      <c r="X406" s="98">
        <v>1825.7125710741773</v>
      </c>
      <c r="Y406" s="98">
        <v>1625.9957447772654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245.7697329524056</v>
      </c>
      <c r="H410" s="122">
        <v>185.23424363643883</v>
      </c>
      <c r="I410" s="122">
        <v>129.04606540647956</v>
      </c>
      <c r="J410" s="122">
        <v>166.05477418741134</v>
      </c>
      <c r="K410" s="122">
        <v>153.84645933686892</v>
      </c>
      <c r="L410" s="122">
        <v>202.08661942196042</v>
      </c>
      <c r="M410" s="122">
        <v>190.56481291934384</v>
      </c>
      <c r="N410" s="122">
        <v>239.06071880494224</v>
      </c>
      <c r="O410" s="122">
        <v>174.27177749450988</v>
      </c>
      <c r="P410" s="122">
        <v>184.15635736534909</v>
      </c>
      <c r="Q410" s="122">
        <v>135.34641752068066</v>
      </c>
      <c r="R410" s="122">
        <v>171.99406519120654</v>
      </c>
      <c r="S410" s="122">
        <v>183.12781043953373</v>
      </c>
      <c r="T410" s="122">
        <v>177.2275036271057</v>
      </c>
      <c r="U410" s="122">
        <v>154.0214771208457</v>
      </c>
      <c r="V410" s="122">
        <v>144.41607376295187</v>
      </c>
      <c r="W410" s="122">
        <v>214.49086174436789</v>
      </c>
      <c r="X410" s="122">
        <v>217.033893972957</v>
      </c>
      <c r="Y410" s="122">
        <v>149.32798113295701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253.55429462963113</v>
      </c>
      <c r="H411" s="98">
        <v>189.98383962711677</v>
      </c>
      <c r="I411" s="98">
        <v>132.27221704164154</v>
      </c>
      <c r="J411" s="98">
        <v>170.34559522584573</v>
      </c>
      <c r="K411" s="98">
        <v>157.79124034550659</v>
      </c>
      <c r="L411" s="98">
        <v>207.36992973364568</v>
      </c>
      <c r="M411" s="98">
        <v>196.1814600369666</v>
      </c>
      <c r="N411" s="98">
        <v>248.95813709941439</v>
      </c>
      <c r="O411" s="98">
        <v>179.07927480470323</v>
      </c>
      <c r="P411" s="98">
        <v>191.37817530124514</v>
      </c>
      <c r="Q411" s="98">
        <v>141.46226742829492</v>
      </c>
      <c r="R411" s="98">
        <v>177.61820572597603</v>
      </c>
      <c r="S411" s="98">
        <v>189.92356903006331</v>
      </c>
      <c r="T411" s="98">
        <v>184.69154148799262</v>
      </c>
      <c r="U411" s="98">
        <v>162.82270438489402</v>
      </c>
      <c r="V411" s="98">
        <v>152.56494312888645</v>
      </c>
      <c r="W411" s="98">
        <v>225.52958384522609</v>
      </c>
      <c r="X411" s="98">
        <v>228.01971791743864</v>
      </c>
      <c r="Y411" s="98">
        <v>155.55538608029144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92.400873971413489</v>
      </c>
      <c r="H419" s="122">
        <v>53.792720265006743</v>
      </c>
      <c r="I419" s="122">
        <v>15.788246904512501</v>
      </c>
      <c r="J419" s="122">
        <v>41.194390092877349</v>
      </c>
      <c r="K419" s="122">
        <v>154.8977862237885</v>
      </c>
      <c r="L419" s="122">
        <v>154.42840427781121</v>
      </c>
      <c r="M419" s="122">
        <v>144.71045377470753</v>
      </c>
      <c r="N419" s="122">
        <v>94.946697163605094</v>
      </c>
      <c r="O419" s="122">
        <v>69.227685705534512</v>
      </c>
      <c r="P419" s="122">
        <v>68.466858618214772</v>
      </c>
      <c r="Q419" s="122">
        <v>99.466617587682279</v>
      </c>
      <c r="R419" s="122">
        <v>94.79734422624108</v>
      </c>
      <c r="S419" s="122">
        <v>107.61980602346674</v>
      </c>
      <c r="T419" s="122">
        <v>103.27032719324487</v>
      </c>
      <c r="U419" s="122">
        <v>61.531867811766027</v>
      </c>
      <c r="V419" s="122">
        <v>16.951955996227063</v>
      </c>
      <c r="W419" s="122">
        <v>58.644453988741489</v>
      </c>
      <c r="X419" s="122">
        <v>100.71140094405378</v>
      </c>
      <c r="Y419" s="122">
        <v>189.93443158842575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191.52181150438432</v>
      </c>
      <c r="H420" s="98">
        <v>208.22988489680029</v>
      </c>
      <c r="I420" s="98">
        <v>176.54130629591251</v>
      </c>
      <c r="J420" s="98">
        <v>190.16480077758496</v>
      </c>
      <c r="K420" s="98">
        <v>189.47741434102568</v>
      </c>
      <c r="L420" s="98">
        <v>186.78936418810756</v>
      </c>
      <c r="M420" s="98">
        <v>202.18117684523426</v>
      </c>
      <c r="N420" s="98">
        <v>204.2603287664399</v>
      </c>
      <c r="O420" s="98">
        <v>171.91541950207738</v>
      </c>
      <c r="P420" s="98">
        <v>159.66471429767682</v>
      </c>
      <c r="Q420" s="98">
        <v>130.33556787351472</v>
      </c>
      <c r="R420" s="98">
        <v>139.47431577381948</v>
      </c>
      <c r="S420" s="98">
        <v>150.3845184170022</v>
      </c>
      <c r="T420" s="98">
        <v>143.44598973056466</v>
      </c>
      <c r="U420" s="98">
        <v>164.18358959389494</v>
      </c>
      <c r="V420" s="98">
        <v>154.40024785752757</v>
      </c>
      <c r="W420" s="98">
        <v>127.04703898376623</v>
      </c>
      <c r="X420" s="98">
        <v>140.00767187315887</v>
      </c>
      <c r="Y420" s="98">
        <v>190.7298019049602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248.80634574594134</v>
      </c>
      <c r="H423" s="118">
        <f t="shared" si="225"/>
        <v>179.45319963312298</v>
      </c>
      <c r="I423" s="118">
        <f t="shared" si="225"/>
        <v>135.96469962288509</v>
      </c>
      <c r="J423" s="118">
        <f t="shared" si="225"/>
        <v>157.87374968586877</v>
      </c>
      <c r="K423" s="118">
        <f t="shared" si="225"/>
        <v>148.14035498419125</v>
      </c>
      <c r="L423" s="118">
        <f t="shared" si="225"/>
        <v>212.39890186914795</v>
      </c>
      <c r="M423" s="118">
        <f t="shared" si="225"/>
        <v>181.81359868150855</v>
      </c>
      <c r="N423" s="118">
        <f t="shared" si="225"/>
        <v>202.69083709468404</v>
      </c>
      <c r="O423" s="118">
        <f t="shared" si="225"/>
        <v>139.53134926828321</v>
      </c>
      <c r="P423" s="118">
        <f t="shared" si="225"/>
        <v>133.04726557396052</v>
      </c>
      <c r="Q423" s="118">
        <f t="shared" si="225"/>
        <v>95.464882999248545</v>
      </c>
      <c r="R423" s="118">
        <f t="shared" ref="R423:V423" si="226">R424+R427+R429+R438</f>
        <v>116.08355799093796</v>
      </c>
      <c r="S423" s="118">
        <f t="shared" si="226"/>
        <v>123.90101694973465</v>
      </c>
      <c r="T423" s="118">
        <f t="shared" si="226"/>
        <v>127.34664719489085</v>
      </c>
      <c r="U423" s="118">
        <f t="shared" si="226"/>
        <v>113.48633697096587</v>
      </c>
      <c r="V423" s="118">
        <f t="shared" si="226"/>
        <v>109.92026718851442</v>
      </c>
      <c r="W423" s="118">
        <f t="shared" ref="W423:Y423" si="227">W424+W427+W429+W438</f>
        <v>116.68407172223841</v>
      </c>
      <c r="X423" s="118">
        <f t="shared" si="227"/>
        <v>120.23415113686359</v>
      </c>
      <c r="Y423" s="118">
        <f t="shared" si="227"/>
        <v>109.01016159245843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228.93362259335964</v>
      </c>
      <c r="H424" s="123">
        <f t="shared" si="228"/>
        <v>161.08736328629712</v>
      </c>
      <c r="I424" s="123">
        <f t="shared" si="228"/>
        <v>118.2774359789293</v>
      </c>
      <c r="J424" s="123">
        <f t="shared" si="228"/>
        <v>138.09254992369577</v>
      </c>
      <c r="K424" s="123">
        <f t="shared" si="228"/>
        <v>128.16883860201597</v>
      </c>
      <c r="L424" s="123">
        <f t="shared" si="228"/>
        <v>187.91581302839231</v>
      </c>
      <c r="M424" s="123">
        <f t="shared" si="228"/>
        <v>157.71351505990685</v>
      </c>
      <c r="N424" s="123">
        <f t="shared" si="228"/>
        <v>181.98222114695028</v>
      </c>
      <c r="O424" s="123">
        <f t="shared" si="228"/>
        <v>125.54231198612659</v>
      </c>
      <c r="P424" s="123">
        <f t="shared" si="228"/>
        <v>118.36878648676971</v>
      </c>
      <c r="Q424" s="123">
        <f t="shared" si="228"/>
        <v>83.805833235707809</v>
      </c>
      <c r="R424" s="123">
        <f t="shared" ref="R424:V424" si="229">SUM(R425:R426)</f>
        <v>102.93807405772792</v>
      </c>
      <c r="S424" s="123">
        <f t="shared" si="229"/>
        <v>110.52784864811846</v>
      </c>
      <c r="T424" s="123">
        <f t="shared" si="229"/>
        <v>112.32382109174283</v>
      </c>
      <c r="U424" s="123">
        <f t="shared" si="229"/>
        <v>99.017039899528072</v>
      </c>
      <c r="V424" s="123">
        <f t="shared" si="229"/>
        <v>95.40745655173528</v>
      </c>
      <c r="W424" s="123">
        <f t="shared" ref="W424:Y424" si="230">SUM(W425:W426)</f>
        <v>96.988953520830492</v>
      </c>
      <c r="X424" s="123">
        <f t="shared" si="230"/>
        <v>99.566828556476949</v>
      </c>
      <c r="Y424" s="123">
        <f t="shared" si="230"/>
        <v>88.596631718410677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226.42775418919666</v>
      </c>
      <c r="H425" s="99">
        <v>159.32449731382388</v>
      </c>
      <c r="I425" s="99">
        <v>116.99540038516103</v>
      </c>
      <c r="J425" s="99">
        <v>136.59554758657796</v>
      </c>
      <c r="K425" s="99">
        <v>126.7819945876918</v>
      </c>
      <c r="L425" s="99">
        <v>185.89681185381039</v>
      </c>
      <c r="M425" s="99">
        <v>155.99697605924973</v>
      </c>
      <c r="N425" s="99">
        <v>179.94842855050911</v>
      </c>
      <c r="O425" s="99">
        <v>124.08375567419688</v>
      </c>
      <c r="P425" s="99">
        <v>116.94240633019241</v>
      </c>
      <c r="Q425" s="99">
        <v>82.77246697036135</v>
      </c>
      <c r="R425" s="99">
        <v>101.67195495423776</v>
      </c>
      <c r="S425" s="99">
        <v>109.17709819911582</v>
      </c>
      <c r="T425" s="99">
        <v>110.95082414906359</v>
      </c>
      <c r="U425" s="99">
        <v>97.807533783790987</v>
      </c>
      <c r="V425" s="99">
        <v>94.256189791702312</v>
      </c>
      <c r="W425" s="99">
        <v>95.825704831526025</v>
      </c>
      <c r="X425" s="99">
        <v>98.375158286032956</v>
      </c>
      <c r="Y425" s="99">
        <v>87.551558641488526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2.5058684041629729</v>
      </c>
      <c r="H426" s="99">
        <v>1.7628659724732334</v>
      </c>
      <c r="I426" s="99">
        <v>1.2820355937682768</v>
      </c>
      <c r="J426" s="99">
        <v>1.4970023371178187</v>
      </c>
      <c r="K426" s="99">
        <v>1.3868440143241663</v>
      </c>
      <c r="L426" s="99">
        <v>2.0190011745819167</v>
      </c>
      <c r="M426" s="99">
        <v>1.7165390006571115</v>
      </c>
      <c r="N426" s="99">
        <v>2.0337925964411832</v>
      </c>
      <c r="O426" s="99">
        <v>1.4585563119297147</v>
      </c>
      <c r="P426" s="99">
        <v>1.4263801565772909</v>
      </c>
      <c r="Q426" s="99">
        <v>1.0333662653464546</v>
      </c>
      <c r="R426" s="99">
        <v>1.2661191034901613</v>
      </c>
      <c r="S426" s="99">
        <v>1.3507504490026427</v>
      </c>
      <c r="T426" s="99">
        <v>1.3729969426792339</v>
      </c>
      <c r="U426" s="99">
        <v>1.2095061157370854</v>
      </c>
      <c r="V426" s="99">
        <v>1.1512667600329645</v>
      </c>
      <c r="W426" s="99">
        <v>1.1632486893044731</v>
      </c>
      <c r="X426" s="99">
        <v>1.1916702704439928</v>
      </c>
      <c r="Y426" s="99">
        <v>1.045073076922153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6.2778486561440852E-3</v>
      </c>
      <c r="H427" s="123">
        <f t="shared" si="231"/>
        <v>2.376354492107495E-2</v>
      </c>
      <c r="I427" s="123">
        <f t="shared" si="231"/>
        <v>1.2237343023562613E-2</v>
      </c>
      <c r="J427" s="123">
        <f t="shared" si="231"/>
        <v>7.8339134351746876E-3</v>
      </c>
      <c r="K427" s="123">
        <f t="shared" si="231"/>
        <v>1.3586747519610235E-2</v>
      </c>
      <c r="L427" s="123">
        <f t="shared" si="231"/>
        <v>7.4185935765314959E-2</v>
      </c>
      <c r="M427" s="123">
        <f t="shared" si="231"/>
        <v>6.9019136704936675E-3</v>
      </c>
      <c r="N427" s="123">
        <f t="shared" si="231"/>
        <v>2.5908965000053061E-2</v>
      </c>
      <c r="O427" s="123">
        <f t="shared" si="231"/>
        <v>4.5586449686198108E-3</v>
      </c>
      <c r="P427" s="123">
        <f t="shared" si="231"/>
        <v>1.5645600504334434E-2</v>
      </c>
      <c r="Q427" s="123">
        <f t="shared" si="231"/>
        <v>5.8542409386553957E-3</v>
      </c>
      <c r="R427" s="123">
        <f t="shared" si="231"/>
        <v>4.3212111719542695E-3</v>
      </c>
      <c r="S427" s="123">
        <f t="shared" si="231"/>
        <v>3.3243329792748701E-3</v>
      </c>
      <c r="T427" s="123">
        <f t="shared" si="231"/>
        <v>4.1959833167442692E-3</v>
      </c>
      <c r="U427" s="123">
        <f t="shared" si="231"/>
        <v>2.3082608806130477E-3</v>
      </c>
      <c r="V427" s="123">
        <f t="shared" si="231"/>
        <v>1.8082115053276505E-3</v>
      </c>
      <c r="W427" s="123">
        <f t="shared" si="231"/>
        <v>3.4436539381504433E-3</v>
      </c>
      <c r="X427" s="123">
        <f t="shared" si="231"/>
        <v>2.0469616505748565E-3</v>
      </c>
      <c r="Y427" s="123">
        <f t="shared" si="231"/>
        <v>3.3067147537460393E-4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6.2778486561440852E-3</v>
      </c>
      <c r="H428" s="99">
        <f>RES_hhdet_in_fecs!H48</f>
        <v>2.376354492107495E-2</v>
      </c>
      <c r="I428" s="99">
        <f>RES_hhdet_in_fecs!I48</f>
        <v>1.2237343023562613E-2</v>
      </c>
      <c r="J428" s="99">
        <f>RES_hhdet_in_fecs!J48</f>
        <v>7.8339134351746876E-3</v>
      </c>
      <c r="K428" s="99">
        <f>RES_hhdet_in_fecs!K48</f>
        <v>1.3586747519610235E-2</v>
      </c>
      <c r="L428" s="99">
        <f>RES_hhdet_in_fecs!L48</f>
        <v>7.4185935765314959E-2</v>
      </c>
      <c r="M428" s="99">
        <f>RES_hhdet_in_fecs!M48</f>
        <v>6.9019136704936675E-3</v>
      </c>
      <c r="N428" s="99">
        <f>RES_hhdet_in_fecs!N48</f>
        <v>2.5908965000053061E-2</v>
      </c>
      <c r="O428" s="99">
        <f>RES_hhdet_in_fecs!O48</f>
        <v>4.5586449686198108E-3</v>
      </c>
      <c r="P428" s="99">
        <f>RES_hhdet_in_fecs!P48</f>
        <v>1.5645600504334434E-2</v>
      </c>
      <c r="Q428" s="99">
        <f>RES_hhdet_in_fecs!Q48</f>
        <v>5.8542409386553957E-3</v>
      </c>
      <c r="R428" s="99">
        <f>RES_hhdet_in_fecs!R48</f>
        <v>4.3212111719542695E-3</v>
      </c>
      <c r="S428" s="99">
        <f>RES_hhdet_in_fecs!S48</f>
        <v>3.3243329792748701E-3</v>
      </c>
      <c r="T428" s="99">
        <f>RES_hhdet_in_fecs!T48</f>
        <v>4.1959833167442692E-3</v>
      </c>
      <c r="U428" s="99">
        <f>RES_hhdet_in_fecs!U48</f>
        <v>2.3082608806130477E-3</v>
      </c>
      <c r="V428" s="99">
        <f>RES_hhdet_in_fecs!V48</f>
        <v>1.8082115053276505E-3</v>
      </c>
      <c r="W428" s="99">
        <f>RES_hhdet_in_fecs!W48</f>
        <v>3.4436539381504433E-3</v>
      </c>
      <c r="X428" s="99">
        <f>RES_hhdet_in_fecs!X48</f>
        <v>2.0469616505748565E-3</v>
      </c>
      <c r="Y428" s="99">
        <f>RES_hhdet_in_fecs!Y48</f>
        <v>3.3067147537460393E-4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11.562705365759104</v>
      </c>
      <c r="H429" s="123">
        <v>9.0743938868813387</v>
      </c>
      <c r="I429" s="123">
        <v>7.0564801031282034</v>
      </c>
      <c r="J429" s="123">
        <v>8.7907371523019613</v>
      </c>
      <c r="K429" s="123">
        <v>8.4183563518925943</v>
      </c>
      <c r="L429" s="123">
        <v>12.194915002414477</v>
      </c>
      <c r="M429" s="123">
        <v>11.407570500743685</v>
      </c>
      <c r="N429" s="123">
        <v>11.328843627516477</v>
      </c>
      <c r="O429" s="123">
        <v>7.0668936421348789</v>
      </c>
      <c r="P429" s="123">
        <v>7.7870685234402233</v>
      </c>
      <c r="Q429" s="123">
        <v>5.8064485089632099</v>
      </c>
      <c r="R429" s="123">
        <v>7.2206984222787023</v>
      </c>
      <c r="S429" s="123">
        <v>7.5597333022308577</v>
      </c>
      <c r="T429" s="123">
        <v>8.0246299810540265</v>
      </c>
      <c r="U429" s="123">
        <v>7.5202554116188258</v>
      </c>
      <c r="V429" s="123">
        <v>8.1156986870607408</v>
      </c>
      <c r="W429" s="123">
        <v>11.927316922630414</v>
      </c>
      <c r="X429" s="123">
        <v>12.27504808473676</v>
      </c>
      <c r="Y429" s="123">
        <v>8.3777972986434062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11.6874250481905</v>
      </c>
      <c r="H430" s="99">
        <v>9.0648925127631816</v>
      </c>
      <c r="I430" s="99">
        <v>7.0162971285115807</v>
      </c>
      <c r="J430" s="99">
        <v>8.7532355140995275</v>
      </c>
      <c r="K430" s="99">
        <v>8.3491661646489952</v>
      </c>
      <c r="L430" s="99">
        <v>12.257577374654344</v>
      </c>
      <c r="M430" s="99">
        <v>11.41991815122844</v>
      </c>
      <c r="N430" s="99">
        <v>11.420214678570806</v>
      </c>
      <c r="O430" s="99">
        <v>7.0731768095333374</v>
      </c>
      <c r="P430" s="99">
        <v>7.7888007835702613</v>
      </c>
      <c r="Q430" s="99">
        <v>5.7368814548239442</v>
      </c>
      <c r="R430" s="99">
        <v>7.2088351785316647</v>
      </c>
      <c r="S430" s="99">
        <v>7.5664456103359763</v>
      </c>
      <c r="T430" s="99">
        <v>8.0255182658004838</v>
      </c>
      <c r="U430" s="99">
        <v>7.5096789081359034</v>
      </c>
      <c r="V430" s="99">
        <v>8.0844486488273279</v>
      </c>
      <c r="W430" s="99">
        <v>11.864391941236024</v>
      </c>
      <c r="X430" s="99">
        <v>12.286422407261409</v>
      </c>
      <c r="Y430" s="99">
        <v>8.3758623293775081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7.6251268204250344</v>
      </c>
      <c r="H434" s="102">
        <v>9.444947477489503</v>
      </c>
      <c r="I434" s="102">
        <v>8.6637990877930662</v>
      </c>
      <c r="J434" s="102">
        <v>10.242050550736058</v>
      </c>
      <c r="K434" s="102">
        <v>11.116773654392983</v>
      </c>
      <c r="L434" s="102">
        <v>9.798079264239469</v>
      </c>
      <c r="M434" s="102">
        <v>10.988632359296568</v>
      </c>
      <c r="N434" s="102">
        <v>9.1218813174349123</v>
      </c>
      <c r="O434" s="102">
        <v>6.8391288239407455</v>
      </c>
      <c r="P434" s="102">
        <v>7.7428958901242533</v>
      </c>
      <c r="Q434" s="102">
        <v>7.3459976636104241</v>
      </c>
      <c r="R434" s="102">
        <v>7.583492969426449</v>
      </c>
      <c r="S434" s="102">
        <v>7.3788542627666418</v>
      </c>
      <c r="T434" s="102">
        <v>8.0035383827718576</v>
      </c>
      <c r="U434" s="102">
        <v>7.7053442225699413</v>
      </c>
      <c r="V434" s="102">
        <v>8.669518809086215</v>
      </c>
      <c r="W434" s="102">
        <v>13.149997714955308</v>
      </c>
      <c r="X434" s="102">
        <v>12.050339085092778</v>
      </c>
      <c r="Y434" s="102">
        <v>8.4241962491652433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8.3037399381664354</v>
      </c>
      <c r="H438" s="123">
        <v>9.2676789150234171</v>
      </c>
      <c r="I438" s="123">
        <v>10.61854619780401</v>
      </c>
      <c r="J438" s="123">
        <v>10.982628696435841</v>
      </c>
      <c r="K438" s="123">
        <v>11.539573282763094</v>
      </c>
      <c r="L438" s="123">
        <v>12.213987902575841</v>
      </c>
      <c r="M438" s="123">
        <v>12.68561120718751</v>
      </c>
      <c r="N438" s="123">
        <v>9.3538633552172428</v>
      </c>
      <c r="O438" s="123">
        <v>6.917584995053117</v>
      </c>
      <c r="P438" s="123">
        <v>6.8757649632462634</v>
      </c>
      <c r="Q438" s="123">
        <v>5.8467470136388613</v>
      </c>
      <c r="R438" s="123">
        <v>5.9204642997593933</v>
      </c>
      <c r="S438" s="123">
        <v>5.8101106664060662</v>
      </c>
      <c r="T438" s="123">
        <v>6.9940001387772588</v>
      </c>
      <c r="U438" s="123">
        <v>6.9467333989383659</v>
      </c>
      <c r="V438" s="123">
        <v>6.3953037382130615</v>
      </c>
      <c r="W438" s="123">
        <v>7.7643576248393575</v>
      </c>
      <c r="X438" s="123">
        <v>8.3902275339992993</v>
      </c>
      <c r="Y438" s="123">
        <v>12.035401903928982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10.367044373473533</v>
      </c>
      <c r="H439" s="99">
        <v>11.667502589728404</v>
      </c>
      <c r="I439" s="99">
        <v>10.997007569724675</v>
      </c>
      <c r="J439" s="99">
        <v>11.475105501871122</v>
      </c>
      <c r="K439" s="99">
        <v>11.773525065674534</v>
      </c>
      <c r="L439" s="99">
        <v>12.96581603676497</v>
      </c>
      <c r="M439" s="99">
        <v>13.820845043120761</v>
      </c>
      <c r="N439" s="99">
        <v>11.003245874222831</v>
      </c>
      <c r="O439" s="99">
        <v>7.9739382362794737</v>
      </c>
      <c r="P439" s="99">
        <v>7.6309038838093173</v>
      </c>
      <c r="Q439" s="99">
        <v>6.2070759319457602</v>
      </c>
      <c r="R439" s="99">
        <v>6.6475361190235009</v>
      </c>
      <c r="S439" s="99">
        <v>7.0356630116259087</v>
      </c>
      <c r="T439" s="99">
        <v>7.3198695520405197</v>
      </c>
      <c r="U439" s="99">
        <v>8.8925230522228489</v>
      </c>
      <c r="V439" s="99">
        <v>9.6079890012888374</v>
      </c>
      <c r="W439" s="99">
        <v>7.8486572346331975</v>
      </c>
      <c r="X439" s="99">
        <v>8.8591839816827971</v>
      </c>
      <c r="Y439" s="99">
        <v>12.060127071563151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6.380320549320837</v>
      </c>
      <c r="H440" s="110">
        <v>8.4317852755194362</v>
      </c>
      <c r="I440" s="110">
        <v>10.581375884490372</v>
      </c>
      <c r="J440" s="110">
        <v>10.846445399755988</v>
      </c>
      <c r="K440" s="110">
        <v>10.491597488077604</v>
      </c>
      <c r="L440" s="110">
        <v>8.6262198210409498</v>
      </c>
      <c r="M440" s="110">
        <v>9.8271087426073773</v>
      </c>
      <c r="N440" s="110">
        <v>7.9212568244238177</v>
      </c>
      <c r="O440" s="110">
        <v>6.2054367425409662</v>
      </c>
      <c r="P440" s="110">
        <v>6.3088438517124406</v>
      </c>
      <c r="Q440" s="110">
        <v>4.6856871657610828</v>
      </c>
      <c r="R440" s="110">
        <v>4.3777348993438254</v>
      </c>
      <c r="S440" s="110">
        <v>2.7259392016144126</v>
      </c>
      <c r="T440" s="110">
        <v>6.1563626536777347</v>
      </c>
      <c r="U440" s="110">
        <v>5.7803810995632308</v>
      </c>
      <c r="V440" s="110">
        <v>5.9990725557670492</v>
      </c>
      <c r="W440" s="110">
        <v>7.6920839733657553</v>
      </c>
      <c r="X440" s="110">
        <v>7.1883511291577573</v>
      </c>
      <c r="Y440" s="110">
        <v>6.1310318728894533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133.62059236230527</v>
      </c>
      <c r="H442" s="118">
        <f t="shared" si="232"/>
        <v>98.14304505890648</v>
      </c>
      <c r="I442" s="118">
        <f t="shared" si="232"/>
        <v>76.013222714289711</v>
      </c>
      <c r="J442" s="118">
        <f t="shared" si="232"/>
        <v>88.608937272831355</v>
      </c>
      <c r="K442" s="118">
        <f t="shared" si="232"/>
        <v>83.015840918019094</v>
      </c>
      <c r="L442" s="118">
        <f t="shared" si="232"/>
        <v>120.30605334120186</v>
      </c>
      <c r="M442" s="118">
        <f t="shared" si="232"/>
        <v>105.3471927872916</v>
      </c>
      <c r="N442" s="118">
        <f t="shared" si="232"/>
        <v>121.58701361830143</v>
      </c>
      <c r="O442" s="118">
        <f t="shared" si="232"/>
        <v>87.561392919851755</v>
      </c>
      <c r="P442" s="118">
        <f t="shared" si="232"/>
        <v>87.753054191657654</v>
      </c>
      <c r="Q442" s="118">
        <f t="shared" si="232"/>
        <v>64.973323822819438</v>
      </c>
      <c r="R442" s="118">
        <f t="shared" ref="R442:V442" si="233">R443+R446+R448+R457</f>
        <v>80.335129813829795</v>
      </c>
      <c r="S442" s="118">
        <f t="shared" si="233"/>
        <v>86.322890740735502</v>
      </c>
      <c r="T442" s="118">
        <f t="shared" si="233"/>
        <v>89.206329919961775</v>
      </c>
      <c r="U442" s="118">
        <f t="shared" si="233"/>
        <v>80.160808536091608</v>
      </c>
      <c r="V442" s="118">
        <f t="shared" si="233"/>
        <v>78.490306036987946</v>
      </c>
      <c r="W442" s="118">
        <f t="shared" ref="W442:Y442" si="234">W443+W446+W448+W457</f>
        <v>83.48193433876861</v>
      </c>
      <c r="X442" s="118">
        <f t="shared" si="234"/>
        <v>85.557211608000316</v>
      </c>
      <c r="Y442" s="118">
        <f t="shared" si="234"/>
        <v>76.426778618661885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121.50953469435017</v>
      </c>
      <c r="H443" s="123">
        <f t="shared" si="235"/>
        <v>86.321661855471874</v>
      </c>
      <c r="I443" s="123">
        <f t="shared" si="235"/>
        <v>64.007101942209999</v>
      </c>
      <c r="J443" s="123">
        <f t="shared" si="235"/>
        <v>75.532412596993964</v>
      </c>
      <c r="K443" s="123">
        <f t="shared" si="235"/>
        <v>70.932413336940968</v>
      </c>
      <c r="L443" s="123">
        <f t="shared" si="235"/>
        <v>105.33990078055398</v>
      </c>
      <c r="M443" s="123">
        <f t="shared" si="235"/>
        <v>90.466282028787688</v>
      </c>
      <c r="N443" s="123">
        <f t="shared" si="235"/>
        <v>108.10543766482229</v>
      </c>
      <c r="O443" s="123">
        <f t="shared" si="235"/>
        <v>78.166038057416742</v>
      </c>
      <c r="P443" s="123">
        <f t="shared" si="235"/>
        <v>77.591829966281068</v>
      </c>
      <c r="Q443" s="123">
        <f t="shared" si="235"/>
        <v>57.132491061823423</v>
      </c>
      <c r="R443" s="123">
        <f t="shared" ref="R443:V443" si="236">SUM(R444:R445)</f>
        <v>71.198676675328414</v>
      </c>
      <c r="S443" s="123">
        <f t="shared" si="236"/>
        <v>76.963248123129844</v>
      </c>
      <c r="T443" s="123">
        <f t="shared" si="236"/>
        <v>78.388564521015965</v>
      </c>
      <c r="U443" s="123">
        <f t="shared" si="236"/>
        <v>69.146893998733631</v>
      </c>
      <c r="V443" s="123">
        <f t="shared" si="236"/>
        <v>66.746759539978157</v>
      </c>
      <c r="W443" s="123">
        <f t="shared" ref="W443:Y443" si="237">SUM(W444:W445)</f>
        <v>68.026683987072147</v>
      </c>
      <c r="X443" s="123">
        <f t="shared" si="237"/>
        <v>69.944467596251641</v>
      </c>
      <c r="Y443" s="123">
        <f t="shared" si="237"/>
        <v>62.296429914988543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119.0036662901872</v>
      </c>
      <c r="H444" s="99">
        <v>84.558795882998638</v>
      </c>
      <c r="I444" s="99">
        <v>62.725066348441729</v>
      </c>
      <c r="J444" s="99">
        <v>74.035410259876144</v>
      </c>
      <c r="K444" s="99">
        <v>69.545569322616799</v>
      </c>
      <c r="L444" s="99">
        <v>103.32089960597206</v>
      </c>
      <c r="M444" s="99">
        <v>88.749743028130581</v>
      </c>
      <c r="N444" s="99">
        <v>106.0716450683811</v>
      </c>
      <c r="O444" s="99">
        <v>76.70748174548703</v>
      </c>
      <c r="P444" s="99">
        <v>76.165449809703773</v>
      </c>
      <c r="Q444" s="99">
        <v>56.099124796476971</v>
      </c>
      <c r="R444" s="99">
        <v>69.932557571838259</v>
      </c>
      <c r="S444" s="99">
        <v>75.612497674127198</v>
      </c>
      <c r="T444" s="99">
        <v>77.015567578336729</v>
      </c>
      <c r="U444" s="99">
        <v>67.937387882996546</v>
      </c>
      <c r="V444" s="99">
        <v>65.595492779945189</v>
      </c>
      <c r="W444" s="99">
        <v>66.86343529776768</v>
      </c>
      <c r="X444" s="99">
        <v>68.752797325807649</v>
      </c>
      <c r="Y444" s="99">
        <v>61.251356838066393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2.5058684041629729</v>
      </c>
      <c r="H445" s="99">
        <v>1.7628659724732334</v>
      </c>
      <c r="I445" s="99">
        <v>1.2820355937682768</v>
      </c>
      <c r="J445" s="99">
        <v>1.4970023371178187</v>
      </c>
      <c r="K445" s="99">
        <v>1.3868440143241663</v>
      </c>
      <c r="L445" s="99">
        <v>2.0190011745819167</v>
      </c>
      <c r="M445" s="99">
        <v>1.7165390006571115</v>
      </c>
      <c r="N445" s="99">
        <v>2.0337925964411832</v>
      </c>
      <c r="O445" s="99">
        <v>1.4585563119297147</v>
      </c>
      <c r="P445" s="99">
        <v>1.4263801565772909</v>
      </c>
      <c r="Q445" s="99">
        <v>1.0333662653464546</v>
      </c>
      <c r="R445" s="99">
        <v>1.2661191034901613</v>
      </c>
      <c r="S445" s="99">
        <v>1.3507504490026427</v>
      </c>
      <c r="T445" s="99">
        <v>1.3729969426792339</v>
      </c>
      <c r="U445" s="99">
        <v>1.2095061157370854</v>
      </c>
      <c r="V445" s="99">
        <v>1.1512667600329645</v>
      </c>
      <c r="W445" s="99">
        <v>1.1632486893044731</v>
      </c>
      <c r="X445" s="99">
        <v>1.1916702704439928</v>
      </c>
      <c r="Y445" s="99">
        <v>1.045073076922153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1.9763703614078327E-2</v>
      </c>
      <c r="H446" s="123">
        <f t="shared" si="238"/>
        <v>7.787871341996859E-2</v>
      </c>
      <c r="I446" s="123">
        <f t="shared" si="238"/>
        <v>4.1705753458406034E-2</v>
      </c>
      <c r="J446" s="123">
        <f t="shared" si="238"/>
        <v>2.7742731956791156E-2</v>
      </c>
      <c r="K446" s="123">
        <f t="shared" si="238"/>
        <v>4.9967277370577011E-2</v>
      </c>
      <c r="L446" s="123">
        <f t="shared" si="238"/>
        <v>0.28316769752597609</v>
      </c>
      <c r="M446" s="123">
        <f t="shared" si="238"/>
        <v>2.7446745876299659E-2</v>
      </c>
      <c r="N446" s="123">
        <f t="shared" si="238"/>
        <v>0.10782881830311467</v>
      </c>
      <c r="O446" s="123">
        <f t="shared" si="238"/>
        <v>1.9930911848125871E-2</v>
      </c>
      <c r="P446" s="123">
        <f t="shared" si="238"/>
        <v>7.1767289667356127E-2</v>
      </c>
      <c r="Q446" s="123">
        <f t="shared" si="238"/>
        <v>2.7819506749239359E-2</v>
      </c>
      <c r="R446" s="123">
        <f t="shared" si="238"/>
        <v>2.0688970018469956E-2</v>
      </c>
      <c r="S446" s="123">
        <f t="shared" si="238"/>
        <v>1.592934848829558E-2</v>
      </c>
      <c r="T446" s="123">
        <f t="shared" si="238"/>
        <v>2.0124589318517638E-2</v>
      </c>
      <c r="U446" s="123">
        <f t="shared" si="238"/>
        <v>1.1082096615460517E-2</v>
      </c>
      <c r="V446" s="123">
        <f t="shared" si="238"/>
        <v>8.7066654201810867E-3</v>
      </c>
      <c r="W446" s="123">
        <f t="shared" si="238"/>
        <v>1.6739801397852638E-2</v>
      </c>
      <c r="X446" s="123">
        <f t="shared" si="238"/>
        <v>1.005854416212708E-2</v>
      </c>
      <c r="Y446" s="123">
        <f t="shared" si="238"/>
        <v>1.6445750285738422E-3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1.9763703614078327E-2</v>
      </c>
      <c r="H447" s="99">
        <f>RES_hhdet_in_tess!H48</f>
        <v>7.787871341996859E-2</v>
      </c>
      <c r="I447" s="99">
        <f>RES_hhdet_in_tess!I48</f>
        <v>4.1705753458406034E-2</v>
      </c>
      <c r="J447" s="99">
        <f>RES_hhdet_in_tess!J48</f>
        <v>2.7742731956791156E-2</v>
      </c>
      <c r="K447" s="99">
        <f>RES_hhdet_in_tess!K48</f>
        <v>4.9967277370577011E-2</v>
      </c>
      <c r="L447" s="99">
        <f>RES_hhdet_in_tess!L48</f>
        <v>0.28316769752597609</v>
      </c>
      <c r="M447" s="99">
        <f>RES_hhdet_in_tess!M48</f>
        <v>2.7446745876299659E-2</v>
      </c>
      <c r="N447" s="99">
        <f>RES_hhdet_in_tess!N48</f>
        <v>0.10782881830311467</v>
      </c>
      <c r="O447" s="99">
        <f>RES_hhdet_in_tess!O48</f>
        <v>1.9930911848125871E-2</v>
      </c>
      <c r="P447" s="99">
        <f>RES_hhdet_in_tess!P48</f>
        <v>7.1767289667356127E-2</v>
      </c>
      <c r="Q447" s="99">
        <f>RES_hhdet_in_tess!Q48</f>
        <v>2.7819506749239359E-2</v>
      </c>
      <c r="R447" s="99">
        <f>RES_hhdet_in_tess!R48</f>
        <v>2.0688970018469956E-2</v>
      </c>
      <c r="S447" s="99">
        <f>RES_hhdet_in_tess!S48</f>
        <v>1.592934848829558E-2</v>
      </c>
      <c r="T447" s="99">
        <f>RES_hhdet_in_tess!T48</f>
        <v>2.0124589318517638E-2</v>
      </c>
      <c r="U447" s="99">
        <f>RES_hhdet_in_tess!U48</f>
        <v>1.1082096615460517E-2</v>
      </c>
      <c r="V447" s="99">
        <f>RES_hhdet_in_tess!V48</f>
        <v>8.7066654201810867E-3</v>
      </c>
      <c r="W447" s="99">
        <f>RES_hhdet_in_tess!W48</f>
        <v>1.6739801397852638E-2</v>
      </c>
      <c r="X447" s="99">
        <f>RES_hhdet_in_tess!X48</f>
        <v>1.005854416212708E-2</v>
      </c>
      <c r="Y447" s="99">
        <f>RES_hhdet_in_tess!Y48</f>
        <v>1.6445750285738422E-3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6.7543299753747341</v>
      </c>
      <c r="H448" s="123">
        <v>5.3303559131767591</v>
      </c>
      <c r="I448" s="123">
        <v>4.1697097935243255</v>
      </c>
      <c r="J448" s="123">
        <v>5.2288218203061447</v>
      </c>
      <c r="K448" s="123">
        <v>5.047537349843493</v>
      </c>
      <c r="L448" s="123">
        <v>7.3748178275232474</v>
      </c>
      <c r="M448" s="123">
        <v>7.0281850533995511</v>
      </c>
      <c r="N448" s="123">
        <v>7.1889697824184875</v>
      </c>
      <c r="O448" s="123">
        <v>4.6744470483007285</v>
      </c>
      <c r="P448" s="123">
        <v>5.4047990628270925</v>
      </c>
      <c r="Q448" s="123">
        <v>4.1989120184742976</v>
      </c>
      <c r="R448" s="123">
        <v>5.3626000909172404</v>
      </c>
      <c r="S448" s="123">
        <v>5.7487248521424821</v>
      </c>
      <c r="T448" s="123">
        <v>6.2293809651893071</v>
      </c>
      <c r="U448" s="123">
        <v>5.9373061307065012</v>
      </c>
      <c r="V448" s="123">
        <v>6.4957271031668249</v>
      </c>
      <c r="W448" s="123">
        <v>9.6302430468360818</v>
      </c>
      <c r="X448" s="123">
        <v>9.9606474214069394</v>
      </c>
      <c r="Y448" s="123">
        <v>6.8170674459535894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6.8194649955068858</v>
      </c>
      <c r="H449" s="99">
        <v>5.3173086016347897</v>
      </c>
      <c r="I449" s="99">
        <v>4.1395500103245366</v>
      </c>
      <c r="J449" s="99">
        <v>5.199026348195142</v>
      </c>
      <c r="K449" s="99">
        <v>4.9984942122043705</v>
      </c>
      <c r="L449" s="99">
        <v>7.4063609080743387</v>
      </c>
      <c r="M449" s="99">
        <v>7.0293201526743925</v>
      </c>
      <c r="N449" s="99">
        <v>7.2423079284084828</v>
      </c>
      <c r="O449" s="99">
        <v>4.6782528130455017</v>
      </c>
      <c r="P449" s="99">
        <v>5.4088654855630462</v>
      </c>
      <c r="Q449" s="99">
        <v>4.1545561411558865</v>
      </c>
      <c r="R449" s="99">
        <v>5.3596240361179275</v>
      </c>
      <c r="S449" s="99">
        <v>5.7614433668913287</v>
      </c>
      <c r="T449" s="99">
        <v>6.2402714598023241</v>
      </c>
      <c r="U449" s="99">
        <v>5.9421972694135219</v>
      </c>
      <c r="V449" s="99">
        <v>6.4843022570125317</v>
      </c>
      <c r="W449" s="99">
        <v>9.5948386378773698</v>
      </c>
      <c r="X449" s="99">
        <v>9.9789269604861843</v>
      </c>
      <c r="Y449" s="99">
        <v>6.8175743996012441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4.6979243397739259</v>
      </c>
      <c r="H453" s="102">
        <v>5.8392010633136424</v>
      </c>
      <c r="I453" s="102">
        <v>5.3761011215159122</v>
      </c>
      <c r="J453" s="102">
        <v>6.3819065910019699</v>
      </c>
      <c r="K453" s="102">
        <v>6.9602197177692187</v>
      </c>
      <c r="L453" s="102">
        <v>6.1682949964440388</v>
      </c>
      <c r="M453" s="102">
        <v>6.9896727565746026</v>
      </c>
      <c r="N453" s="102">
        <v>5.9006484100447514</v>
      </c>
      <c r="O453" s="102">
        <v>4.5364880763026703</v>
      </c>
      <c r="P453" s="102">
        <v>5.3011052830602585</v>
      </c>
      <c r="Q453" s="102">
        <v>5.1805268686947761</v>
      </c>
      <c r="R453" s="102">
        <v>5.4536119993148091</v>
      </c>
      <c r="S453" s="102">
        <v>5.4059943494367158</v>
      </c>
      <c r="T453" s="102">
        <v>5.9707950349592629</v>
      </c>
      <c r="U453" s="102">
        <v>5.8517112033336209</v>
      </c>
      <c r="V453" s="102">
        <v>6.6982007655678997</v>
      </c>
      <c r="W453" s="102">
        <v>10.318177947064619</v>
      </c>
      <c r="X453" s="102">
        <v>9.5995202482018858</v>
      </c>
      <c r="Y453" s="102">
        <v>6.8049111199442249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5.3369639889662759</v>
      </c>
      <c r="H457" s="123">
        <v>6.4131485768378873</v>
      </c>
      <c r="I457" s="123">
        <v>7.7947052250969948</v>
      </c>
      <c r="J457" s="123">
        <v>7.8199601235744396</v>
      </c>
      <c r="K457" s="123">
        <v>6.9859229538640424</v>
      </c>
      <c r="L457" s="123">
        <v>7.3081670355986601</v>
      </c>
      <c r="M457" s="123">
        <v>7.8252789592280578</v>
      </c>
      <c r="N457" s="123">
        <v>6.1847773527575294</v>
      </c>
      <c r="O457" s="123">
        <v>4.7009769022861549</v>
      </c>
      <c r="P457" s="123">
        <v>4.6846578728821395</v>
      </c>
      <c r="Q457" s="123">
        <v>3.6141012357724871</v>
      </c>
      <c r="R457" s="123">
        <v>3.7531640775656765</v>
      </c>
      <c r="S457" s="123">
        <v>3.5949884169748709</v>
      </c>
      <c r="T457" s="123">
        <v>4.5682598444379874</v>
      </c>
      <c r="U457" s="123">
        <v>5.0655263100360184</v>
      </c>
      <c r="V457" s="123">
        <v>5.2391127284227847</v>
      </c>
      <c r="W457" s="123">
        <v>5.8082675034625249</v>
      </c>
      <c r="X457" s="123">
        <v>5.6420380461796196</v>
      </c>
      <c r="Y457" s="123">
        <v>7.3116366826911907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5.9479039448171456</v>
      </c>
      <c r="H458" s="99">
        <v>6.7001868714138642</v>
      </c>
      <c r="I458" s="99">
        <v>6.3209626311251172</v>
      </c>
      <c r="J458" s="99">
        <v>6.6018366259750954</v>
      </c>
      <c r="K458" s="99">
        <v>6.7797504314509487</v>
      </c>
      <c r="L458" s="99">
        <v>7.4731876633916556</v>
      </c>
      <c r="M458" s="99">
        <v>7.9715592949809455</v>
      </c>
      <c r="N458" s="99">
        <v>6.3489013085660684</v>
      </c>
      <c r="O458" s="99">
        <v>4.6020533234551824</v>
      </c>
      <c r="P458" s="99">
        <v>4.4069337251237215</v>
      </c>
      <c r="Q458" s="99">
        <v>3.5941196260455204</v>
      </c>
      <c r="R458" s="99">
        <v>3.8757819222721963</v>
      </c>
      <c r="S458" s="99">
        <v>4.1418186407990145</v>
      </c>
      <c r="T458" s="99">
        <v>4.3544953635033474</v>
      </c>
      <c r="U458" s="99">
        <v>5.3403036977727947</v>
      </c>
      <c r="V458" s="99">
        <v>5.8084980125725485</v>
      </c>
      <c r="W458" s="99">
        <v>4.7600228832807705</v>
      </c>
      <c r="X458" s="99">
        <v>5.3764355410792239</v>
      </c>
      <c r="Y458" s="99">
        <v>7.3194980641839065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4.7674436911391949</v>
      </c>
      <c r="H459" s="110">
        <v>6.3131689461428859</v>
      </c>
      <c r="I459" s="110">
        <v>7.9394478012906609</v>
      </c>
      <c r="J459" s="110">
        <v>8.1568045634250623</v>
      </c>
      <c r="K459" s="110">
        <v>7.9094628830295406</v>
      </c>
      <c r="L459" s="110">
        <v>6.520678892674745</v>
      </c>
      <c r="M459" s="110">
        <v>7.4569471785553212</v>
      </c>
      <c r="N459" s="110">
        <v>6.0422239739981149</v>
      </c>
      <c r="O459" s="110">
        <v>4.7676669554306308</v>
      </c>
      <c r="P459" s="110">
        <v>4.893159485313384</v>
      </c>
      <c r="Q459" s="110">
        <v>3.6784864226704905</v>
      </c>
      <c r="R459" s="110">
        <v>3.492988742705637</v>
      </c>
      <c r="S459" s="110">
        <v>2.2188593768876212</v>
      </c>
      <c r="T459" s="110">
        <v>5.1177349867062238</v>
      </c>
      <c r="U459" s="110">
        <v>4.9008182505280926</v>
      </c>
      <c r="V459" s="110">
        <v>5.1688885433776468</v>
      </c>
      <c r="W459" s="110">
        <v>6.7069723316742946</v>
      </c>
      <c r="X459" s="110">
        <v>6.322743867634526</v>
      </c>
      <c r="Y459" s="110">
        <v>5.4343387822307081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64.560058702162195</v>
      </c>
      <c r="H461" s="118">
        <f t="shared" si="239"/>
        <v>45.543783916445634</v>
      </c>
      <c r="I461" s="118">
        <f t="shared" si="239"/>
        <v>33.259115553698024</v>
      </c>
      <c r="J461" s="118">
        <f t="shared" si="239"/>
        <v>39.279097238883423</v>
      </c>
      <c r="K461" s="118">
        <f t="shared" si="239"/>
        <v>38.178290310470857</v>
      </c>
      <c r="L461" s="118">
        <f t="shared" si="239"/>
        <v>55.211400742575499</v>
      </c>
      <c r="M461" s="118">
        <f t="shared" si="239"/>
        <v>46.820030132867458</v>
      </c>
      <c r="N461" s="118">
        <f t="shared" si="239"/>
        <v>52.090232174530399</v>
      </c>
      <c r="O461" s="118">
        <f t="shared" si="239"/>
        <v>35.666176504006501</v>
      </c>
      <c r="P461" s="118">
        <f t="shared" si="239"/>
        <v>33.938217462543797</v>
      </c>
      <c r="Q461" s="118">
        <f t="shared" si="239"/>
        <v>24.620643301436424</v>
      </c>
      <c r="R461" s="118">
        <f t="shared" ref="R461:V461" si="240">R462+R465+R467+R476</f>
        <v>30.010496042549757</v>
      </c>
      <c r="S461" s="118">
        <f t="shared" si="240"/>
        <v>32.214021840968499</v>
      </c>
      <c r="T461" s="118">
        <f t="shared" si="240"/>
        <v>32.848685990558181</v>
      </c>
      <c r="U461" s="118">
        <f t="shared" si="240"/>
        <v>28.743188762626172</v>
      </c>
      <c r="V461" s="118">
        <f t="shared" si="240"/>
        <v>27.42482622828474</v>
      </c>
      <c r="W461" s="118">
        <f t="shared" ref="W461:Y461" si="241">W462+W465+W467+W476</f>
        <v>29.395480140954525</v>
      </c>
      <c r="X461" s="118">
        <f t="shared" si="241"/>
        <v>30.809787146960723</v>
      </c>
      <c r="Y461" s="118">
        <f t="shared" si="241"/>
        <v>28.228304511448286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60.401867707510299</v>
      </c>
      <c r="H462" s="123">
        <f t="shared" si="242"/>
        <v>42.501402903435519</v>
      </c>
      <c r="I462" s="123">
        <f t="shared" si="242"/>
        <v>31.209693006745695</v>
      </c>
      <c r="J462" s="123">
        <f t="shared" si="242"/>
        <v>36.438228274195573</v>
      </c>
      <c r="K462" s="123">
        <f t="shared" si="242"/>
        <v>33.820364876212658</v>
      </c>
      <c r="L462" s="123">
        <f t="shared" si="242"/>
        <v>49.589833530122476</v>
      </c>
      <c r="M462" s="123">
        <f t="shared" si="242"/>
        <v>41.613753333565484</v>
      </c>
      <c r="N462" s="123">
        <f t="shared" si="242"/>
        <v>48.003042800133798</v>
      </c>
      <c r="O462" s="123">
        <f t="shared" si="242"/>
        <v>33.100582663648744</v>
      </c>
      <c r="P462" s="123">
        <f t="shared" si="242"/>
        <v>31.195556312642129</v>
      </c>
      <c r="Q462" s="123">
        <f t="shared" si="242"/>
        <v>22.0803832890136</v>
      </c>
      <c r="R462" s="123">
        <f t="shared" ref="R462:V462" si="243">SUM(R463:R464)</f>
        <v>27.122010703592469</v>
      </c>
      <c r="S462" s="123">
        <f t="shared" si="243"/>
        <v>29.124082715596131</v>
      </c>
      <c r="T462" s="123">
        <f t="shared" si="243"/>
        <v>29.59724185000421</v>
      </c>
      <c r="U462" s="123">
        <f t="shared" si="243"/>
        <v>26.091137712164088</v>
      </c>
      <c r="V462" s="123">
        <f t="shared" si="243"/>
        <v>25.14378118883451</v>
      </c>
      <c r="W462" s="123">
        <f t="shared" ref="W462:Y462" si="244">SUM(W463:W464)</f>
        <v>25.562465020857882</v>
      </c>
      <c r="X462" s="123">
        <f t="shared" si="244"/>
        <v>26.24255722438215</v>
      </c>
      <c r="Y462" s="123">
        <f t="shared" si="244"/>
        <v>23.355253783203477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60.401867707510299</v>
      </c>
      <c r="H463" s="99">
        <v>42.501402903435519</v>
      </c>
      <c r="I463" s="99">
        <v>31.209693006745695</v>
      </c>
      <c r="J463" s="99">
        <v>36.438228274195573</v>
      </c>
      <c r="K463" s="99">
        <v>33.820364876212658</v>
      </c>
      <c r="L463" s="99">
        <v>49.589833530122476</v>
      </c>
      <c r="M463" s="99">
        <v>41.613753333565484</v>
      </c>
      <c r="N463" s="99">
        <v>48.003042800133798</v>
      </c>
      <c r="O463" s="99">
        <v>33.100582663648744</v>
      </c>
      <c r="P463" s="99">
        <v>31.195556312642129</v>
      </c>
      <c r="Q463" s="99">
        <v>22.0803832890136</v>
      </c>
      <c r="R463" s="99">
        <v>27.122010703592469</v>
      </c>
      <c r="S463" s="99">
        <v>29.124082715596131</v>
      </c>
      <c r="T463" s="99">
        <v>29.59724185000421</v>
      </c>
      <c r="U463" s="99">
        <v>26.091137712164088</v>
      </c>
      <c r="V463" s="99">
        <v>25.14378118883451</v>
      </c>
      <c r="W463" s="99">
        <v>25.562465020857882</v>
      </c>
      <c r="X463" s="99">
        <v>26.24255722438215</v>
      </c>
      <c r="Y463" s="99">
        <v>23.355253783203477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3.0220174947106284</v>
      </c>
      <c r="H467" s="123">
        <v>2.3576969585370806</v>
      </c>
      <c r="I467" s="123">
        <v>1.8260169970748852</v>
      </c>
      <c r="J467" s="123">
        <v>2.2761966547149655</v>
      </c>
      <c r="K467" s="123">
        <v>2.1715429769297212</v>
      </c>
      <c r="L467" s="123">
        <v>3.186523535610239</v>
      </c>
      <c r="M467" s="123">
        <v>2.9591600181192379</v>
      </c>
      <c r="N467" s="123">
        <v>2.9253435194001294</v>
      </c>
      <c r="O467" s="123">
        <v>1.8361872055577941</v>
      </c>
      <c r="P467" s="123">
        <v>1.9993351952506673</v>
      </c>
      <c r="Q467" s="123">
        <v>1.4642078626248456</v>
      </c>
      <c r="R467" s="123">
        <v>1.8621376781855785</v>
      </c>
      <c r="S467" s="123">
        <v>1.9462026664383638</v>
      </c>
      <c r="T467" s="123">
        <v>2.0543664331665612</v>
      </c>
      <c r="U467" s="123">
        <v>1.8949964349649104</v>
      </c>
      <c r="V467" s="123">
        <v>2.0414178023086524</v>
      </c>
      <c r="W467" s="123">
        <v>3.0100344731403053</v>
      </c>
      <c r="X467" s="123">
        <v>3.1196172236820336</v>
      </c>
      <c r="Y467" s="123">
        <v>2.1448966933006175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3.1177375058553087</v>
      </c>
      <c r="H468" s="99">
        <v>2.418150726704698</v>
      </c>
      <c r="I468" s="99">
        <v>1.8716674220017573</v>
      </c>
      <c r="J468" s="99">
        <v>2.3350131057411914</v>
      </c>
      <c r="K468" s="99">
        <v>2.2272235660817654</v>
      </c>
      <c r="L468" s="99">
        <v>3.2698313404627948</v>
      </c>
      <c r="M468" s="99">
        <v>3.0463773660216997</v>
      </c>
      <c r="N468" s="99">
        <v>3.0464564676555486</v>
      </c>
      <c r="O468" s="99">
        <v>1.8868406457111122</v>
      </c>
      <c r="P468" s="99">
        <v>2.0777404970252031</v>
      </c>
      <c r="Q468" s="99">
        <v>1.5303704968888365</v>
      </c>
      <c r="R468" s="99">
        <v>1.9230288722251068</v>
      </c>
      <c r="S468" s="99">
        <v>2.018425031013225</v>
      </c>
      <c r="T468" s="99">
        <v>2.1408872525849376</v>
      </c>
      <c r="U468" s="99">
        <v>2.0032819455343338</v>
      </c>
      <c r="V468" s="99">
        <v>2.156607521561178</v>
      </c>
      <c r="W468" s="99">
        <v>3.1649451942441211</v>
      </c>
      <c r="X468" s="99">
        <v>3.2775260413610536</v>
      </c>
      <c r="Y468" s="99">
        <v>2.2343450349847438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1.13617349994126</v>
      </c>
      <c r="H476" s="123">
        <v>0.68468405447303204</v>
      </c>
      <c r="I476" s="123">
        <v>0.22340554987744091</v>
      </c>
      <c r="J476" s="123">
        <v>0.5646723099728812</v>
      </c>
      <c r="K476" s="123">
        <v>2.1863824573284778</v>
      </c>
      <c r="L476" s="123">
        <v>2.4350436768427812</v>
      </c>
      <c r="M476" s="123">
        <v>2.2471167811827386</v>
      </c>
      <c r="N476" s="123">
        <v>1.1618458549964699</v>
      </c>
      <c r="O476" s="123">
        <v>0.72940663479996459</v>
      </c>
      <c r="P476" s="123">
        <v>0.74332595465099693</v>
      </c>
      <c r="Q476" s="123">
        <v>1.076052149797978</v>
      </c>
      <c r="R476" s="123">
        <v>1.0263476607717088</v>
      </c>
      <c r="S476" s="123">
        <v>1.1437364589340073</v>
      </c>
      <c r="T476" s="123">
        <v>1.1970777073874135</v>
      </c>
      <c r="U476" s="123">
        <v>0.75705461549717479</v>
      </c>
      <c r="V476" s="123">
        <v>0.23962723714158038</v>
      </c>
      <c r="W476" s="123">
        <v>0.8229806469563381</v>
      </c>
      <c r="X476" s="123">
        <v>1.4476126988965372</v>
      </c>
      <c r="Y476" s="123">
        <v>2.7281540349441915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2.354977799878248</v>
      </c>
      <c r="H477" s="99">
        <v>2.6503898882827044</v>
      </c>
      <c r="I477" s="99">
        <v>2.4980802395386572</v>
      </c>
      <c r="J477" s="99">
        <v>2.6066849658050444</v>
      </c>
      <c r="K477" s="99">
        <v>2.6744739539186275</v>
      </c>
      <c r="L477" s="99">
        <v>2.9453147709115308</v>
      </c>
      <c r="M477" s="99">
        <v>3.1395431599953123</v>
      </c>
      <c r="N477" s="99">
        <v>2.499497332788458</v>
      </c>
      <c r="O477" s="99">
        <v>1.8113598097532457</v>
      </c>
      <c r="P477" s="99">
        <v>1.7334361262461244</v>
      </c>
      <c r="Q477" s="99">
        <v>1.4099993687007988</v>
      </c>
      <c r="R477" s="99">
        <v>1.5100543047973787</v>
      </c>
      <c r="S477" s="99">
        <v>1.5982212097209418</v>
      </c>
      <c r="T477" s="99">
        <v>1.6627815674415247</v>
      </c>
      <c r="U477" s="99">
        <v>2.0200255365429425</v>
      </c>
      <c r="V477" s="99">
        <v>2.1825507815327727</v>
      </c>
      <c r="W477" s="99">
        <v>1.7829009774192774</v>
      </c>
      <c r="X477" s="99">
        <v>2.0124522332790646</v>
      </c>
      <c r="Y477" s="99">
        <v>2.7395784655762858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99648</v>
      </c>
      <c r="C5" s="120">
        <v>98914</v>
      </c>
      <c r="D5" s="120">
        <v>100801</v>
      </c>
      <c r="E5" s="120">
        <v>104452</v>
      </c>
      <c r="F5" s="120">
        <v>108745</v>
      </c>
      <c r="G5" s="120">
        <v>112377</v>
      </c>
      <c r="H5" s="120">
        <v>114004</v>
      </c>
      <c r="I5" s="120">
        <v>116735</v>
      </c>
      <c r="J5" s="120">
        <v>117744</v>
      </c>
      <c r="K5" s="120">
        <v>118183</v>
      </c>
      <c r="L5" s="120">
        <v>118844</v>
      </c>
      <c r="M5" s="120">
        <v>115392</v>
      </c>
      <c r="N5" s="120">
        <v>110905</v>
      </c>
      <c r="O5" s="120">
        <v>108525</v>
      </c>
      <c r="P5" s="120">
        <v>111948</v>
      </c>
      <c r="Q5" s="120">
        <v>120406</v>
      </c>
      <c r="R5" s="120">
        <v>132043</v>
      </c>
      <c r="S5" s="120">
        <v>141720</v>
      </c>
      <c r="T5" s="120">
        <v>151042</v>
      </c>
      <c r="U5" s="120">
        <v>161698</v>
      </c>
      <c r="V5" s="120">
        <v>174622</v>
      </c>
      <c r="W5" s="120">
        <v>185411</v>
      </c>
      <c r="X5" s="120">
        <v>189166</v>
      </c>
      <c r="Y5" s="120">
        <v>182928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99648</v>
      </c>
      <c r="C7" s="52">
        <v>98914</v>
      </c>
      <c r="D7" s="52">
        <v>100801</v>
      </c>
      <c r="E7" s="52">
        <v>104452</v>
      </c>
      <c r="F7" s="52">
        <v>108745</v>
      </c>
      <c r="G7" s="52">
        <v>112377</v>
      </c>
      <c r="H7" s="52">
        <v>114004</v>
      </c>
      <c r="I7" s="52">
        <v>116735</v>
      </c>
      <c r="J7" s="52">
        <v>117744</v>
      </c>
      <c r="K7" s="52">
        <v>118183</v>
      </c>
      <c r="L7" s="52">
        <v>118844</v>
      </c>
      <c r="M7" s="52">
        <v>115392</v>
      </c>
      <c r="N7" s="52">
        <v>110905</v>
      </c>
      <c r="O7" s="52">
        <v>108525</v>
      </c>
      <c r="P7" s="52">
        <v>111948</v>
      </c>
      <c r="Q7" s="52">
        <v>120406</v>
      </c>
      <c r="R7" s="52">
        <v>132043</v>
      </c>
      <c r="S7" s="52">
        <v>141720</v>
      </c>
      <c r="T7" s="52">
        <v>151042</v>
      </c>
      <c r="U7" s="52">
        <v>161698</v>
      </c>
      <c r="V7" s="52">
        <v>174622</v>
      </c>
      <c r="W7" s="52">
        <v>185411</v>
      </c>
      <c r="X7" s="52">
        <v>189166</v>
      </c>
      <c r="Y7" s="52">
        <v>182928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</v>
      </c>
      <c r="C9" s="52">
        <v>14</v>
      </c>
      <c r="D9" s="52">
        <v>13</v>
      </c>
      <c r="E9" s="52">
        <v>52</v>
      </c>
      <c r="F9" s="52">
        <v>113</v>
      </c>
      <c r="G9" s="52">
        <v>231</v>
      </c>
      <c r="H9" s="52">
        <v>388</v>
      </c>
      <c r="I9" s="52">
        <v>623</v>
      </c>
      <c r="J9" s="52">
        <v>800</v>
      </c>
      <c r="K9" s="52">
        <v>968</v>
      </c>
      <c r="L9" s="52">
        <v>1092</v>
      </c>
      <c r="M9" s="52">
        <v>1132</v>
      </c>
      <c r="N9" s="52">
        <v>1159</v>
      </c>
      <c r="O9" s="52">
        <v>1130</v>
      </c>
      <c r="P9" s="52">
        <v>1208</v>
      </c>
      <c r="Q9" s="52">
        <v>1347</v>
      </c>
      <c r="R9" s="52">
        <v>1683</v>
      </c>
      <c r="S9" s="52">
        <v>1992</v>
      </c>
      <c r="T9" s="52">
        <v>2262</v>
      </c>
      <c r="U9" s="52">
        <v>2502</v>
      </c>
      <c r="V9" s="52">
        <v>2780</v>
      </c>
      <c r="W9" s="52">
        <v>2957</v>
      </c>
      <c r="X9" s="52">
        <v>2845</v>
      </c>
      <c r="Y9" s="52">
        <v>2544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96236</v>
      </c>
      <c r="C11" s="52">
        <v>95554</v>
      </c>
      <c r="D11" s="52">
        <v>97439</v>
      </c>
      <c r="E11" s="52">
        <v>101037</v>
      </c>
      <c r="F11" s="52">
        <v>105252</v>
      </c>
      <c r="G11" s="52">
        <v>108841</v>
      </c>
      <c r="H11" s="52">
        <v>110473</v>
      </c>
      <c r="I11" s="52">
        <v>113194</v>
      </c>
      <c r="J11" s="52">
        <v>114220</v>
      </c>
      <c r="K11" s="52">
        <v>114705</v>
      </c>
      <c r="L11" s="52">
        <v>115412</v>
      </c>
      <c r="M11" s="52">
        <v>112060</v>
      </c>
      <c r="N11" s="52">
        <v>107672</v>
      </c>
      <c r="O11" s="52">
        <v>105331</v>
      </c>
      <c r="P11" s="52">
        <v>108670</v>
      </c>
      <c r="Q11" s="52">
        <v>116947</v>
      </c>
      <c r="R11" s="52">
        <v>128354</v>
      </c>
      <c r="S11" s="52">
        <v>137831</v>
      </c>
      <c r="T11" s="52">
        <v>146934</v>
      </c>
      <c r="U11" s="52">
        <v>157278</v>
      </c>
      <c r="V11" s="52">
        <v>169783</v>
      </c>
      <c r="W11" s="52">
        <v>180170</v>
      </c>
      <c r="X11" s="52">
        <v>183645</v>
      </c>
      <c r="Y11" s="52">
        <v>177715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3412</v>
      </c>
      <c r="C13" s="52">
        <v>3360</v>
      </c>
      <c r="D13" s="52">
        <v>3362</v>
      </c>
      <c r="E13" s="52">
        <v>3415</v>
      </c>
      <c r="F13" s="52">
        <v>3493</v>
      </c>
      <c r="G13" s="52">
        <v>3536</v>
      </c>
      <c r="H13" s="52">
        <v>3531</v>
      </c>
      <c r="I13" s="52">
        <v>3541</v>
      </c>
      <c r="J13" s="52">
        <v>3524</v>
      </c>
      <c r="K13" s="52">
        <v>3478</v>
      </c>
      <c r="L13" s="52">
        <v>3432</v>
      </c>
      <c r="M13" s="52">
        <v>3332</v>
      </c>
      <c r="N13" s="52">
        <v>3233</v>
      </c>
      <c r="O13" s="52">
        <v>3194</v>
      </c>
      <c r="P13" s="52">
        <v>3278</v>
      </c>
      <c r="Q13" s="52">
        <v>3459</v>
      </c>
      <c r="R13" s="52">
        <v>3689</v>
      </c>
      <c r="S13" s="52">
        <v>3889</v>
      </c>
      <c r="T13" s="52">
        <v>4108</v>
      </c>
      <c r="U13" s="52">
        <v>4420</v>
      </c>
      <c r="V13" s="52">
        <v>4839</v>
      </c>
      <c r="W13" s="52">
        <v>5241</v>
      </c>
      <c r="X13" s="52">
        <v>5521</v>
      </c>
      <c r="Y13" s="52">
        <v>5213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96142</v>
      </c>
      <c r="C16" s="52">
        <v>95443</v>
      </c>
      <c r="D16" s="52">
        <v>97277</v>
      </c>
      <c r="E16" s="52">
        <v>100816</v>
      </c>
      <c r="F16" s="52">
        <v>104974</v>
      </c>
      <c r="G16" s="52">
        <v>108508</v>
      </c>
      <c r="H16" s="52">
        <v>110086</v>
      </c>
      <c r="I16" s="52">
        <v>112739</v>
      </c>
      <c r="J16" s="52">
        <v>113707</v>
      </c>
      <c r="K16" s="52">
        <v>114148</v>
      </c>
      <c r="L16" s="52">
        <v>114819</v>
      </c>
      <c r="M16" s="52">
        <v>111426</v>
      </c>
      <c r="N16" s="52">
        <v>107028</v>
      </c>
      <c r="O16" s="52">
        <v>104704</v>
      </c>
      <c r="P16" s="52">
        <v>108059</v>
      </c>
      <c r="Q16" s="52">
        <v>116358</v>
      </c>
      <c r="R16" s="52">
        <v>127778</v>
      </c>
      <c r="S16" s="52">
        <v>137290</v>
      </c>
      <c r="T16" s="52">
        <v>146426</v>
      </c>
      <c r="U16" s="52">
        <v>156845</v>
      </c>
      <c r="V16" s="52">
        <v>169475</v>
      </c>
      <c r="W16" s="52">
        <v>179981</v>
      </c>
      <c r="X16" s="52">
        <v>183609</v>
      </c>
      <c r="Y16" s="52">
        <v>177535</v>
      </c>
      <c r="DA16" s="63" t="s">
        <v>1091</v>
      </c>
    </row>
    <row r="17" spans="1:105" ht="12" customHeight="1" x14ac:dyDescent="0.25">
      <c r="A17" s="109" t="s">
        <v>120</v>
      </c>
      <c r="B17" s="36">
        <v>3506</v>
      </c>
      <c r="C17" s="36">
        <v>3471</v>
      </c>
      <c r="D17" s="36">
        <v>3524</v>
      </c>
      <c r="E17" s="36">
        <v>3636</v>
      </c>
      <c r="F17" s="36">
        <v>3771</v>
      </c>
      <c r="G17" s="36">
        <v>3869</v>
      </c>
      <c r="H17" s="36">
        <v>3918</v>
      </c>
      <c r="I17" s="36">
        <v>3996</v>
      </c>
      <c r="J17" s="36">
        <v>4037</v>
      </c>
      <c r="K17" s="36">
        <v>4035</v>
      </c>
      <c r="L17" s="36">
        <v>4025</v>
      </c>
      <c r="M17" s="36">
        <v>3966</v>
      </c>
      <c r="N17" s="36">
        <v>3877</v>
      </c>
      <c r="O17" s="36">
        <v>3821</v>
      </c>
      <c r="P17" s="36">
        <v>3889</v>
      </c>
      <c r="Q17" s="36">
        <v>4048</v>
      </c>
      <c r="R17" s="36">
        <v>4265</v>
      </c>
      <c r="S17" s="36">
        <v>4430</v>
      </c>
      <c r="T17" s="36">
        <v>4616</v>
      </c>
      <c r="U17" s="36">
        <v>4853</v>
      </c>
      <c r="V17" s="36">
        <v>5147</v>
      </c>
      <c r="W17" s="36">
        <v>5430</v>
      </c>
      <c r="X17" s="36">
        <v>5557</v>
      </c>
      <c r="Y17" s="36">
        <v>5393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7785</v>
      </c>
      <c r="D21" s="52">
        <v>7787</v>
      </c>
      <c r="E21" s="52">
        <v>7799</v>
      </c>
      <c r="F21" s="52">
        <v>7838</v>
      </c>
      <c r="G21" s="52">
        <v>7915</v>
      </c>
      <c r="H21" s="52">
        <v>8056</v>
      </c>
      <c r="I21" s="52">
        <v>8267</v>
      </c>
      <c r="J21" s="52">
        <v>8568</v>
      </c>
      <c r="K21" s="52">
        <v>8981</v>
      </c>
      <c r="L21" s="52">
        <v>9514</v>
      </c>
      <c r="M21" s="52">
        <v>10174</v>
      </c>
      <c r="N21" s="52">
        <v>10988</v>
      </c>
      <c r="O21" s="52">
        <v>10400</v>
      </c>
      <c r="P21" s="52">
        <v>5395</v>
      </c>
      <c r="Q21" s="52">
        <v>6557</v>
      </c>
      <c r="R21" s="52">
        <v>8150</v>
      </c>
      <c r="S21" s="52">
        <v>9876</v>
      </c>
      <c r="T21" s="52">
        <v>10442</v>
      </c>
      <c r="U21" s="52">
        <v>10595</v>
      </c>
      <c r="V21" s="52">
        <v>10435</v>
      </c>
      <c r="W21" s="52">
        <v>10153</v>
      </c>
      <c r="X21" s="52">
        <v>10029</v>
      </c>
      <c r="Y21" s="52">
        <v>10312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4</v>
      </c>
      <c r="I23" s="52">
        <v>10</v>
      </c>
      <c r="J23" s="52">
        <v>16</v>
      </c>
      <c r="K23" s="52">
        <v>31</v>
      </c>
      <c r="L23" s="52">
        <v>62</v>
      </c>
      <c r="M23" s="52">
        <v>97</v>
      </c>
      <c r="N23" s="52">
        <v>137</v>
      </c>
      <c r="O23" s="52">
        <v>173</v>
      </c>
      <c r="P23" s="52">
        <v>194</v>
      </c>
      <c r="Q23" s="52">
        <v>200</v>
      </c>
      <c r="R23" s="52">
        <v>185</v>
      </c>
      <c r="S23" s="52">
        <v>178</v>
      </c>
      <c r="T23" s="52">
        <v>186</v>
      </c>
      <c r="U23" s="52">
        <v>198</v>
      </c>
      <c r="V23" s="52">
        <v>245</v>
      </c>
      <c r="W23" s="52">
        <v>315</v>
      </c>
      <c r="X23" s="52">
        <v>376</v>
      </c>
      <c r="Y23" s="52">
        <v>439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7518</v>
      </c>
      <c r="D25" s="52">
        <v>7521</v>
      </c>
      <c r="E25" s="52">
        <v>7533</v>
      </c>
      <c r="F25" s="52">
        <v>7569</v>
      </c>
      <c r="G25" s="52">
        <v>7647</v>
      </c>
      <c r="H25" s="52">
        <v>7778</v>
      </c>
      <c r="I25" s="52">
        <v>8025</v>
      </c>
      <c r="J25" s="52">
        <v>8527</v>
      </c>
      <c r="K25" s="52">
        <v>8911</v>
      </c>
      <c r="L25" s="52">
        <v>9440</v>
      </c>
      <c r="M25" s="52">
        <v>10098</v>
      </c>
      <c r="N25" s="52">
        <v>10916</v>
      </c>
      <c r="O25" s="52">
        <v>10332</v>
      </c>
      <c r="P25" s="52">
        <v>5287</v>
      </c>
      <c r="Q25" s="52">
        <v>6536</v>
      </c>
      <c r="R25" s="52">
        <v>8099</v>
      </c>
      <c r="S25" s="52">
        <v>9814</v>
      </c>
      <c r="T25" s="52">
        <v>10377</v>
      </c>
      <c r="U25" s="52">
        <v>10533</v>
      </c>
      <c r="V25" s="52">
        <v>10362</v>
      </c>
      <c r="W25" s="52">
        <v>10081</v>
      </c>
      <c r="X25" s="52">
        <v>9938</v>
      </c>
      <c r="Y25" s="52">
        <v>10233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533</v>
      </c>
      <c r="D27" s="52">
        <v>534</v>
      </c>
      <c r="E27" s="52">
        <v>540</v>
      </c>
      <c r="F27" s="52">
        <v>560</v>
      </c>
      <c r="G27" s="52">
        <v>597</v>
      </c>
      <c r="H27" s="52">
        <v>662</v>
      </c>
      <c r="I27" s="52">
        <v>440</v>
      </c>
      <c r="J27" s="52">
        <v>363</v>
      </c>
      <c r="K27" s="52">
        <v>550</v>
      </c>
      <c r="L27" s="52">
        <v>585</v>
      </c>
      <c r="M27" s="52">
        <v>598</v>
      </c>
      <c r="N27" s="52">
        <v>590</v>
      </c>
      <c r="O27" s="52">
        <v>557</v>
      </c>
      <c r="P27" s="52">
        <v>517</v>
      </c>
      <c r="Q27" s="52">
        <v>451</v>
      </c>
      <c r="R27" s="52">
        <v>457</v>
      </c>
      <c r="S27" s="52">
        <v>516</v>
      </c>
      <c r="T27" s="52">
        <v>530</v>
      </c>
      <c r="U27" s="52">
        <v>527</v>
      </c>
      <c r="V27" s="52">
        <v>565</v>
      </c>
      <c r="W27" s="52">
        <v>606</v>
      </c>
      <c r="X27" s="52">
        <v>666</v>
      </c>
      <c r="Y27" s="52">
        <v>702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15022</v>
      </c>
      <c r="D30" s="52">
        <v>15050</v>
      </c>
      <c r="E30" s="52">
        <v>15253</v>
      </c>
      <c r="F30" s="52">
        <v>15819</v>
      </c>
      <c r="G30" s="52">
        <v>16979</v>
      </c>
      <c r="H30" s="52">
        <v>18958</v>
      </c>
      <c r="I30" s="52">
        <v>12985</v>
      </c>
      <c r="J30" s="52">
        <v>13781</v>
      </c>
      <c r="K30" s="52">
        <v>17007</v>
      </c>
      <c r="L30" s="52">
        <v>18638</v>
      </c>
      <c r="M30" s="52">
        <v>19729</v>
      </c>
      <c r="N30" s="52">
        <v>20367</v>
      </c>
      <c r="O30" s="52">
        <v>19334</v>
      </c>
      <c r="P30" s="52">
        <v>14024</v>
      </c>
      <c r="Q30" s="52">
        <v>15610</v>
      </c>
      <c r="R30" s="52">
        <v>16638</v>
      </c>
      <c r="S30" s="52">
        <v>18128</v>
      </c>
      <c r="T30" s="52">
        <v>18547</v>
      </c>
      <c r="U30" s="52">
        <v>18379</v>
      </c>
      <c r="V30" s="52">
        <v>19527</v>
      </c>
      <c r="W30" s="52">
        <v>21369</v>
      </c>
      <c r="X30" s="52">
        <v>23587</v>
      </c>
      <c r="Y30" s="52">
        <v>26880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548</v>
      </c>
      <c r="D31" s="36">
        <v>549</v>
      </c>
      <c r="E31" s="36">
        <v>555</v>
      </c>
      <c r="F31" s="36">
        <v>576</v>
      </c>
      <c r="G31" s="36">
        <v>617</v>
      </c>
      <c r="H31" s="36">
        <v>690</v>
      </c>
      <c r="I31" s="36">
        <v>467</v>
      </c>
      <c r="J31" s="36">
        <v>405</v>
      </c>
      <c r="K31" s="36">
        <v>606</v>
      </c>
      <c r="L31" s="36">
        <v>658</v>
      </c>
      <c r="M31" s="36">
        <v>683</v>
      </c>
      <c r="N31" s="36">
        <v>677</v>
      </c>
      <c r="O31" s="36">
        <v>650</v>
      </c>
      <c r="P31" s="36">
        <v>605</v>
      </c>
      <c r="Q31" s="36">
        <v>551</v>
      </c>
      <c r="R31" s="36">
        <v>562</v>
      </c>
      <c r="S31" s="36">
        <v>613</v>
      </c>
      <c r="T31" s="36">
        <v>634</v>
      </c>
      <c r="U31" s="36">
        <v>624</v>
      </c>
      <c r="V31" s="36">
        <v>639</v>
      </c>
      <c r="W31" s="36">
        <v>688</v>
      </c>
      <c r="X31" s="36">
        <v>735</v>
      </c>
      <c r="Y31" s="36">
        <v>1318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7051</v>
      </c>
      <c r="D35" s="52">
        <v>9674</v>
      </c>
      <c r="E35" s="52">
        <v>11450</v>
      </c>
      <c r="F35" s="52">
        <v>12131</v>
      </c>
      <c r="G35" s="52">
        <v>11547</v>
      </c>
      <c r="H35" s="52">
        <v>9683</v>
      </c>
      <c r="I35" s="52">
        <v>10998</v>
      </c>
      <c r="J35" s="52">
        <v>9577</v>
      </c>
      <c r="K35" s="52">
        <v>9420</v>
      </c>
      <c r="L35" s="52">
        <v>10175</v>
      </c>
      <c r="M35" s="52">
        <v>6722</v>
      </c>
      <c r="N35" s="52">
        <v>6501</v>
      </c>
      <c r="O35" s="52">
        <v>8020</v>
      </c>
      <c r="P35" s="52">
        <v>8818</v>
      </c>
      <c r="Q35" s="52">
        <v>15015</v>
      </c>
      <c r="R35" s="52">
        <v>19787</v>
      </c>
      <c r="S35" s="52">
        <v>19553</v>
      </c>
      <c r="T35" s="52">
        <v>19764</v>
      </c>
      <c r="U35" s="52">
        <v>21251</v>
      </c>
      <c r="V35" s="52">
        <v>23359</v>
      </c>
      <c r="W35" s="52">
        <v>20942</v>
      </c>
      <c r="X35" s="52">
        <v>13784</v>
      </c>
      <c r="Y35" s="52">
        <v>4074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41</v>
      </c>
      <c r="F37" s="52">
        <v>63</v>
      </c>
      <c r="G37" s="52">
        <v>121</v>
      </c>
      <c r="H37" s="52">
        <v>161</v>
      </c>
      <c r="I37" s="52">
        <v>245</v>
      </c>
      <c r="J37" s="52">
        <v>193</v>
      </c>
      <c r="K37" s="52">
        <v>199</v>
      </c>
      <c r="L37" s="52">
        <v>186</v>
      </c>
      <c r="M37" s="52">
        <v>137</v>
      </c>
      <c r="N37" s="52">
        <v>164</v>
      </c>
      <c r="O37" s="52">
        <v>144</v>
      </c>
      <c r="P37" s="52">
        <v>272</v>
      </c>
      <c r="Q37" s="52">
        <v>339</v>
      </c>
      <c r="R37" s="52">
        <v>521</v>
      </c>
      <c r="S37" s="52">
        <v>487</v>
      </c>
      <c r="T37" s="52">
        <v>456</v>
      </c>
      <c r="U37" s="52">
        <v>438</v>
      </c>
      <c r="V37" s="52">
        <v>523</v>
      </c>
      <c r="W37" s="52">
        <v>492</v>
      </c>
      <c r="X37" s="52">
        <v>264</v>
      </c>
      <c r="Y37" s="52">
        <v>138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6836</v>
      </c>
      <c r="D39" s="52">
        <v>9406</v>
      </c>
      <c r="E39" s="52">
        <v>11131</v>
      </c>
      <c r="F39" s="52">
        <v>11784</v>
      </c>
      <c r="G39" s="52">
        <v>11236</v>
      </c>
      <c r="H39" s="52">
        <v>9410</v>
      </c>
      <c r="I39" s="52">
        <v>10746</v>
      </c>
      <c r="J39" s="52">
        <v>9553</v>
      </c>
      <c r="K39" s="52">
        <v>9396</v>
      </c>
      <c r="L39" s="52">
        <v>10147</v>
      </c>
      <c r="M39" s="52">
        <v>6746</v>
      </c>
      <c r="N39" s="52">
        <v>6528</v>
      </c>
      <c r="O39" s="52">
        <v>7991</v>
      </c>
      <c r="P39" s="52">
        <v>8626</v>
      </c>
      <c r="Q39" s="52">
        <v>14813</v>
      </c>
      <c r="R39" s="52">
        <v>19506</v>
      </c>
      <c r="S39" s="52">
        <v>19291</v>
      </c>
      <c r="T39" s="52">
        <v>19480</v>
      </c>
      <c r="U39" s="52">
        <v>20877</v>
      </c>
      <c r="V39" s="52">
        <v>22867</v>
      </c>
      <c r="W39" s="52">
        <v>20468</v>
      </c>
      <c r="X39" s="52">
        <v>13413</v>
      </c>
      <c r="Y39" s="52">
        <v>4303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481</v>
      </c>
      <c r="D41" s="52">
        <v>536</v>
      </c>
      <c r="E41" s="52">
        <v>593</v>
      </c>
      <c r="F41" s="52">
        <v>638</v>
      </c>
      <c r="G41" s="52">
        <v>640</v>
      </c>
      <c r="H41" s="52">
        <v>657</v>
      </c>
      <c r="I41" s="52">
        <v>450</v>
      </c>
      <c r="J41" s="52">
        <v>346</v>
      </c>
      <c r="K41" s="52">
        <v>504</v>
      </c>
      <c r="L41" s="52">
        <v>539</v>
      </c>
      <c r="M41" s="52">
        <v>498</v>
      </c>
      <c r="N41" s="52">
        <v>491</v>
      </c>
      <c r="O41" s="52">
        <v>518</v>
      </c>
      <c r="P41" s="52">
        <v>601</v>
      </c>
      <c r="Q41" s="52">
        <v>632</v>
      </c>
      <c r="R41" s="52">
        <v>687</v>
      </c>
      <c r="S41" s="52">
        <v>716</v>
      </c>
      <c r="T41" s="52">
        <v>749</v>
      </c>
      <c r="U41" s="52">
        <v>839</v>
      </c>
      <c r="V41" s="52">
        <v>984</v>
      </c>
      <c r="W41" s="52">
        <v>1008</v>
      </c>
      <c r="X41" s="52">
        <v>946</v>
      </c>
      <c r="Y41" s="52">
        <v>394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14323</v>
      </c>
      <c r="D44" s="52">
        <v>16884</v>
      </c>
      <c r="E44" s="52">
        <v>18792</v>
      </c>
      <c r="F44" s="52">
        <v>19977</v>
      </c>
      <c r="G44" s="52">
        <v>20513</v>
      </c>
      <c r="H44" s="52">
        <v>20536</v>
      </c>
      <c r="I44" s="52">
        <v>15638</v>
      </c>
      <c r="J44" s="52">
        <v>14749</v>
      </c>
      <c r="K44" s="52">
        <v>17448</v>
      </c>
      <c r="L44" s="52">
        <v>19309</v>
      </c>
      <c r="M44" s="52">
        <v>16336</v>
      </c>
      <c r="N44" s="52">
        <v>15969</v>
      </c>
      <c r="O44" s="52">
        <v>17010</v>
      </c>
      <c r="P44" s="52">
        <v>17379</v>
      </c>
      <c r="Q44" s="52">
        <v>23909</v>
      </c>
      <c r="R44" s="52">
        <v>28058</v>
      </c>
      <c r="S44" s="52">
        <v>27640</v>
      </c>
      <c r="T44" s="52">
        <v>27683</v>
      </c>
      <c r="U44" s="52">
        <v>28798</v>
      </c>
      <c r="V44" s="52">
        <v>32157</v>
      </c>
      <c r="W44" s="52">
        <v>31875</v>
      </c>
      <c r="X44" s="52">
        <v>27215</v>
      </c>
      <c r="Y44" s="52">
        <v>20806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513</v>
      </c>
      <c r="D45" s="36">
        <v>602</v>
      </c>
      <c r="E45" s="36">
        <v>667</v>
      </c>
      <c r="F45" s="36">
        <v>711</v>
      </c>
      <c r="G45" s="36">
        <v>715</v>
      </c>
      <c r="H45" s="36">
        <v>739</v>
      </c>
      <c r="I45" s="36">
        <v>545</v>
      </c>
      <c r="J45" s="36">
        <v>446</v>
      </c>
      <c r="K45" s="36">
        <v>604</v>
      </c>
      <c r="L45" s="36">
        <v>648</v>
      </c>
      <c r="M45" s="36">
        <v>624</v>
      </c>
      <c r="N45" s="36">
        <v>588</v>
      </c>
      <c r="O45" s="36">
        <v>594</v>
      </c>
      <c r="P45" s="36">
        <v>673</v>
      </c>
      <c r="Q45" s="36">
        <v>710</v>
      </c>
      <c r="R45" s="36">
        <v>779</v>
      </c>
      <c r="S45" s="36">
        <v>778</v>
      </c>
      <c r="T45" s="36">
        <v>820</v>
      </c>
      <c r="U45" s="36">
        <v>861</v>
      </c>
      <c r="V45" s="36">
        <v>933</v>
      </c>
      <c r="W45" s="36">
        <v>971</v>
      </c>
      <c r="X45" s="36">
        <v>862</v>
      </c>
      <c r="Y45" s="36">
        <v>1154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2250</v>
      </c>
      <c r="D49" s="52">
        <v>3165</v>
      </c>
      <c r="E49" s="52">
        <v>3589</v>
      </c>
      <c r="F49" s="52">
        <v>3916</v>
      </c>
      <c r="G49" s="52">
        <v>3843</v>
      </c>
      <c r="H49" s="52">
        <v>4337</v>
      </c>
      <c r="I49" s="52">
        <v>3633</v>
      </c>
      <c r="J49" s="52">
        <v>4188</v>
      </c>
      <c r="K49" s="52">
        <v>2753</v>
      </c>
      <c r="L49" s="52">
        <v>3499</v>
      </c>
      <c r="M49" s="52">
        <v>1785</v>
      </c>
      <c r="N49" s="52">
        <v>1521</v>
      </c>
      <c r="O49" s="52">
        <v>2511</v>
      </c>
      <c r="P49" s="52">
        <v>5455</v>
      </c>
      <c r="Q49" s="52">
        <v>7655</v>
      </c>
      <c r="R49" s="52">
        <v>8698</v>
      </c>
      <c r="S49" s="52">
        <v>6106</v>
      </c>
      <c r="T49" s="52">
        <v>7144</v>
      </c>
      <c r="U49" s="52">
        <v>6389</v>
      </c>
      <c r="V49" s="52">
        <v>7429</v>
      </c>
      <c r="W49" s="52">
        <v>10675</v>
      </c>
      <c r="X49" s="52">
        <v>6016</v>
      </c>
      <c r="Y49" s="52">
        <v>1691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10</v>
      </c>
      <c r="F51" s="52">
        <v>19</v>
      </c>
      <c r="G51" s="52">
        <v>36</v>
      </c>
      <c r="H51" s="52">
        <v>62</v>
      </c>
      <c r="I51" s="52">
        <v>82</v>
      </c>
      <c r="J51" s="52">
        <v>99</v>
      </c>
      <c r="K51" s="52">
        <v>109</v>
      </c>
      <c r="L51" s="52">
        <v>108</v>
      </c>
      <c r="M51" s="52">
        <v>45</v>
      </c>
      <c r="N51" s="52">
        <v>56</v>
      </c>
      <c r="O51" s="52">
        <v>36</v>
      </c>
      <c r="P51" s="52">
        <v>121</v>
      </c>
      <c r="Q51" s="52">
        <v>100</v>
      </c>
      <c r="R51" s="52">
        <v>127</v>
      </c>
      <c r="S51" s="52">
        <v>79</v>
      </c>
      <c r="T51" s="52">
        <v>72</v>
      </c>
      <c r="U51" s="52">
        <v>53</v>
      </c>
      <c r="V51" s="52">
        <v>66</v>
      </c>
      <c r="W51" s="52">
        <v>53</v>
      </c>
      <c r="X51" s="52">
        <v>28</v>
      </c>
      <c r="Y51" s="52">
        <v>1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2096</v>
      </c>
      <c r="D53" s="52">
        <v>2990</v>
      </c>
      <c r="E53" s="52">
        <v>3403</v>
      </c>
      <c r="F53" s="52">
        <v>3710</v>
      </c>
      <c r="G53" s="52">
        <v>3630</v>
      </c>
      <c r="H53" s="52">
        <v>4043</v>
      </c>
      <c r="I53" s="52">
        <v>3484</v>
      </c>
      <c r="J53" s="52">
        <v>4037</v>
      </c>
      <c r="K53" s="52">
        <v>2605</v>
      </c>
      <c r="L53" s="52">
        <v>3314</v>
      </c>
      <c r="M53" s="52">
        <v>1652</v>
      </c>
      <c r="N53" s="52">
        <v>1406</v>
      </c>
      <c r="O53" s="52">
        <v>2349</v>
      </c>
      <c r="P53" s="52">
        <v>5082</v>
      </c>
      <c r="Q53" s="52">
        <v>7333</v>
      </c>
      <c r="R53" s="52">
        <v>8396</v>
      </c>
      <c r="S53" s="52">
        <v>5882</v>
      </c>
      <c r="T53" s="52">
        <v>6873</v>
      </c>
      <c r="U53" s="52">
        <v>6137</v>
      </c>
      <c r="V53" s="52">
        <v>7116</v>
      </c>
      <c r="W53" s="52">
        <v>10161</v>
      </c>
      <c r="X53" s="52">
        <v>5603</v>
      </c>
      <c r="Y53" s="52">
        <v>1527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154</v>
      </c>
      <c r="D55" s="52">
        <v>175</v>
      </c>
      <c r="E55" s="52">
        <v>186</v>
      </c>
      <c r="F55" s="52">
        <v>206</v>
      </c>
      <c r="G55" s="52">
        <v>213</v>
      </c>
      <c r="H55" s="52">
        <v>294</v>
      </c>
      <c r="I55" s="52">
        <v>149</v>
      </c>
      <c r="J55" s="52">
        <v>151</v>
      </c>
      <c r="K55" s="52">
        <v>148</v>
      </c>
      <c r="L55" s="52">
        <v>185</v>
      </c>
      <c r="M55" s="52">
        <v>133</v>
      </c>
      <c r="N55" s="52">
        <v>115</v>
      </c>
      <c r="O55" s="52">
        <v>162</v>
      </c>
      <c r="P55" s="52">
        <v>373</v>
      </c>
      <c r="Q55" s="52">
        <v>322</v>
      </c>
      <c r="R55" s="52">
        <v>302</v>
      </c>
      <c r="S55" s="52">
        <v>224</v>
      </c>
      <c r="T55" s="52">
        <v>271</v>
      </c>
      <c r="U55" s="52">
        <v>252</v>
      </c>
      <c r="V55" s="52">
        <v>313</v>
      </c>
      <c r="W55" s="52">
        <v>514</v>
      </c>
      <c r="X55" s="52">
        <v>413</v>
      </c>
      <c r="Y55" s="52">
        <v>164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2086</v>
      </c>
      <c r="D58" s="52">
        <v>2968</v>
      </c>
      <c r="E58" s="52">
        <v>3380</v>
      </c>
      <c r="F58" s="52">
        <v>3686</v>
      </c>
      <c r="G58" s="52">
        <v>3605</v>
      </c>
      <c r="H58" s="52">
        <v>4013</v>
      </c>
      <c r="I58" s="52">
        <v>3457</v>
      </c>
      <c r="J58" s="52">
        <v>4017</v>
      </c>
      <c r="K58" s="52">
        <v>2616</v>
      </c>
      <c r="L58" s="52">
        <v>3327</v>
      </c>
      <c r="M58" s="52">
        <v>1682</v>
      </c>
      <c r="N58" s="52">
        <v>1436</v>
      </c>
      <c r="O58" s="52">
        <v>2380</v>
      </c>
      <c r="P58" s="52">
        <v>5147</v>
      </c>
      <c r="Q58" s="52">
        <v>7342</v>
      </c>
      <c r="R58" s="52">
        <v>8384</v>
      </c>
      <c r="S58" s="52">
        <v>5887</v>
      </c>
      <c r="T58" s="52">
        <v>6878</v>
      </c>
      <c r="U58" s="52">
        <v>6149</v>
      </c>
      <c r="V58" s="52">
        <v>7152</v>
      </c>
      <c r="W58" s="52">
        <v>10227</v>
      </c>
      <c r="X58" s="52">
        <v>5724</v>
      </c>
      <c r="Y58" s="52">
        <v>1521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164</v>
      </c>
      <c r="D59" s="36">
        <v>197</v>
      </c>
      <c r="E59" s="36">
        <v>209</v>
      </c>
      <c r="F59" s="36">
        <v>230</v>
      </c>
      <c r="G59" s="36">
        <v>238</v>
      </c>
      <c r="H59" s="36">
        <v>324</v>
      </c>
      <c r="I59" s="36">
        <v>176</v>
      </c>
      <c r="J59" s="36">
        <v>171</v>
      </c>
      <c r="K59" s="36">
        <v>137</v>
      </c>
      <c r="L59" s="36">
        <v>172</v>
      </c>
      <c r="M59" s="36">
        <v>103</v>
      </c>
      <c r="N59" s="36">
        <v>85</v>
      </c>
      <c r="O59" s="36">
        <v>131</v>
      </c>
      <c r="P59" s="36">
        <v>308</v>
      </c>
      <c r="Q59" s="36">
        <v>313</v>
      </c>
      <c r="R59" s="36">
        <v>314</v>
      </c>
      <c r="S59" s="36">
        <v>219</v>
      </c>
      <c r="T59" s="36">
        <v>266</v>
      </c>
      <c r="U59" s="36">
        <v>240</v>
      </c>
      <c r="V59" s="36">
        <v>277</v>
      </c>
      <c r="W59" s="36">
        <v>448</v>
      </c>
      <c r="X59" s="36">
        <v>292</v>
      </c>
      <c r="Y59" s="36">
        <v>170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4801</v>
      </c>
      <c r="D63" s="52">
        <v>6509</v>
      </c>
      <c r="E63" s="52">
        <v>7861</v>
      </c>
      <c r="F63" s="52">
        <v>8215</v>
      </c>
      <c r="G63" s="52">
        <v>7704</v>
      </c>
      <c r="H63" s="52">
        <v>5346</v>
      </c>
      <c r="I63" s="52">
        <v>7365</v>
      </c>
      <c r="J63" s="52">
        <v>5389</v>
      </c>
      <c r="K63" s="52">
        <v>6667</v>
      </c>
      <c r="L63" s="52">
        <v>6676</v>
      </c>
      <c r="M63" s="52">
        <v>4937</v>
      </c>
      <c r="N63" s="52">
        <v>4980</v>
      </c>
      <c r="O63" s="52">
        <v>5509</v>
      </c>
      <c r="P63" s="52">
        <v>3363</v>
      </c>
      <c r="Q63" s="52">
        <v>7360</v>
      </c>
      <c r="R63" s="52">
        <v>11089</v>
      </c>
      <c r="S63" s="52">
        <v>13447</v>
      </c>
      <c r="T63" s="52">
        <v>12620</v>
      </c>
      <c r="U63" s="52">
        <v>14862</v>
      </c>
      <c r="V63" s="52">
        <v>15930</v>
      </c>
      <c r="W63" s="52">
        <v>10267</v>
      </c>
      <c r="X63" s="52">
        <v>7768</v>
      </c>
      <c r="Y63" s="52">
        <v>2383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2</v>
      </c>
      <c r="E65" s="52">
        <v>31</v>
      </c>
      <c r="F65" s="52">
        <v>44</v>
      </c>
      <c r="G65" s="52">
        <v>85</v>
      </c>
      <c r="H65" s="52">
        <v>99</v>
      </c>
      <c r="I65" s="52">
        <v>163</v>
      </c>
      <c r="J65" s="52">
        <v>94</v>
      </c>
      <c r="K65" s="52">
        <v>90</v>
      </c>
      <c r="L65" s="52">
        <v>78</v>
      </c>
      <c r="M65" s="52">
        <v>92</v>
      </c>
      <c r="N65" s="52">
        <v>108</v>
      </c>
      <c r="O65" s="52">
        <v>108</v>
      </c>
      <c r="P65" s="52">
        <v>151</v>
      </c>
      <c r="Q65" s="52">
        <v>239</v>
      </c>
      <c r="R65" s="52">
        <v>394</v>
      </c>
      <c r="S65" s="52">
        <v>408</v>
      </c>
      <c r="T65" s="52">
        <v>384</v>
      </c>
      <c r="U65" s="52">
        <v>385</v>
      </c>
      <c r="V65" s="52">
        <v>457</v>
      </c>
      <c r="W65" s="52">
        <v>439</v>
      </c>
      <c r="X65" s="52">
        <v>236</v>
      </c>
      <c r="Y65" s="52">
        <v>137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4740</v>
      </c>
      <c r="D67" s="52">
        <f t="shared" si="0"/>
        <v>6416</v>
      </c>
      <c r="E67" s="52">
        <f t="shared" si="0"/>
        <v>7728</v>
      </c>
      <c r="F67" s="52">
        <f t="shared" si="0"/>
        <v>8074</v>
      </c>
      <c r="G67" s="52">
        <f t="shared" si="0"/>
        <v>7606</v>
      </c>
      <c r="H67" s="52">
        <f t="shared" si="0"/>
        <v>5367</v>
      </c>
      <c r="I67" s="52">
        <f t="shared" si="0"/>
        <v>7262</v>
      </c>
      <c r="J67" s="52">
        <f t="shared" si="0"/>
        <v>5516</v>
      </c>
      <c r="K67" s="52">
        <f t="shared" si="0"/>
        <v>6791</v>
      </c>
      <c r="L67" s="52">
        <f t="shared" si="0"/>
        <v>6833</v>
      </c>
      <c r="M67" s="52">
        <f t="shared" si="0"/>
        <v>5094</v>
      </c>
      <c r="N67" s="52">
        <f t="shared" si="0"/>
        <v>5122</v>
      </c>
      <c r="O67" s="52">
        <f t="shared" si="0"/>
        <v>5642</v>
      </c>
      <c r="P67" s="52">
        <f t="shared" si="0"/>
        <v>3544</v>
      </c>
      <c r="Q67" s="52">
        <f t="shared" si="0"/>
        <v>7480</v>
      </c>
      <c r="R67" s="52">
        <f t="shared" ref="R67:V67" si="1">R39-R53</f>
        <v>11110</v>
      </c>
      <c r="S67" s="52">
        <f t="shared" si="1"/>
        <v>13409</v>
      </c>
      <c r="T67" s="52">
        <f t="shared" si="1"/>
        <v>12607</v>
      </c>
      <c r="U67" s="52">
        <f t="shared" si="1"/>
        <v>14740</v>
      </c>
      <c r="V67" s="52">
        <f t="shared" si="1"/>
        <v>15751</v>
      </c>
      <c r="W67" s="52">
        <f t="shared" ref="W67:Y67" si="2">W39-W53</f>
        <v>10307</v>
      </c>
      <c r="X67" s="52">
        <f t="shared" si="2"/>
        <v>7810</v>
      </c>
      <c r="Y67" s="52">
        <f t="shared" si="2"/>
        <v>2776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327</v>
      </c>
      <c r="D69" s="52">
        <f t="shared" si="6"/>
        <v>361</v>
      </c>
      <c r="E69" s="52">
        <f t="shared" si="6"/>
        <v>407</v>
      </c>
      <c r="F69" s="52">
        <f t="shared" si="6"/>
        <v>432</v>
      </c>
      <c r="G69" s="52">
        <f t="shared" si="6"/>
        <v>427</v>
      </c>
      <c r="H69" s="52">
        <f t="shared" si="6"/>
        <v>363</v>
      </c>
      <c r="I69" s="52">
        <f t="shared" si="6"/>
        <v>301</v>
      </c>
      <c r="J69" s="52">
        <f t="shared" si="6"/>
        <v>195</v>
      </c>
      <c r="K69" s="52">
        <f t="shared" si="6"/>
        <v>356</v>
      </c>
      <c r="L69" s="52">
        <f t="shared" si="6"/>
        <v>354</v>
      </c>
      <c r="M69" s="52">
        <f t="shared" si="6"/>
        <v>365</v>
      </c>
      <c r="N69" s="52">
        <f t="shared" si="6"/>
        <v>376</v>
      </c>
      <c r="O69" s="52">
        <f t="shared" si="6"/>
        <v>356</v>
      </c>
      <c r="P69" s="52">
        <f t="shared" si="6"/>
        <v>228</v>
      </c>
      <c r="Q69" s="52">
        <f t="shared" si="6"/>
        <v>310</v>
      </c>
      <c r="R69" s="52">
        <f t="shared" ref="R69:V69" si="7">R41-R55</f>
        <v>385</v>
      </c>
      <c r="S69" s="52">
        <f t="shared" si="7"/>
        <v>492</v>
      </c>
      <c r="T69" s="52">
        <f t="shared" si="7"/>
        <v>478</v>
      </c>
      <c r="U69" s="52">
        <f t="shared" si="7"/>
        <v>587</v>
      </c>
      <c r="V69" s="52">
        <f t="shared" si="7"/>
        <v>671</v>
      </c>
      <c r="W69" s="52">
        <f t="shared" ref="W69:Y69" si="8">W41-W55</f>
        <v>494</v>
      </c>
      <c r="X69" s="52">
        <f t="shared" si="8"/>
        <v>533</v>
      </c>
      <c r="Y69" s="52">
        <f t="shared" si="8"/>
        <v>230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12237</v>
      </c>
      <c r="D72" s="52">
        <v>13916</v>
      </c>
      <c r="E72" s="52">
        <v>15412</v>
      </c>
      <c r="F72" s="52">
        <v>16291</v>
      </c>
      <c r="G72" s="52">
        <v>16908</v>
      </c>
      <c r="H72" s="52">
        <v>16523</v>
      </c>
      <c r="I72" s="52">
        <v>12181</v>
      </c>
      <c r="J72" s="52">
        <v>10732</v>
      </c>
      <c r="K72" s="52">
        <v>14832</v>
      </c>
      <c r="L72" s="52">
        <v>15982</v>
      </c>
      <c r="M72" s="52">
        <v>14654</v>
      </c>
      <c r="N72" s="52">
        <v>14533</v>
      </c>
      <c r="O72" s="52">
        <v>14630</v>
      </c>
      <c r="P72" s="52">
        <v>12232</v>
      </c>
      <c r="Q72" s="52">
        <v>16567</v>
      </c>
      <c r="R72" s="52">
        <v>19674</v>
      </c>
      <c r="S72" s="52">
        <v>21753</v>
      </c>
      <c r="T72" s="52">
        <v>20805</v>
      </c>
      <c r="U72" s="52">
        <v>22649</v>
      </c>
      <c r="V72" s="52">
        <v>25005</v>
      </c>
      <c r="W72" s="52">
        <v>21648</v>
      </c>
      <c r="X72" s="52">
        <v>21491</v>
      </c>
      <c r="Y72" s="52">
        <v>19285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349</v>
      </c>
      <c r="D73" s="36">
        <v>405</v>
      </c>
      <c r="E73" s="36">
        <v>458</v>
      </c>
      <c r="F73" s="36">
        <v>481</v>
      </c>
      <c r="G73" s="36">
        <v>477</v>
      </c>
      <c r="H73" s="36">
        <v>415</v>
      </c>
      <c r="I73" s="36">
        <v>369</v>
      </c>
      <c r="J73" s="36">
        <v>275</v>
      </c>
      <c r="K73" s="36">
        <v>467</v>
      </c>
      <c r="L73" s="36">
        <v>476</v>
      </c>
      <c r="M73" s="36">
        <v>521</v>
      </c>
      <c r="N73" s="36">
        <v>503</v>
      </c>
      <c r="O73" s="36">
        <v>463</v>
      </c>
      <c r="P73" s="36">
        <v>365</v>
      </c>
      <c r="Q73" s="36">
        <v>397</v>
      </c>
      <c r="R73" s="36">
        <v>465</v>
      </c>
      <c r="S73" s="36">
        <v>559</v>
      </c>
      <c r="T73" s="36">
        <v>554</v>
      </c>
      <c r="U73" s="36">
        <v>621</v>
      </c>
      <c r="V73" s="36">
        <v>656</v>
      </c>
      <c r="W73" s="36">
        <v>523</v>
      </c>
      <c r="X73" s="36">
        <v>570</v>
      </c>
      <c r="Y73" s="36">
        <v>984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1686</v>
      </c>
      <c r="K79" s="52">
        <f>RES_hhdet_numvin!K64</f>
        <v>3108</v>
      </c>
      <c r="L79" s="52">
        <f>RES_hhdet_numvin!L64</f>
        <v>4717</v>
      </c>
      <c r="M79" s="52">
        <f>RES_hhdet_numvin!M64</f>
        <v>3886</v>
      </c>
      <c r="N79" s="52">
        <f>RES_hhdet_numvin!N64</f>
        <v>4389</v>
      </c>
      <c r="O79" s="52">
        <f>RES_hhdet_numvin!O64</f>
        <v>6062</v>
      </c>
      <c r="P79" s="52">
        <f>RES_hhdet_numvin!P64</f>
        <v>7248</v>
      </c>
      <c r="Q79" s="52">
        <f>RES_hhdet_numvin!Q64</f>
        <v>13137</v>
      </c>
      <c r="R79" s="52">
        <f>RES_hhdet_numvin!R64</f>
        <v>18128</v>
      </c>
      <c r="S79" s="52">
        <f>RES_hhdet_numvin!S64</f>
        <v>18523</v>
      </c>
      <c r="T79" s="52">
        <f>RES_hhdet_numvin!T64</f>
        <v>19160</v>
      </c>
      <c r="U79" s="52">
        <f>RES_hhdet_numvin!U64</f>
        <v>20919</v>
      </c>
      <c r="V79" s="52">
        <f>RES_hhdet_numvin!V64</f>
        <v>23206</v>
      </c>
      <c r="W79" s="52">
        <f>RES_hhdet_numvin!W64</f>
        <v>20903</v>
      </c>
      <c r="X79" s="52">
        <f>RES_hhdet_numvin!X64</f>
        <v>13782</v>
      </c>
      <c r="Y79" s="52">
        <f>RES_hhdet_numvin!Y64</f>
        <v>4074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164</v>
      </c>
      <c r="S82" s="138">
        <f>RES_hhdet_numvin!S67</f>
        <v>276</v>
      </c>
      <c r="T82" s="138">
        <f>RES_hhdet_numvin!T67</f>
        <v>342</v>
      </c>
      <c r="U82" s="138">
        <f>RES_hhdet_numvin!U67</f>
        <v>383</v>
      </c>
      <c r="V82" s="138">
        <f>RES_hhdet_numvin!V67</f>
        <v>495</v>
      </c>
      <c r="W82" s="138">
        <f>RES_hhdet_numvin!W67</f>
        <v>482</v>
      </c>
      <c r="X82" s="138">
        <f>RES_hhdet_numvin!X67</f>
        <v>264</v>
      </c>
      <c r="Y82" s="138">
        <f>RES_hhdet_numvin!Y67</f>
        <v>138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1458</v>
      </c>
      <c r="K84" s="138">
        <f>RES_hhdet_numvin!K69</f>
        <v>2744</v>
      </c>
      <c r="L84" s="138">
        <f>RES_hhdet_numvin!L69</f>
        <v>4298</v>
      </c>
      <c r="M84" s="138">
        <f>RES_hhdet_numvin!M69</f>
        <v>3492</v>
      </c>
      <c r="N84" s="138">
        <f>RES_hhdet_numvin!N69</f>
        <v>4005</v>
      </c>
      <c r="O84" s="138">
        <f>RES_hhdet_numvin!O69</f>
        <v>5683</v>
      </c>
      <c r="P84" s="138">
        <f>RES_hhdet_numvin!P69</f>
        <v>6829</v>
      </c>
      <c r="Q84" s="138">
        <f>RES_hhdet_numvin!Q69</f>
        <v>12830</v>
      </c>
      <c r="R84" s="138">
        <f>RES_hhdet_numvin!R69</f>
        <v>17851</v>
      </c>
      <c r="S84" s="138">
        <f>RES_hhdet_numvin!S69</f>
        <v>18251</v>
      </c>
      <c r="T84" s="138">
        <f>RES_hhdet_numvin!T69</f>
        <v>18874</v>
      </c>
      <c r="U84" s="138">
        <f>RES_hhdet_numvin!U69</f>
        <v>20545</v>
      </c>
      <c r="V84" s="138">
        <f>RES_hhdet_numvin!V69</f>
        <v>22712</v>
      </c>
      <c r="W84" s="138">
        <f>RES_hhdet_numvin!W69</f>
        <v>20429</v>
      </c>
      <c r="X84" s="138">
        <f>RES_hhdet_numvin!X69</f>
        <v>13411</v>
      </c>
      <c r="Y84" s="138">
        <f>RES_hhdet_numvin!Y69</f>
        <v>4303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227</v>
      </c>
      <c r="S88" s="138">
        <f>RES_hhdet_numvin!S73</f>
        <v>416</v>
      </c>
      <c r="T88" s="138">
        <f>RES_hhdet_numvin!T73</f>
        <v>569</v>
      </c>
      <c r="U88" s="138">
        <f>RES_hhdet_numvin!U73</f>
        <v>736</v>
      </c>
      <c r="V88" s="138">
        <f>RES_hhdet_numvin!V73</f>
        <v>932</v>
      </c>
      <c r="W88" s="138">
        <f>RES_hhdet_numvin!W73</f>
        <v>994</v>
      </c>
      <c r="X88" s="138">
        <f>RES_hhdet_numvin!X73</f>
        <v>945</v>
      </c>
      <c r="Y88" s="138">
        <f>RES_hhdet_numvin!Y73</f>
        <v>394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8950</v>
      </c>
      <c r="S93" s="138">
        <f>RES_hhdet_numvin!S78</f>
        <v>15424</v>
      </c>
      <c r="T93" s="138">
        <f>RES_hhdet_numvin!T78</f>
        <v>20203</v>
      </c>
      <c r="U93" s="138">
        <f>RES_hhdet_numvin!U78</f>
        <v>24406</v>
      </c>
      <c r="V93" s="138">
        <f>RES_hhdet_numvin!V78</f>
        <v>29702</v>
      </c>
      <c r="W93" s="138">
        <f>RES_hhdet_numvin!W78</f>
        <v>30931</v>
      </c>
      <c r="X93" s="138">
        <f>RES_hhdet_numvin!X78</f>
        <v>27113</v>
      </c>
      <c r="Y93" s="138">
        <f>RES_hhdet_numvin!Y78</f>
        <v>20806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231</v>
      </c>
      <c r="S94" s="39">
        <f>RES_hhdet_numvin!S79</f>
        <v>399</v>
      </c>
      <c r="T94" s="39">
        <f>RES_hhdet_numvin!T79</f>
        <v>550</v>
      </c>
      <c r="U94" s="39">
        <f>RES_hhdet_numvin!U79</f>
        <v>668</v>
      </c>
      <c r="V94" s="39">
        <f>RES_hhdet_numvin!V79</f>
        <v>780</v>
      </c>
      <c r="W94" s="39">
        <f>RES_hhdet_numvin!W79</f>
        <v>847</v>
      </c>
      <c r="X94" s="39">
        <f>RES_hhdet_numvin!X79</f>
        <v>764</v>
      </c>
      <c r="Y94" s="39">
        <f>RES_hhdet_numvin!Y79</f>
        <v>1154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105.32652967660299</v>
      </c>
      <c r="C98" s="117">
        <f t="shared" si="12"/>
        <v>108.84217557823362</v>
      </c>
      <c r="D98" s="117">
        <f t="shared" si="12"/>
        <v>111.39095208017005</v>
      </c>
      <c r="E98" s="117">
        <f t="shared" si="12"/>
        <v>118.86162405425624</v>
      </c>
      <c r="F98" s="117">
        <f t="shared" si="12"/>
        <v>128.58704800523356</v>
      </c>
      <c r="G98" s="117">
        <f t="shared" si="12"/>
        <v>136.04181313328959</v>
      </c>
      <c r="H98" s="117">
        <f t="shared" si="12"/>
        <v>141.76818715891338</v>
      </c>
      <c r="I98" s="117">
        <f t="shared" si="12"/>
        <v>148.976510147559</v>
      </c>
      <c r="J98" s="117">
        <f t="shared" si="12"/>
        <v>147.6172806788916</v>
      </c>
      <c r="K98" s="117">
        <f t="shared" si="12"/>
        <v>146.90114051541929</v>
      </c>
      <c r="L98" s="117">
        <f t="shared" si="12"/>
        <v>160.2117038705436</v>
      </c>
      <c r="M98" s="117">
        <f t="shared" si="12"/>
        <v>146.50309077435</v>
      </c>
      <c r="N98" s="117">
        <f t="shared" si="12"/>
        <v>137.09150313303468</v>
      </c>
      <c r="O98" s="117">
        <f t="shared" si="12"/>
        <v>124.69866715761042</v>
      </c>
      <c r="P98" s="117">
        <f t="shared" si="12"/>
        <v>121.51810549030245</v>
      </c>
      <c r="Q98" s="117">
        <f t="shared" si="12"/>
        <v>124.21469380269204</v>
      </c>
      <c r="R98" s="117">
        <f t="shared" ref="R98:V98" si="13">R99+R102+R104+R113</f>
        <v>147.26633396885265</v>
      </c>
      <c r="S98" s="117">
        <f t="shared" si="13"/>
        <v>155.6715783764578</v>
      </c>
      <c r="T98" s="117">
        <f t="shared" si="13"/>
        <v>166.89977632889173</v>
      </c>
      <c r="U98" s="117">
        <f t="shared" si="13"/>
        <v>163.02060797942335</v>
      </c>
      <c r="V98" s="117">
        <f t="shared" si="13"/>
        <v>176.72808620583933</v>
      </c>
      <c r="W98" s="117">
        <f t="shared" ref="W98:Y98" si="14">W99+W102+W104+W113</f>
        <v>223.00657947355708</v>
      </c>
      <c r="X98" s="117">
        <f t="shared" si="14"/>
        <v>200.37734838098677</v>
      </c>
      <c r="Y98" s="117">
        <f t="shared" si="14"/>
        <v>184.27846775570796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93.663593923444907</v>
      </c>
      <c r="C99" s="122">
        <f t="shared" si="15"/>
        <v>97.041930439014479</v>
      </c>
      <c r="D99" s="122">
        <f t="shared" si="15"/>
        <v>100.3981185470579</v>
      </c>
      <c r="E99" s="122">
        <f t="shared" si="15"/>
        <v>106.65234325161724</v>
      </c>
      <c r="F99" s="122">
        <f t="shared" si="15"/>
        <v>114.27395397869159</v>
      </c>
      <c r="G99" s="122">
        <f t="shared" si="15"/>
        <v>121.03105976731668</v>
      </c>
      <c r="H99" s="122">
        <f t="shared" si="15"/>
        <v>125.48454091712152</v>
      </c>
      <c r="I99" s="122">
        <f t="shared" si="15"/>
        <v>132.03164857945745</v>
      </c>
      <c r="J99" s="122">
        <f t="shared" si="15"/>
        <v>129.57618120036182</v>
      </c>
      <c r="K99" s="122">
        <f t="shared" si="15"/>
        <v>129.55097782931318</v>
      </c>
      <c r="L99" s="122">
        <f t="shared" si="15"/>
        <v>143.47877308440255</v>
      </c>
      <c r="M99" s="122">
        <f t="shared" si="15"/>
        <v>129.45088961322435</v>
      </c>
      <c r="N99" s="122">
        <f t="shared" si="15"/>
        <v>121.01846788552486</v>
      </c>
      <c r="O99" s="122">
        <f t="shared" si="15"/>
        <v>110.67902870811764</v>
      </c>
      <c r="P99" s="122">
        <f t="shared" si="15"/>
        <v>107.10753153588998</v>
      </c>
      <c r="Q99" s="122">
        <f t="shared" si="15"/>
        <v>110.33502211003147</v>
      </c>
      <c r="R99" s="122">
        <f t="shared" ref="R99:V99" si="16">SUM(R100:R101)</f>
        <v>130.90664724302471</v>
      </c>
      <c r="S99" s="122">
        <f t="shared" si="16"/>
        <v>139.11174842497607</v>
      </c>
      <c r="T99" s="122">
        <f t="shared" si="16"/>
        <v>148.2003971262609</v>
      </c>
      <c r="U99" s="122">
        <f t="shared" si="16"/>
        <v>144.08920476620654</v>
      </c>
      <c r="V99" s="122">
        <f t="shared" si="16"/>
        <v>156.9816848820488</v>
      </c>
      <c r="W99" s="122">
        <f t="shared" ref="W99:Y99" si="17">SUM(W100:W101)</f>
        <v>194.09651448088746</v>
      </c>
      <c r="X99" s="122">
        <f t="shared" si="17"/>
        <v>174.53459891261713</v>
      </c>
      <c r="Y99" s="122">
        <f t="shared" si="17"/>
        <v>162.75680980064638</v>
      </c>
      <c r="DA99" s="130" t="s">
        <v>1629</v>
      </c>
    </row>
    <row r="100" spans="1:105" ht="12" customHeight="1" x14ac:dyDescent="0.25">
      <c r="A100" s="97" t="s">
        <v>212</v>
      </c>
      <c r="B100" s="98">
        <v>92.688368793134629</v>
      </c>
      <c r="C100" s="98">
        <v>96.04356778976144</v>
      </c>
      <c r="D100" s="98">
        <v>99.376671642056394</v>
      </c>
      <c r="E100" s="98">
        <v>105.57601213453256</v>
      </c>
      <c r="F100" s="98">
        <v>113.12400673347454</v>
      </c>
      <c r="G100" s="98">
        <v>119.81560877373096</v>
      </c>
      <c r="H100" s="98">
        <v>124.22188041030147</v>
      </c>
      <c r="I100" s="98">
        <v>130.71191337546836</v>
      </c>
      <c r="J100" s="98">
        <v>128.27845526597972</v>
      </c>
      <c r="K100" s="98">
        <v>128.25406735622204</v>
      </c>
      <c r="L100" s="98">
        <v>142.05008240873281</v>
      </c>
      <c r="M100" s="98">
        <v>128.15628723824412</v>
      </c>
      <c r="N100" s="98">
        <v>119.79662428323056</v>
      </c>
      <c r="O100" s="98">
        <v>109.54478361706474</v>
      </c>
      <c r="P100" s="98">
        <v>106.00592507936656</v>
      </c>
      <c r="Q100" s="98">
        <v>109.18205044696457</v>
      </c>
      <c r="R100" s="98">
        <v>129.50832531528823</v>
      </c>
      <c r="S100" s="98">
        <v>137.58910469668544</v>
      </c>
      <c r="T100" s="98">
        <v>146.52347862104872</v>
      </c>
      <c r="U100" s="98">
        <v>142.40463161130478</v>
      </c>
      <c r="V100" s="98">
        <v>155.11396883827936</v>
      </c>
      <c r="W100" s="98">
        <v>191.74871112922355</v>
      </c>
      <c r="X100" s="98">
        <v>172.39057941580555</v>
      </c>
      <c r="Y100" s="98">
        <v>160.76076665682641</v>
      </c>
      <c r="DA100" s="63" t="s">
        <v>1630</v>
      </c>
    </row>
    <row r="101" spans="1:105" ht="12" customHeight="1" x14ac:dyDescent="0.25">
      <c r="A101" s="97" t="s">
        <v>53</v>
      </c>
      <c r="B101" s="98">
        <v>0.97522513031027469</v>
      </c>
      <c r="C101" s="98">
        <v>0.99836264925303464</v>
      </c>
      <c r="D101" s="98">
        <v>1.0214469050015047</v>
      </c>
      <c r="E101" s="98">
        <v>1.0763311170846785</v>
      </c>
      <c r="F101" s="98">
        <v>1.1499472452170512</v>
      </c>
      <c r="G101" s="98">
        <v>1.2154509935857176</v>
      </c>
      <c r="H101" s="98">
        <v>1.2626605068200483</v>
      </c>
      <c r="I101" s="98">
        <v>1.3197352039891099</v>
      </c>
      <c r="J101" s="98">
        <v>1.2977259343820875</v>
      </c>
      <c r="K101" s="98">
        <v>1.2969104730911454</v>
      </c>
      <c r="L101" s="98">
        <v>1.4286906756697533</v>
      </c>
      <c r="M101" s="98">
        <v>1.2946023749802338</v>
      </c>
      <c r="N101" s="98">
        <v>1.2218436022942951</v>
      </c>
      <c r="O101" s="98">
        <v>1.1342450910528989</v>
      </c>
      <c r="P101" s="98">
        <v>1.1016064565234087</v>
      </c>
      <c r="Q101" s="98">
        <v>1.1529716630669067</v>
      </c>
      <c r="R101" s="98">
        <v>1.3983219277364884</v>
      </c>
      <c r="S101" s="98">
        <v>1.5226437282906287</v>
      </c>
      <c r="T101" s="98">
        <v>1.6769185052121667</v>
      </c>
      <c r="U101" s="98">
        <v>1.6845731549017657</v>
      </c>
      <c r="V101" s="98">
        <v>1.8677160437694336</v>
      </c>
      <c r="W101" s="98">
        <v>2.3478033516639059</v>
      </c>
      <c r="X101" s="98">
        <v>2.1440194968115778</v>
      </c>
      <c r="Y101" s="98">
        <v>1.9960431438199862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8.35104138611249E-5</v>
      </c>
      <c r="C102" s="122">
        <f t="shared" si="18"/>
        <v>1.0161059887167565E-4</v>
      </c>
      <c r="D102" s="122">
        <f t="shared" si="18"/>
        <v>1.2684964057259064E-4</v>
      </c>
      <c r="E102" s="122">
        <f t="shared" si="18"/>
        <v>2.5644958841792702E-4</v>
      </c>
      <c r="F102" s="122">
        <f t="shared" si="18"/>
        <v>5.1869999160518562E-4</v>
      </c>
      <c r="G102" s="122">
        <f t="shared" si="18"/>
        <v>1.0402100888950421E-3</v>
      </c>
      <c r="H102" s="122">
        <f t="shared" si="18"/>
        <v>3.6539143539631221E-3</v>
      </c>
      <c r="I102" s="122">
        <f t="shared" si="18"/>
        <v>2.0980588600670287E-3</v>
      </c>
      <c r="J102" s="122">
        <f t="shared" si="18"/>
        <v>1.920413710539969E-3</v>
      </c>
      <c r="K102" s="122">
        <f t="shared" si="18"/>
        <v>2.3196324913449312E-3</v>
      </c>
      <c r="L102" s="122">
        <f t="shared" si="18"/>
        <v>1.8564168451384502E-2</v>
      </c>
      <c r="M102" s="122">
        <f t="shared" si="18"/>
        <v>2.2902091601722258E-3</v>
      </c>
      <c r="N102" s="122">
        <f t="shared" si="18"/>
        <v>6.288923151041844E-3</v>
      </c>
      <c r="O102" s="122">
        <f t="shared" si="18"/>
        <v>3.1140125902209968E-3</v>
      </c>
      <c r="P102" s="122">
        <f t="shared" si="18"/>
        <v>7.0093200168214725E-3</v>
      </c>
      <c r="Q102" s="122">
        <f t="shared" si="18"/>
        <v>5.0372601904955273E-3</v>
      </c>
      <c r="R102" s="122">
        <f t="shared" si="18"/>
        <v>4.1533424760496493E-3</v>
      </c>
      <c r="S102" s="122">
        <f t="shared" si="18"/>
        <v>4.2864184618334354E-3</v>
      </c>
      <c r="T102" s="122">
        <f t="shared" si="18"/>
        <v>7.8595231090664245E-3</v>
      </c>
      <c r="U102" s="122">
        <f t="shared" si="18"/>
        <v>6.9108155865767662E-3</v>
      </c>
      <c r="V102" s="122">
        <f t="shared" si="18"/>
        <v>4.7935635850832143E-3</v>
      </c>
      <c r="W102" s="122">
        <f t="shared" si="18"/>
        <v>1.6624155827224488E-2</v>
      </c>
      <c r="X102" s="122">
        <f t="shared" si="18"/>
        <v>1.1348814240678714E-2</v>
      </c>
      <c r="Y102" s="122">
        <f t="shared" si="18"/>
        <v>9.0669325060186018E-3</v>
      </c>
      <c r="DA102" s="130" t="s">
        <v>1632</v>
      </c>
    </row>
    <row r="103" spans="1:105" ht="12" customHeight="1" x14ac:dyDescent="0.25">
      <c r="A103" s="97" t="s">
        <v>53</v>
      </c>
      <c r="B103" s="98">
        <v>8.35104138611249E-5</v>
      </c>
      <c r="C103" s="98">
        <v>1.0161059887167565E-4</v>
      </c>
      <c r="D103" s="98">
        <v>1.2684964057259064E-4</v>
      </c>
      <c r="E103" s="98">
        <v>2.5644958841792702E-4</v>
      </c>
      <c r="F103" s="98">
        <v>5.1869999160518562E-4</v>
      </c>
      <c r="G103" s="98">
        <v>1.0402100888950421E-3</v>
      </c>
      <c r="H103" s="98">
        <v>3.6539143539631221E-3</v>
      </c>
      <c r="I103" s="98">
        <v>2.0980588600670287E-3</v>
      </c>
      <c r="J103" s="98">
        <v>1.920413710539969E-3</v>
      </c>
      <c r="K103" s="98">
        <v>2.3196324913449312E-3</v>
      </c>
      <c r="L103" s="98">
        <v>1.8564168451384502E-2</v>
      </c>
      <c r="M103" s="98">
        <v>2.2902091601722258E-3</v>
      </c>
      <c r="N103" s="98">
        <v>6.288923151041844E-3</v>
      </c>
      <c r="O103" s="98">
        <v>3.1140125902209968E-3</v>
      </c>
      <c r="P103" s="98">
        <v>7.0093200168214725E-3</v>
      </c>
      <c r="Q103" s="98">
        <v>5.0372601904955273E-3</v>
      </c>
      <c r="R103" s="98">
        <v>4.1533424760496493E-3</v>
      </c>
      <c r="S103" s="98">
        <v>4.2864184618334354E-3</v>
      </c>
      <c r="T103" s="98">
        <v>7.8595231090664245E-3</v>
      </c>
      <c r="U103" s="98">
        <v>6.9108155865767662E-3</v>
      </c>
      <c r="V103" s="98">
        <v>4.7935635850832143E-3</v>
      </c>
      <c r="W103" s="98">
        <v>1.6624155827224488E-2</v>
      </c>
      <c r="X103" s="98">
        <v>1.1348814240678714E-2</v>
      </c>
      <c r="Y103" s="98">
        <v>9.0669325060186018E-3</v>
      </c>
      <c r="DA103" s="63" t="s">
        <v>1633</v>
      </c>
    </row>
    <row r="104" spans="1:105" ht="12" customHeight="1" x14ac:dyDescent="0.25">
      <c r="A104" s="121" t="s">
        <v>55</v>
      </c>
      <c r="B104" s="122">
        <v>4.8704207168045404</v>
      </c>
      <c r="C104" s="122">
        <v>5.1042557563583717</v>
      </c>
      <c r="D104" s="122">
        <v>4.7269753744218601</v>
      </c>
      <c r="E104" s="122">
        <v>5.3612040301301169</v>
      </c>
      <c r="F104" s="122">
        <v>6.7431947728563149</v>
      </c>
      <c r="G104" s="122">
        <v>7.183681089176936</v>
      </c>
      <c r="H104" s="122">
        <v>7.8595981433521303</v>
      </c>
      <c r="I104" s="122">
        <v>7.9127022456101903</v>
      </c>
      <c r="J104" s="122">
        <v>8.4589074258004153</v>
      </c>
      <c r="K104" s="122">
        <v>8.4278571572270167</v>
      </c>
      <c r="L104" s="122">
        <v>8.4602880721559863</v>
      </c>
      <c r="M104" s="122">
        <v>8.4186450384121496</v>
      </c>
      <c r="N104" s="122">
        <v>8.0078787989344402</v>
      </c>
      <c r="O104" s="122">
        <v>7.1857227967426587</v>
      </c>
      <c r="P104" s="122">
        <v>7.6636853040328381</v>
      </c>
      <c r="Q104" s="122">
        <v>8.0027009295895368</v>
      </c>
      <c r="R104" s="122">
        <v>9.4686424082665717</v>
      </c>
      <c r="S104" s="122">
        <v>9.8032979744264548</v>
      </c>
      <c r="T104" s="122">
        <v>9.981728885064312</v>
      </c>
      <c r="U104" s="122">
        <v>9.574288078347907</v>
      </c>
      <c r="V104" s="122">
        <v>10.081841957725119</v>
      </c>
      <c r="W104" s="122">
        <v>17.400451087000089</v>
      </c>
      <c r="X104" s="122">
        <v>14.880874337078144</v>
      </c>
      <c r="Y104" s="122">
        <v>10.051111169084214</v>
      </c>
      <c r="DA104" s="130" t="s">
        <v>1634</v>
      </c>
    </row>
    <row r="105" spans="1:105" ht="12" customHeight="1" x14ac:dyDescent="0.25">
      <c r="A105" s="97" t="s">
        <v>134</v>
      </c>
      <c r="B105" s="98">
        <v>4.7353189988538595</v>
      </c>
      <c r="C105" s="98">
        <v>4.9484008869027498</v>
      </c>
      <c r="D105" s="98">
        <v>4.6095360264770866</v>
      </c>
      <c r="E105" s="98">
        <v>5.228964390526003</v>
      </c>
      <c r="F105" s="98">
        <v>6.5513962391711669</v>
      </c>
      <c r="G105" s="98">
        <v>6.9906091909445633</v>
      </c>
      <c r="H105" s="98">
        <v>7.629430101876177</v>
      </c>
      <c r="I105" s="98">
        <v>7.7218407297618121</v>
      </c>
      <c r="J105" s="98">
        <v>8.2259574663576291</v>
      </c>
      <c r="K105" s="98">
        <v>8.1844913921501412</v>
      </c>
      <c r="L105" s="98">
        <v>8.2700410853937409</v>
      </c>
      <c r="M105" s="98">
        <v>8.2065260570629537</v>
      </c>
      <c r="N105" s="98">
        <v>7.7882139666769774</v>
      </c>
      <c r="O105" s="98">
        <v>6.9934331075791318</v>
      </c>
      <c r="P105" s="98">
        <v>7.4434304388790675</v>
      </c>
      <c r="Q105" s="98">
        <v>7.7787537725412763</v>
      </c>
      <c r="R105" s="98">
        <v>9.2219897420956176</v>
      </c>
      <c r="S105" s="98">
        <v>9.5455411266095744</v>
      </c>
      <c r="T105" s="98">
        <v>9.7111808637924337</v>
      </c>
      <c r="U105" s="98">
        <v>9.3099923460941447</v>
      </c>
      <c r="V105" s="98">
        <v>9.7982462049978345</v>
      </c>
      <c r="W105" s="98">
        <v>16.931220819460375</v>
      </c>
      <c r="X105" s="98">
        <v>14.437049256830701</v>
      </c>
      <c r="Y105" s="98">
        <v>9.755106800680224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0.13510171795068082</v>
      </c>
      <c r="C109" s="101">
        <v>0.15585486945562227</v>
      </c>
      <c r="D109" s="101">
        <v>0.1174393479447738</v>
      </c>
      <c r="E109" s="101">
        <v>0.13223963960411408</v>
      </c>
      <c r="F109" s="101">
        <v>0.19179853368514835</v>
      </c>
      <c r="G109" s="101">
        <v>0.19307189823237281</v>
      </c>
      <c r="H109" s="101">
        <v>0.23016804147595366</v>
      </c>
      <c r="I109" s="101">
        <v>0.19086151584837843</v>
      </c>
      <c r="J109" s="101">
        <v>0.23294995944278554</v>
      </c>
      <c r="K109" s="101">
        <v>0.24336576507687477</v>
      </c>
      <c r="L109" s="101">
        <v>0.19024698676224525</v>
      </c>
      <c r="M109" s="101">
        <v>0.21211898134919513</v>
      </c>
      <c r="N109" s="101">
        <v>0.21966483225746278</v>
      </c>
      <c r="O109" s="101">
        <v>0.19228968916352651</v>
      </c>
      <c r="P109" s="101">
        <v>0.22025486515377038</v>
      </c>
      <c r="Q109" s="101">
        <v>0.2239471570482599</v>
      </c>
      <c r="R109" s="101">
        <v>0.24665266617095316</v>
      </c>
      <c r="S109" s="101">
        <v>0.25775684781687996</v>
      </c>
      <c r="T109" s="101">
        <v>0.27054802127187844</v>
      </c>
      <c r="U109" s="101">
        <v>0.26429573225376202</v>
      </c>
      <c r="V109" s="101">
        <v>0.28359575272728454</v>
      </c>
      <c r="W109" s="101">
        <v>0.46923026753971464</v>
      </c>
      <c r="X109" s="101">
        <v>0.4438250802474436</v>
      </c>
      <c r="Y109" s="101">
        <v>0.29600436840398942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6.7924315259396826</v>
      </c>
      <c r="C113" s="122">
        <v>6.6958877722619041</v>
      </c>
      <c r="D113" s="122">
        <v>6.2657313090497304</v>
      </c>
      <c r="E113" s="122">
        <v>6.8478203229204642</v>
      </c>
      <c r="F113" s="122">
        <v>7.5693805536940335</v>
      </c>
      <c r="G113" s="122">
        <v>7.8260320667070893</v>
      </c>
      <c r="H113" s="122">
        <v>8.4203941840857865</v>
      </c>
      <c r="I113" s="122">
        <v>9.030061263631298</v>
      </c>
      <c r="J113" s="122">
        <v>9.5802716390188341</v>
      </c>
      <c r="K113" s="122">
        <v>8.919985896387729</v>
      </c>
      <c r="L113" s="122">
        <v>8.254078545533714</v>
      </c>
      <c r="M113" s="122">
        <v>8.6312659135533476</v>
      </c>
      <c r="N113" s="122">
        <v>8.0588675254243434</v>
      </c>
      <c r="O113" s="122">
        <v>6.8308016401598994</v>
      </c>
      <c r="P113" s="122">
        <v>6.7398793303628164</v>
      </c>
      <c r="Q113" s="122">
        <v>5.8719335028805402</v>
      </c>
      <c r="R113" s="122">
        <v>6.8868909750853273</v>
      </c>
      <c r="S113" s="122">
        <v>6.7522455585934464</v>
      </c>
      <c r="T113" s="122">
        <v>8.7097907944574651</v>
      </c>
      <c r="U113" s="122">
        <v>9.3502043192823372</v>
      </c>
      <c r="V113" s="122">
        <v>9.659765802480333</v>
      </c>
      <c r="W113" s="122">
        <v>11.492989749842321</v>
      </c>
      <c r="X113" s="122">
        <v>10.950526317050809</v>
      </c>
      <c r="Y113" s="122">
        <v>11.46147985347136</v>
      </c>
      <c r="DA113" s="130" t="s">
        <v>1643</v>
      </c>
    </row>
    <row r="114" spans="1:105" ht="12" customHeight="1" x14ac:dyDescent="0.25">
      <c r="A114" s="97" t="s">
        <v>175</v>
      </c>
      <c r="B114" s="98">
        <v>6.6175847789486992</v>
      </c>
      <c r="C114" s="98">
        <v>6.4886848057090152</v>
      </c>
      <c r="D114" s="98">
        <v>6.1599660202025408</v>
      </c>
      <c r="E114" s="98">
        <v>6.692873861871762</v>
      </c>
      <c r="F114" s="98">
        <v>7.3452333128228995</v>
      </c>
      <c r="G114" s="98">
        <v>7.6520795417732552</v>
      </c>
      <c r="H114" s="98">
        <v>8.1959809753545603</v>
      </c>
      <c r="I114" s="98">
        <v>8.7717489042281294</v>
      </c>
      <c r="J114" s="98">
        <v>9.303841781849993</v>
      </c>
      <c r="K114" s="98">
        <v>8.6603234528315713</v>
      </c>
      <c r="L114" s="98">
        <v>8.0633674774985717</v>
      </c>
      <c r="M114" s="98">
        <v>8.4136269454495629</v>
      </c>
      <c r="N114" s="98">
        <v>7.8407851378826559</v>
      </c>
      <c r="O114" s="98">
        <v>6.6346121661558133</v>
      </c>
      <c r="P114" s="98">
        <v>6.5420460294757534</v>
      </c>
      <c r="Q114" s="98">
        <v>5.7176136652747971</v>
      </c>
      <c r="R114" s="98">
        <v>6.7340013656599629</v>
      </c>
      <c r="S114" s="98">
        <v>6.650650823308748</v>
      </c>
      <c r="T114" s="98">
        <v>8.4890722434477439</v>
      </c>
      <c r="U114" s="98">
        <v>9.144103471663831</v>
      </c>
      <c r="V114" s="98">
        <v>9.4624195225010421</v>
      </c>
      <c r="W114" s="98">
        <v>11.225313107205869</v>
      </c>
      <c r="X114" s="98">
        <v>10.702035987724837</v>
      </c>
      <c r="Y114" s="98">
        <v>11.257299371384148</v>
      </c>
      <c r="DA114" s="63" t="s">
        <v>1644</v>
      </c>
    </row>
    <row r="115" spans="1:105" ht="12" customHeight="1" x14ac:dyDescent="0.25">
      <c r="A115" s="109" t="s">
        <v>120</v>
      </c>
      <c r="B115" s="33">
        <v>0.17484674699098293</v>
      </c>
      <c r="C115" s="33">
        <v>0.20720296655288917</v>
      </c>
      <c r="D115" s="33">
        <v>0.10576528884718973</v>
      </c>
      <c r="E115" s="33">
        <v>0.15494646104870208</v>
      </c>
      <c r="F115" s="33">
        <v>0.22414724087113383</v>
      </c>
      <c r="G115" s="33">
        <v>0.1739525249338342</v>
      </c>
      <c r="H115" s="33">
        <v>0.22441320873122711</v>
      </c>
      <c r="I115" s="33">
        <v>0.25831235940316888</v>
      </c>
      <c r="J115" s="33">
        <v>0.27642985716884111</v>
      </c>
      <c r="K115" s="33">
        <v>0.25966244355615714</v>
      </c>
      <c r="L115" s="33">
        <v>0.19071106803514198</v>
      </c>
      <c r="M115" s="33">
        <v>0.21763896810378477</v>
      </c>
      <c r="N115" s="33">
        <v>0.21808238754168702</v>
      </c>
      <c r="O115" s="33">
        <v>0.19618947400408654</v>
      </c>
      <c r="P115" s="33">
        <v>0.19783330088706252</v>
      </c>
      <c r="Q115" s="33">
        <v>0.15431983760574275</v>
      </c>
      <c r="R115" s="33">
        <v>0.15288960942536456</v>
      </c>
      <c r="S115" s="33">
        <v>0.10159473528469809</v>
      </c>
      <c r="T115" s="33">
        <v>0.22071855100972196</v>
      </c>
      <c r="U115" s="33">
        <v>0.20610084761850692</v>
      </c>
      <c r="V115" s="33">
        <v>0.19734627997929144</v>
      </c>
      <c r="W115" s="33">
        <v>0.26767664263645213</v>
      </c>
      <c r="X115" s="33">
        <v>0.24849032932597101</v>
      </c>
      <c r="Y115" s="33">
        <v>0.20418048208721173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49.504324377711676</v>
      </c>
      <c r="C117" s="117">
        <f t="shared" si="19"/>
        <v>51.442984639613996</v>
      </c>
      <c r="D117" s="117">
        <f t="shared" si="19"/>
        <v>53.027666277975172</v>
      </c>
      <c r="E117" s="117">
        <f t="shared" si="19"/>
        <v>57.249664632893598</v>
      </c>
      <c r="F117" s="117">
        <f t="shared" si="19"/>
        <v>62.74399968651349</v>
      </c>
      <c r="G117" s="117">
        <f t="shared" si="19"/>
        <v>67.172602961984779</v>
      </c>
      <c r="H117" s="117">
        <f t="shared" si="19"/>
        <v>70.83927292701928</v>
      </c>
      <c r="I117" s="117">
        <f t="shared" si="19"/>
        <v>75.344850813213839</v>
      </c>
      <c r="J117" s="117">
        <f t="shared" si="19"/>
        <v>75.61702357243297</v>
      </c>
      <c r="K117" s="117">
        <f t="shared" si="19"/>
        <v>76.154240171695506</v>
      </c>
      <c r="L117" s="117">
        <f t="shared" si="19"/>
        <v>84.128755820304761</v>
      </c>
      <c r="M117" s="117">
        <f t="shared" si="19"/>
        <v>78.04794233806939</v>
      </c>
      <c r="N117" s="117">
        <f t="shared" si="19"/>
        <v>74.317359409490066</v>
      </c>
      <c r="O117" s="117">
        <f t="shared" si="19"/>
        <v>69.057030084775391</v>
      </c>
      <c r="P117" s="117">
        <f t="shared" si="19"/>
        <v>68.529262983445079</v>
      </c>
      <c r="Q117" s="117">
        <f t="shared" si="19"/>
        <v>72.192540103324674</v>
      </c>
      <c r="R117" s="117">
        <f t="shared" ref="R117:V117" si="20">R118+R121+R123+R132</f>
        <v>88.817743780493188</v>
      </c>
      <c r="S117" s="117">
        <f t="shared" si="20"/>
        <v>97.330729555261868</v>
      </c>
      <c r="T117" s="117">
        <f t="shared" si="20"/>
        <v>107.89174222875008</v>
      </c>
      <c r="U117" s="117">
        <f t="shared" si="20"/>
        <v>108.817340837315</v>
      </c>
      <c r="V117" s="117">
        <f t="shared" si="20"/>
        <v>121.61624974525046</v>
      </c>
      <c r="W117" s="117">
        <f t="shared" ref="W117:Y117" si="21">W118+W121+W123+W132</f>
        <v>157.63146623898862</v>
      </c>
      <c r="X117" s="117">
        <f t="shared" si="21"/>
        <v>144.15245496983957</v>
      </c>
      <c r="Y117" s="117">
        <f t="shared" si="21"/>
        <v>133.97373631443995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43.250345230112494</v>
      </c>
      <c r="C118" s="122">
        <f t="shared" si="22"/>
        <v>45.098220549628621</v>
      </c>
      <c r="D118" s="122">
        <f t="shared" si="22"/>
        <v>47.100330729887247</v>
      </c>
      <c r="E118" s="122">
        <f t="shared" si="22"/>
        <v>50.623610353122928</v>
      </c>
      <c r="F118" s="122">
        <f t="shared" si="22"/>
        <v>54.93593364222901</v>
      </c>
      <c r="G118" s="122">
        <f t="shared" si="22"/>
        <v>58.937206929554705</v>
      </c>
      <c r="H118" s="122">
        <f t="shared" si="22"/>
        <v>61.82826999324466</v>
      </c>
      <c r="I118" s="122">
        <f t="shared" si="22"/>
        <v>65.889298354162804</v>
      </c>
      <c r="J118" s="122">
        <f t="shared" si="22"/>
        <v>65.477767324188761</v>
      </c>
      <c r="K118" s="122">
        <f t="shared" si="22"/>
        <v>66.332614762835135</v>
      </c>
      <c r="L118" s="122">
        <f t="shared" si="22"/>
        <v>74.540884827527989</v>
      </c>
      <c r="M118" s="122">
        <f t="shared" si="22"/>
        <v>68.229072293298316</v>
      </c>
      <c r="N118" s="122">
        <f t="shared" si="22"/>
        <v>64.94661137773879</v>
      </c>
      <c r="O118" s="122">
        <f t="shared" si="22"/>
        <v>60.785753850243758</v>
      </c>
      <c r="P118" s="122">
        <f t="shared" si="22"/>
        <v>59.924880804165923</v>
      </c>
      <c r="Q118" s="122">
        <f t="shared" si="22"/>
        <v>63.745203848531773</v>
      </c>
      <c r="R118" s="122">
        <f t="shared" ref="R118:V118" si="23">SUM(R119:R120)</f>
        <v>78.632942624821382</v>
      </c>
      <c r="S118" s="122">
        <f t="shared" si="23"/>
        <v>86.757407447161924</v>
      </c>
      <c r="T118" s="122">
        <f t="shared" si="23"/>
        <v>95.740369374602267</v>
      </c>
      <c r="U118" s="122">
        <f t="shared" si="23"/>
        <v>96.306252493910534</v>
      </c>
      <c r="V118" s="122">
        <f t="shared" si="23"/>
        <v>108.28419441109222</v>
      </c>
      <c r="W118" s="122">
        <f t="shared" ref="W118:Y118" si="24">SUM(W119:W120)</f>
        <v>137.29933945846506</v>
      </c>
      <c r="X118" s="122">
        <f t="shared" si="24"/>
        <v>125.84211080855125</v>
      </c>
      <c r="Y118" s="122">
        <f t="shared" si="24"/>
        <v>118.98341327717294</v>
      </c>
      <c r="DA118" s="130" t="s">
        <v>1797</v>
      </c>
    </row>
    <row r="119" spans="1:105" ht="12" customHeight="1" x14ac:dyDescent="0.25">
      <c r="A119" s="97" t="s">
        <v>212</v>
      </c>
      <c r="B119" s="98">
        <v>42.275120099802216</v>
      </c>
      <c r="C119" s="98">
        <v>44.099857900375589</v>
      </c>
      <c r="D119" s="98">
        <v>46.078883824885743</v>
      </c>
      <c r="E119" s="98">
        <v>49.54727923603825</v>
      </c>
      <c r="F119" s="98">
        <v>53.78598639701196</v>
      </c>
      <c r="G119" s="98">
        <v>57.721755935968986</v>
      </c>
      <c r="H119" s="98">
        <v>60.565609486424613</v>
      </c>
      <c r="I119" s="98">
        <v>64.569563150173693</v>
      </c>
      <c r="J119" s="98">
        <v>64.180041389806675</v>
      </c>
      <c r="K119" s="98">
        <v>65.03570428974399</v>
      </c>
      <c r="L119" s="98">
        <v>73.112194151858233</v>
      </c>
      <c r="M119" s="98">
        <v>66.934469918318086</v>
      </c>
      <c r="N119" s="98">
        <v>63.724767775444498</v>
      </c>
      <c r="O119" s="98">
        <v>59.651508759190861</v>
      </c>
      <c r="P119" s="98">
        <v>58.823274347642517</v>
      </c>
      <c r="Q119" s="98">
        <v>62.592232185464866</v>
      </c>
      <c r="R119" s="98">
        <v>77.234620697084893</v>
      </c>
      <c r="S119" s="98">
        <v>85.234763718871292</v>
      </c>
      <c r="T119" s="98">
        <v>94.063450869390095</v>
      </c>
      <c r="U119" s="98">
        <v>94.621679339008764</v>
      </c>
      <c r="V119" s="98">
        <v>106.41647836732278</v>
      </c>
      <c r="W119" s="98">
        <v>134.95153610680114</v>
      </c>
      <c r="X119" s="98">
        <v>123.69809131173967</v>
      </c>
      <c r="Y119" s="98">
        <v>116.98737013335295</v>
      </c>
      <c r="DA119" s="63" t="s">
        <v>1798</v>
      </c>
    </row>
    <row r="120" spans="1:105" ht="12" customHeight="1" x14ac:dyDescent="0.25">
      <c r="A120" s="97" t="s">
        <v>53</v>
      </c>
      <c r="B120" s="98">
        <v>0.97522513031027469</v>
      </c>
      <c r="C120" s="98">
        <v>0.99836264925303464</v>
      </c>
      <c r="D120" s="98">
        <v>1.0214469050015047</v>
      </c>
      <c r="E120" s="98">
        <v>1.0763311170846785</v>
      </c>
      <c r="F120" s="98">
        <v>1.1499472452170512</v>
      </c>
      <c r="G120" s="98">
        <v>1.2154509935857176</v>
      </c>
      <c r="H120" s="98">
        <v>1.2626605068200483</v>
      </c>
      <c r="I120" s="98">
        <v>1.3197352039891099</v>
      </c>
      <c r="J120" s="98">
        <v>1.2977259343820875</v>
      </c>
      <c r="K120" s="98">
        <v>1.2969104730911454</v>
      </c>
      <c r="L120" s="98">
        <v>1.4286906756697533</v>
      </c>
      <c r="M120" s="98">
        <v>1.2946023749802338</v>
      </c>
      <c r="N120" s="98">
        <v>1.2218436022942951</v>
      </c>
      <c r="O120" s="98">
        <v>1.1342450910528989</v>
      </c>
      <c r="P120" s="98">
        <v>1.1016064565234087</v>
      </c>
      <c r="Q120" s="98">
        <v>1.1529716630669067</v>
      </c>
      <c r="R120" s="98">
        <v>1.3983219277364884</v>
      </c>
      <c r="S120" s="98">
        <v>1.5226437282906287</v>
      </c>
      <c r="T120" s="98">
        <v>1.6769185052121667</v>
      </c>
      <c r="U120" s="98">
        <v>1.6845731549017657</v>
      </c>
      <c r="V120" s="98">
        <v>1.8677160437694336</v>
      </c>
      <c r="W120" s="98">
        <v>2.3478033516639059</v>
      </c>
      <c r="X120" s="98">
        <v>2.1440194968115778</v>
      </c>
      <c r="Y120" s="98">
        <v>1.9960431438199862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1.6524560172748572E-4</v>
      </c>
      <c r="C121" s="122">
        <f t="shared" si="25"/>
        <v>2.0475509196321188E-4</v>
      </c>
      <c r="D121" s="122">
        <f t="shared" si="25"/>
        <v>2.6798935172559326E-4</v>
      </c>
      <c r="E121" s="122">
        <f t="shared" si="25"/>
        <v>6.9067728402195049E-4</v>
      </c>
      <c r="F121" s="122">
        <f t="shared" si="25"/>
        <v>1.4978320419453493E-3</v>
      </c>
      <c r="G121" s="122">
        <f t="shared" si="25"/>
        <v>3.163685687047911E-3</v>
      </c>
      <c r="H121" s="122">
        <f t="shared" si="25"/>
        <v>1.1505744062428741E-2</v>
      </c>
      <c r="I121" s="122">
        <f t="shared" si="25"/>
        <v>6.8248673578882521E-3</v>
      </c>
      <c r="J121" s="122">
        <f t="shared" si="25"/>
        <v>6.3789186025539268E-3</v>
      </c>
      <c r="K121" s="122">
        <f t="shared" si="25"/>
        <v>7.8714626828508185E-3</v>
      </c>
      <c r="L121" s="122">
        <f t="shared" si="25"/>
        <v>6.4380306732595316E-2</v>
      </c>
      <c r="M121" s="122">
        <f t="shared" si="25"/>
        <v>8.1139437396799095E-3</v>
      </c>
      <c r="N121" s="122">
        <f t="shared" si="25"/>
        <v>2.2957971952234375E-2</v>
      </c>
      <c r="O121" s="122">
        <f t="shared" si="25"/>
        <v>1.1777594892235517E-2</v>
      </c>
      <c r="P121" s="122">
        <f t="shared" si="25"/>
        <v>2.8161679816188483E-2</v>
      </c>
      <c r="Q121" s="122">
        <f t="shared" si="25"/>
        <v>2.1532669161008197E-2</v>
      </c>
      <c r="R121" s="122">
        <f t="shared" si="25"/>
        <v>1.8674080195739073E-2</v>
      </c>
      <c r="S121" s="122">
        <f t="shared" si="25"/>
        <v>1.9820364383250626E-2</v>
      </c>
      <c r="T121" s="122">
        <f t="shared" si="25"/>
        <v>3.6928854671403069E-2</v>
      </c>
      <c r="U121" s="122">
        <f t="shared" si="25"/>
        <v>3.2764513703255317E-2</v>
      </c>
      <c r="V121" s="122">
        <f t="shared" si="25"/>
        <v>2.2874575983194319E-2</v>
      </c>
      <c r="W121" s="122">
        <f t="shared" si="25"/>
        <v>7.973923734537329E-2</v>
      </c>
      <c r="X121" s="122">
        <f t="shared" si="25"/>
        <v>5.4637522955892352E-2</v>
      </c>
      <c r="Y121" s="122">
        <f t="shared" si="25"/>
        <v>4.3765621353712279E-2</v>
      </c>
      <c r="DA121" s="130" t="s">
        <v>1800</v>
      </c>
    </row>
    <row r="122" spans="1:105" ht="12" customHeight="1" x14ac:dyDescent="0.25">
      <c r="A122" s="97" t="s">
        <v>53</v>
      </c>
      <c r="B122" s="98">
        <v>1.6524560172748572E-4</v>
      </c>
      <c r="C122" s="98">
        <v>2.0475509196321188E-4</v>
      </c>
      <c r="D122" s="98">
        <v>2.6798935172559326E-4</v>
      </c>
      <c r="E122" s="98">
        <v>6.9067728402195049E-4</v>
      </c>
      <c r="F122" s="98">
        <v>1.4978320419453493E-3</v>
      </c>
      <c r="G122" s="98">
        <v>3.163685687047911E-3</v>
      </c>
      <c r="H122" s="98">
        <v>1.1505744062428741E-2</v>
      </c>
      <c r="I122" s="98">
        <v>6.8248673578882521E-3</v>
      </c>
      <c r="J122" s="98">
        <v>6.3789186025539268E-3</v>
      </c>
      <c r="K122" s="98">
        <v>7.8714626828508185E-3</v>
      </c>
      <c r="L122" s="98">
        <v>6.4380306732595316E-2</v>
      </c>
      <c r="M122" s="98">
        <v>8.1139437396799095E-3</v>
      </c>
      <c r="N122" s="98">
        <v>2.2957971952234375E-2</v>
      </c>
      <c r="O122" s="98">
        <v>1.1777594892235517E-2</v>
      </c>
      <c r="P122" s="98">
        <v>2.8161679816188483E-2</v>
      </c>
      <c r="Q122" s="98">
        <v>2.1532669161008197E-2</v>
      </c>
      <c r="R122" s="98">
        <v>1.8674080195739073E-2</v>
      </c>
      <c r="S122" s="98">
        <v>1.9820364383250626E-2</v>
      </c>
      <c r="T122" s="98">
        <v>3.6928854671403069E-2</v>
      </c>
      <c r="U122" s="98">
        <v>3.2764513703255317E-2</v>
      </c>
      <c r="V122" s="98">
        <v>2.2874575983194319E-2</v>
      </c>
      <c r="W122" s="98">
        <v>7.973923734537329E-2</v>
      </c>
      <c r="X122" s="98">
        <v>5.4637522955892352E-2</v>
      </c>
      <c r="Y122" s="98">
        <v>4.3765621353712279E-2</v>
      </c>
      <c r="DA122" s="63" t="s">
        <v>1801</v>
      </c>
    </row>
    <row r="123" spans="1:105" ht="12" customHeight="1" x14ac:dyDescent="0.25">
      <c r="A123" s="121" t="s">
        <v>55</v>
      </c>
      <c r="B123" s="122">
        <v>2.3907428878079879</v>
      </c>
      <c r="C123" s="122">
        <v>2.5241255992391527</v>
      </c>
      <c r="D123" s="122">
        <v>2.3590070721678371</v>
      </c>
      <c r="E123" s="122">
        <v>2.7098351920125747</v>
      </c>
      <c r="F123" s="122">
        <v>3.4585573545207127</v>
      </c>
      <c r="G123" s="122">
        <v>3.7350086048724487</v>
      </c>
      <c r="H123" s="122">
        <v>4.1413977714448471</v>
      </c>
      <c r="I123" s="122">
        <v>4.2281090953621367</v>
      </c>
      <c r="J123" s="122">
        <v>4.5892771958658241</v>
      </c>
      <c r="K123" s="122">
        <v>4.6458651025513591</v>
      </c>
      <c r="L123" s="122">
        <v>4.7439069305252941</v>
      </c>
      <c r="M123" s="122">
        <v>4.8034896274630281</v>
      </c>
      <c r="N123" s="122">
        <v>4.6643708394034205</v>
      </c>
      <c r="O123" s="122">
        <v>4.2832655560923572</v>
      </c>
      <c r="P123" s="122">
        <v>4.6484927387617105</v>
      </c>
      <c r="Q123" s="122">
        <v>5.0017714680687222</v>
      </c>
      <c r="R123" s="122">
        <v>6.1421868062694127</v>
      </c>
      <c r="S123" s="122">
        <v>6.5972110040219656</v>
      </c>
      <c r="T123" s="122">
        <v>6.9572625189369894</v>
      </c>
      <c r="U123" s="122">
        <v>6.9026786584298021</v>
      </c>
      <c r="V123" s="122">
        <v>7.4998354571750623</v>
      </c>
      <c r="W123" s="122">
        <v>13.274469618864103</v>
      </c>
      <c r="X123" s="122">
        <v>11.562150367787904</v>
      </c>
      <c r="Y123" s="122">
        <v>7.9124111608281495</v>
      </c>
      <c r="DA123" s="130" t="s">
        <v>1802</v>
      </c>
    </row>
    <row r="124" spans="1:105" ht="12" customHeight="1" x14ac:dyDescent="0.25">
      <c r="A124" s="97" t="s">
        <v>134</v>
      </c>
      <c r="B124" s="98">
        <v>2.3110358185607667</v>
      </c>
      <c r="C124" s="98">
        <v>2.4317664039370399</v>
      </c>
      <c r="D124" s="98">
        <v>2.2890382186151834</v>
      </c>
      <c r="E124" s="98">
        <v>2.6305599908367738</v>
      </c>
      <c r="F124" s="98">
        <v>3.3428043970682029</v>
      </c>
      <c r="G124" s="98">
        <v>3.6176681246872886</v>
      </c>
      <c r="H124" s="98">
        <v>4.0004474539262063</v>
      </c>
      <c r="I124" s="98">
        <v>4.1107459673798994</v>
      </c>
      <c r="J124" s="98">
        <v>4.4457610203766906</v>
      </c>
      <c r="K124" s="98">
        <v>4.4954142917891868</v>
      </c>
      <c r="L124" s="98">
        <v>4.6258034448558059</v>
      </c>
      <c r="M124" s="98">
        <v>4.671112802718226</v>
      </c>
      <c r="N124" s="98">
        <v>4.5262568928043683</v>
      </c>
      <c r="O124" s="98">
        <v>4.1610057080163285</v>
      </c>
      <c r="P124" s="98">
        <v>4.5061271205256412</v>
      </c>
      <c r="Q124" s="98">
        <v>4.8541775185445504</v>
      </c>
      <c r="R124" s="98">
        <v>5.9761563865819634</v>
      </c>
      <c r="S124" s="98">
        <v>6.4196992916766167</v>
      </c>
      <c r="T124" s="98">
        <v>6.7666701375980649</v>
      </c>
      <c r="U124" s="98">
        <v>6.7123384355444609</v>
      </c>
      <c r="V124" s="98">
        <v>7.2911502569437125</v>
      </c>
      <c r="W124" s="98">
        <v>12.922611600721401</v>
      </c>
      <c r="X124" s="98">
        <v>11.223791903938261</v>
      </c>
      <c r="Y124" s="98">
        <v>7.684302138736741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7.970706924722129E-2</v>
      </c>
      <c r="C128" s="101">
        <v>9.2359195302112826E-2</v>
      </c>
      <c r="D128" s="101">
        <v>6.9968853552653851E-2</v>
      </c>
      <c r="E128" s="101">
        <v>7.9275201175800863E-2</v>
      </c>
      <c r="F128" s="101">
        <v>0.11575295745250974</v>
      </c>
      <c r="G128" s="101">
        <v>0.11734048018516</v>
      </c>
      <c r="H128" s="101">
        <v>0.14095031751864046</v>
      </c>
      <c r="I128" s="101">
        <v>0.11736312798223739</v>
      </c>
      <c r="J128" s="101">
        <v>0.14351617548913356</v>
      </c>
      <c r="K128" s="101">
        <v>0.15045081076217268</v>
      </c>
      <c r="L128" s="101">
        <v>0.11810348566948808</v>
      </c>
      <c r="M128" s="101">
        <v>0.13237682474480161</v>
      </c>
      <c r="N128" s="101">
        <v>0.13811394659905252</v>
      </c>
      <c r="O128" s="101">
        <v>0.12225984807602895</v>
      </c>
      <c r="P128" s="101">
        <v>0.14236561823606916</v>
      </c>
      <c r="Q128" s="101">
        <v>0.14759394952417154</v>
      </c>
      <c r="R128" s="101">
        <v>0.16603041968744908</v>
      </c>
      <c r="S128" s="101">
        <v>0.17751171234534863</v>
      </c>
      <c r="T128" s="101">
        <v>0.1905923813389242</v>
      </c>
      <c r="U128" s="101">
        <v>0.19034022288534103</v>
      </c>
      <c r="V128" s="101">
        <v>0.20868520023134932</v>
      </c>
      <c r="W128" s="101">
        <v>0.35185801814270151</v>
      </c>
      <c r="X128" s="101">
        <v>0.3383584638496433</v>
      </c>
      <c r="Y128" s="101">
        <v>0.22810902209140838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3.8630710141894657</v>
      </c>
      <c r="C132" s="122">
        <v>3.8204337356542566</v>
      </c>
      <c r="D132" s="122">
        <v>3.5680604865683607</v>
      </c>
      <c r="E132" s="122">
        <v>3.9155284104740766</v>
      </c>
      <c r="F132" s="122">
        <v>4.3480108577218148</v>
      </c>
      <c r="G132" s="122">
        <v>4.4972237418705774</v>
      </c>
      <c r="H132" s="122">
        <v>4.8580994182673427</v>
      </c>
      <c r="I132" s="122">
        <v>5.2206184963310012</v>
      </c>
      <c r="J132" s="122">
        <v>5.543600133775838</v>
      </c>
      <c r="K132" s="122">
        <v>5.1678888436261561</v>
      </c>
      <c r="L132" s="122">
        <v>4.7795837555188747</v>
      </c>
      <c r="M132" s="122">
        <v>5.0072664735683743</v>
      </c>
      <c r="N132" s="122">
        <v>4.6834192203956251</v>
      </c>
      <c r="O132" s="122">
        <v>3.9762330835470392</v>
      </c>
      <c r="P132" s="122">
        <v>3.9277277607012664</v>
      </c>
      <c r="Q132" s="122">
        <v>3.4240321175631729</v>
      </c>
      <c r="R132" s="122">
        <v>4.0239402692066673</v>
      </c>
      <c r="S132" s="122">
        <v>3.9562907396947167</v>
      </c>
      <c r="T132" s="122">
        <v>5.1571814805394194</v>
      </c>
      <c r="U132" s="122">
        <v>5.575645171271403</v>
      </c>
      <c r="V132" s="122">
        <v>5.809345300999972</v>
      </c>
      <c r="W132" s="122">
        <v>6.9779179243140748</v>
      </c>
      <c r="X132" s="122">
        <v>6.693556270544514</v>
      </c>
      <c r="Y132" s="122">
        <v>7.0341462550851359</v>
      </c>
      <c r="DA132" s="130" t="s">
        <v>1811</v>
      </c>
    </row>
    <row r="133" spans="1:105" ht="12" customHeight="1" x14ac:dyDescent="0.25">
      <c r="A133" s="97" t="s">
        <v>175</v>
      </c>
      <c r="B133" s="98">
        <v>3.7356134862075856</v>
      </c>
      <c r="C133" s="98">
        <v>3.6690089694407284</v>
      </c>
      <c r="D133" s="98">
        <v>3.4905206837113112</v>
      </c>
      <c r="E133" s="98">
        <v>3.8015227780686844</v>
      </c>
      <c r="F133" s="98">
        <v>4.1824577329325479</v>
      </c>
      <c r="G133" s="98">
        <v>4.3682396914796735</v>
      </c>
      <c r="H133" s="98">
        <v>4.691003661473391</v>
      </c>
      <c r="I133" s="98">
        <v>5.0278322646936759</v>
      </c>
      <c r="J133" s="98">
        <v>5.3370427724320848</v>
      </c>
      <c r="K133" s="98">
        <v>4.9734737881787829</v>
      </c>
      <c r="L133" s="98">
        <v>4.6364640570686273</v>
      </c>
      <c r="M133" s="98">
        <v>4.8435062870652841</v>
      </c>
      <c r="N133" s="98">
        <v>4.518813753505885</v>
      </c>
      <c r="O133" s="98">
        <v>3.8275665082476928</v>
      </c>
      <c r="P133" s="98">
        <v>3.777015458332678</v>
      </c>
      <c r="Q133" s="98">
        <v>3.3056805602797694</v>
      </c>
      <c r="R133" s="98">
        <v>3.905625712584059</v>
      </c>
      <c r="S133" s="98">
        <v>3.8767627452972064</v>
      </c>
      <c r="T133" s="98">
        <v>4.9819479995956852</v>
      </c>
      <c r="U133" s="98">
        <v>5.4094294646598655</v>
      </c>
      <c r="V133" s="98">
        <v>5.6475167084445159</v>
      </c>
      <c r="W133" s="98">
        <v>6.7547745715271672</v>
      </c>
      <c r="X133" s="98">
        <v>6.4833757205593061</v>
      </c>
      <c r="Y133" s="98">
        <v>6.8587047967214252</v>
      </c>
      <c r="DA133" s="63" t="s">
        <v>1812</v>
      </c>
    </row>
    <row r="134" spans="1:105" ht="12" customHeight="1" x14ac:dyDescent="0.25">
      <c r="A134" s="109" t="s">
        <v>120</v>
      </c>
      <c r="B134" s="33">
        <v>0.12745752798188023</v>
      </c>
      <c r="C134" s="33">
        <v>0.15142476621352813</v>
      </c>
      <c r="D134" s="33">
        <v>7.7539802857049672E-2</v>
      </c>
      <c r="E134" s="33">
        <v>0.11400563240539202</v>
      </c>
      <c r="F134" s="33">
        <v>0.1655531247892674</v>
      </c>
      <c r="G134" s="33">
        <v>0.12898405039090394</v>
      </c>
      <c r="H134" s="33">
        <v>0.16709575679395158</v>
      </c>
      <c r="I134" s="33">
        <v>0.1927862316373255</v>
      </c>
      <c r="J134" s="33">
        <v>0.20655736134375358</v>
      </c>
      <c r="K134" s="33">
        <v>0.19441505544737334</v>
      </c>
      <c r="L134" s="33">
        <v>0.14311969845024708</v>
      </c>
      <c r="M134" s="33">
        <v>0.16376018650309035</v>
      </c>
      <c r="N134" s="33">
        <v>0.16460546688974032</v>
      </c>
      <c r="O134" s="33">
        <v>0.14866657529934624</v>
      </c>
      <c r="P134" s="33">
        <v>0.15071230236858843</v>
      </c>
      <c r="Q134" s="33">
        <v>0.11835155728340341</v>
      </c>
      <c r="R134" s="33">
        <v>0.11831455662260854</v>
      </c>
      <c r="S134" s="33">
        <v>7.9527994397510321E-2</v>
      </c>
      <c r="T134" s="33">
        <v>0.17523348094373373</v>
      </c>
      <c r="U134" s="33">
        <v>0.16621570661153745</v>
      </c>
      <c r="V134" s="33">
        <v>0.16182859255545615</v>
      </c>
      <c r="W134" s="33">
        <v>0.22314335278690728</v>
      </c>
      <c r="X134" s="33">
        <v>0.21018054998520744</v>
      </c>
      <c r="Y134" s="33">
        <v>0.17544145836371075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0.47000812169271028</v>
      </c>
      <c r="C136" s="119">
        <f t="shared" si="26"/>
        <v>0.47263833496821078</v>
      </c>
      <c r="D136" s="119">
        <f t="shared" si="26"/>
        <v>0.47605003178184718</v>
      </c>
      <c r="E136" s="119">
        <f t="shared" si="26"/>
        <v>0.48164969213916425</v>
      </c>
      <c r="F136" s="119">
        <f t="shared" si="26"/>
        <v>0.48794960814373606</v>
      </c>
      <c r="G136" s="119">
        <f t="shared" si="26"/>
        <v>0.49376439063018901</v>
      </c>
      <c r="H136" s="119">
        <f t="shared" si="26"/>
        <v>0.49968384548511457</v>
      </c>
      <c r="I136" s="119">
        <f t="shared" si="26"/>
        <v>0.50574987116147296</v>
      </c>
      <c r="J136" s="119">
        <f t="shared" si="26"/>
        <v>0.51225048466324818</v>
      </c>
      <c r="K136" s="119">
        <f t="shared" si="26"/>
        <v>0.51840468974236509</v>
      </c>
      <c r="L136" s="119">
        <f t="shared" si="26"/>
        <v>0.5251099251043706</v>
      </c>
      <c r="M136" s="119">
        <f t="shared" si="26"/>
        <v>0.53273922021400899</v>
      </c>
      <c r="N136" s="119">
        <f t="shared" si="26"/>
        <v>0.54210040528457781</v>
      </c>
      <c r="O136" s="119">
        <f t="shared" si="26"/>
        <v>0.55379124459680173</v>
      </c>
      <c r="P136" s="119">
        <f t="shared" si="26"/>
        <v>0.56394281911277777</v>
      </c>
      <c r="Q136" s="119">
        <f t="shared" si="26"/>
        <v>0.581191627924458</v>
      </c>
      <c r="R136" s="119">
        <f t="shared" ref="R136:V136" si="27">IF(R117=0,"",R117/R98)</f>
        <v>0.60310962720969519</v>
      </c>
      <c r="S136" s="119">
        <f t="shared" si="27"/>
        <v>0.62523121156958206</v>
      </c>
      <c r="T136" s="119">
        <f t="shared" si="27"/>
        <v>0.64644629610610882</v>
      </c>
      <c r="U136" s="119">
        <f t="shared" si="27"/>
        <v>0.66750665566803713</v>
      </c>
      <c r="V136" s="119">
        <f t="shared" si="27"/>
        <v>0.6881546241812474</v>
      </c>
      <c r="W136" s="119">
        <f t="shared" ref="W136:Y136" si="28">IF(W117=0,"",W117/W98)</f>
        <v>0.70684670654607173</v>
      </c>
      <c r="X136" s="119">
        <f t="shared" si="28"/>
        <v>0.71940494339587624</v>
      </c>
      <c r="Y136" s="119">
        <f t="shared" si="28"/>
        <v>0.72701785480463521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0.46176260613555759</v>
      </c>
      <c r="C137" s="124">
        <f t="shared" si="29"/>
        <v>0.464729219066498</v>
      </c>
      <c r="D137" s="124">
        <f t="shared" si="29"/>
        <v>0.46913559149826806</v>
      </c>
      <c r="E137" s="124">
        <f t="shared" si="29"/>
        <v>0.4746600853737481</v>
      </c>
      <c r="F137" s="124">
        <f t="shared" si="29"/>
        <v>0.48073888869263059</v>
      </c>
      <c r="G137" s="124">
        <f t="shared" si="29"/>
        <v>0.48695935607654783</v>
      </c>
      <c r="H137" s="124">
        <f t="shared" si="29"/>
        <v>0.49271623055209829</v>
      </c>
      <c r="I137" s="124">
        <f t="shared" si="29"/>
        <v>0.49904169994901049</v>
      </c>
      <c r="J137" s="124">
        <f t="shared" si="29"/>
        <v>0.50532255787768132</v>
      </c>
      <c r="K137" s="124">
        <f t="shared" si="29"/>
        <v>0.51201940637013255</v>
      </c>
      <c r="L137" s="124">
        <f t="shared" si="29"/>
        <v>0.51952552440407829</v>
      </c>
      <c r="M137" s="124">
        <f t="shared" si="29"/>
        <v>0.52706530250316808</v>
      </c>
      <c r="N137" s="124">
        <f t="shared" si="29"/>
        <v>0.53666694441358997</v>
      </c>
      <c r="O137" s="124">
        <f t="shared" si="29"/>
        <v>0.5492075107611194</v>
      </c>
      <c r="P137" s="124">
        <f t="shared" si="29"/>
        <v>0.55948335233630209</v>
      </c>
      <c r="Q137" s="124">
        <f t="shared" si="29"/>
        <v>0.57774224928293338</v>
      </c>
      <c r="R137" s="124">
        <f t="shared" ref="R137:V137" si="30">IF(R118=0,"",R118/R99)</f>
        <v>0.60067952453813456</v>
      </c>
      <c r="S137" s="124">
        <f t="shared" si="30"/>
        <v>0.62365262768550989</v>
      </c>
      <c r="T137" s="124">
        <f t="shared" si="30"/>
        <v>0.64601965467768108</v>
      </c>
      <c r="U137" s="124">
        <f t="shared" si="30"/>
        <v>0.66837937408408399</v>
      </c>
      <c r="V137" s="124">
        <f t="shared" si="30"/>
        <v>0.68978871320213964</v>
      </c>
      <c r="W137" s="124">
        <f t="shared" ref="W137:Y137" si="31">IF(W118=0,"",W118/W99)</f>
        <v>0.70737663592606559</v>
      </c>
      <c r="X137" s="124">
        <f t="shared" si="31"/>
        <v>0.72101526913615355</v>
      </c>
      <c r="Y137" s="124">
        <f t="shared" si="31"/>
        <v>0.73105029167695323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0.45609951550828792</v>
      </c>
      <c r="C138" s="111">
        <f t="shared" si="32"/>
        <v>0.45916513635676059</v>
      </c>
      <c r="D138" s="111">
        <f t="shared" si="32"/>
        <v>0.46367908145340897</v>
      </c>
      <c r="E138" s="111">
        <f t="shared" si="32"/>
        <v>0.46930432618445123</v>
      </c>
      <c r="F138" s="111">
        <f t="shared" si="32"/>
        <v>0.47546040800812744</v>
      </c>
      <c r="G138" s="111">
        <f t="shared" si="32"/>
        <v>0.48175489426402868</v>
      </c>
      <c r="H138" s="111">
        <f t="shared" si="32"/>
        <v>0.48755991526112841</v>
      </c>
      <c r="I138" s="111">
        <f t="shared" si="32"/>
        <v>0.49398376538715655</v>
      </c>
      <c r="J138" s="111">
        <f t="shared" si="32"/>
        <v>0.50031816532816986</v>
      </c>
      <c r="K138" s="111">
        <f t="shared" si="32"/>
        <v>0.50708492627457313</v>
      </c>
      <c r="L138" s="111">
        <f t="shared" si="32"/>
        <v>0.51469307804754583</v>
      </c>
      <c r="M138" s="111">
        <f t="shared" si="32"/>
        <v>0.52228783589747796</v>
      </c>
      <c r="N138" s="111">
        <f t="shared" si="32"/>
        <v>0.53194126426119048</v>
      </c>
      <c r="O138" s="111">
        <f t="shared" si="32"/>
        <v>0.54453992960280428</v>
      </c>
      <c r="P138" s="111">
        <f t="shared" si="32"/>
        <v>0.55490553290867062</v>
      </c>
      <c r="Q138" s="111">
        <f t="shared" si="32"/>
        <v>0.57328317181466737</v>
      </c>
      <c r="R138" s="111">
        <f t="shared" ref="R138:V138" si="33">IF(R119=0,"",R119/R100)</f>
        <v>0.59636799803454399</v>
      </c>
      <c r="S138" s="111">
        <f t="shared" si="33"/>
        <v>0.61948774146594632</v>
      </c>
      <c r="T138" s="111">
        <f t="shared" si="33"/>
        <v>0.64196845280110271</v>
      </c>
      <c r="U138" s="111">
        <f t="shared" si="33"/>
        <v>0.66445647355965087</v>
      </c>
      <c r="V138" s="111">
        <f t="shared" si="33"/>
        <v>0.68605348160662294</v>
      </c>
      <c r="W138" s="111">
        <f t="shared" ref="W138:Y138" si="34">IF(W119=0,"",W119/W100)</f>
        <v>0.703793706419515</v>
      </c>
      <c r="X138" s="111">
        <f t="shared" si="34"/>
        <v>0.71754553950062583</v>
      </c>
      <c r="Y138" s="111">
        <f t="shared" si="34"/>
        <v>0.72771094942016623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2.0150958092649147</v>
      </c>
      <c r="D140" s="124">
        <f t="shared" si="38"/>
        <v>2.112653615066685</v>
      </c>
      <c r="E140" s="124">
        <f t="shared" si="38"/>
        <v>2.693228280391613</v>
      </c>
      <c r="F140" s="124">
        <f t="shared" si="38"/>
        <v>2.8876654447402443</v>
      </c>
      <c r="G140" s="124">
        <f t="shared" si="38"/>
        <v>3.0413910813040856</v>
      </c>
      <c r="H140" s="124">
        <f t="shared" si="38"/>
        <v>3.1488817054371672</v>
      </c>
      <c r="I140" s="124">
        <f t="shared" si="38"/>
        <v>3.2529437032430115</v>
      </c>
      <c r="J140" s="124">
        <f t="shared" si="38"/>
        <v>3.3216377114701734</v>
      </c>
      <c r="K140" s="124">
        <f t="shared" si="38"/>
        <v>3.3934093923158133</v>
      </c>
      <c r="L140" s="124">
        <f t="shared" si="38"/>
        <v>3.467987639801549</v>
      </c>
      <c r="M140" s="124">
        <f t="shared" si="38"/>
        <v>3.542883279302635</v>
      </c>
      <c r="N140" s="124">
        <f t="shared" si="38"/>
        <v>3.6505410228189992</v>
      </c>
      <c r="O140" s="124">
        <f t="shared" si="38"/>
        <v>3.7821282191411045</v>
      </c>
      <c r="P140" s="124">
        <f t="shared" si="38"/>
        <v>4.0177477627792779</v>
      </c>
      <c r="Q140" s="124">
        <f t="shared" si="38"/>
        <v>4.2746787631968592</v>
      </c>
      <c r="R140" s="124">
        <f t="shared" ref="R140:V140" si="39">IF(R121=0,"",R121/R102)</f>
        <v>4.4961570839447056</v>
      </c>
      <c r="S140" s="124">
        <f t="shared" si="39"/>
        <v>4.6239919316633484</v>
      </c>
      <c r="T140" s="124">
        <f t="shared" si="39"/>
        <v>4.6986126459509299</v>
      </c>
      <c r="U140" s="124">
        <f t="shared" si="39"/>
        <v>4.7410487651986433</v>
      </c>
      <c r="V140" s="124">
        <f t="shared" si="39"/>
        <v>4.7719354457665393</v>
      </c>
      <c r="W140" s="124">
        <f t="shared" ref="W140:Y140" si="40">IF(W121=0,"",W121/W102)</f>
        <v>4.7965886613495661</v>
      </c>
      <c r="X140" s="124">
        <f t="shared" si="40"/>
        <v>4.8143816435068167</v>
      </c>
      <c r="Y140" s="124">
        <f t="shared" si="40"/>
        <v>4.8269490618421163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2.0150958092649147</v>
      </c>
      <c r="D141" s="111">
        <f t="shared" si="41"/>
        <v>2.112653615066685</v>
      </c>
      <c r="E141" s="111">
        <f t="shared" si="41"/>
        <v>2.693228280391613</v>
      </c>
      <c r="F141" s="111">
        <f t="shared" si="41"/>
        <v>2.8876654447402443</v>
      </c>
      <c r="G141" s="111">
        <f t="shared" si="41"/>
        <v>3.0413910813040856</v>
      </c>
      <c r="H141" s="111">
        <f t="shared" si="41"/>
        <v>3.1488817054371672</v>
      </c>
      <c r="I141" s="111">
        <f t="shared" si="41"/>
        <v>3.2529437032430115</v>
      </c>
      <c r="J141" s="111">
        <f t="shared" si="41"/>
        <v>3.3216377114701734</v>
      </c>
      <c r="K141" s="111">
        <f t="shared" si="41"/>
        <v>3.3934093923158133</v>
      </c>
      <c r="L141" s="111">
        <f t="shared" si="41"/>
        <v>3.467987639801549</v>
      </c>
      <c r="M141" s="111">
        <f t="shared" si="41"/>
        <v>3.542883279302635</v>
      </c>
      <c r="N141" s="111">
        <f t="shared" si="41"/>
        <v>3.6505410228189992</v>
      </c>
      <c r="O141" s="111">
        <f t="shared" si="41"/>
        <v>3.7821282191411045</v>
      </c>
      <c r="P141" s="111">
        <f t="shared" si="41"/>
        <v>4.0177477627792779</v>
      </c>
      <c r="Q141" s="111">
        <f t="shared" si="41"/>
        <v>4.2746787631968592</v>
      </c>
      <c r="R141" s="111">
        <f t="shared" ref="R141:V141" si="42">IF(R122=0,"",R122/R103)</f>
        <v>4.4961570839447056</v>
      </c>
      <c r="S141" s="111">
        <f t="shared" si="42"/>
        <v>4.6239919316633484</v>
      </c>
      <c r="T141" s="111">
        <f t="shared" si="42"/>
        <v>4.6986126459509299</v>
      </c>
      <c r="U141" s="111">
        <f t="shared" si="42"/>
        <v>4.7410487651986433</v>
      </c>
      <c r="V141" s="111">
        <f t="shared" si="42"/>
        <v>4.7719354457665393</v>
      </c>
      <c r="W141" s="111">
        <f t="shared" ref="W141:Y141" si="43">IF(W122=0,"",W122/W103)</f>
        <v>4.7965886613495661</v>
      </c>
      <c r="X141" s="111">
        <f t="shared" si="43"/>
        <v>4.8143816435068167</v>
      </c>
      <c r="Y141" s="111">
        <f t="shared" si="43"/>
        <v>4.8269490618421163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0.49086989129278813</v>
      </c>
      <c r="C142" s="124">
        <f t="shared" si="44"/>
        <v>0.49451393498353785</v>
      </c>
      <c r="D142" s="124">
        <f t="shared" si="44"/>
        <v>0.49905211796377491</v>
      </c>
      <c r="E142" s="124">
        <f t="shared" si="44"/>
        <v>0.50545272606362768</v>
      </c>
      <c r="F142" s="124">
        <f t="shared" si="44"/>
        <v>0.512895959707793</v>
      </c>
      <c r="G142" s="124">
        <f t="shared" si="44"/>
        <v>0.51992962361590356</v>
      </c>
      <c r="H142" s="124">
        <f t="shared" si="44"/>
        <v>0.52692233062166904</v>
      </c>
      <c r="I142" s="124">
        <f t="shared" si="44"/>
        <v>0.53434452152016809</v>
      </c>
      <c r="J142" s="124">
        <f t="shared" si="44"/>
        <v>0.5425378201761758</v>
      </c>
      <c r="K142" s="124">
        <f t="shared" si="44"/>
        <v>0.55125104945181214</v>
      </c>
      <c r="L142" s="124">
        <f t="shared" si="44"/>
        <v>0.56072640672108642</v>
      </c>
      <c r="M142" s="124">
        <f t="shared" si="44"/>
        <v>0.57057752233832393</v>
      </c>
      <c r="N142" s="124">
        <f t="shared" si="44"/>
        <v>0.58247270675775964</v>
      </c>
      <c r="O142" s="124">
        <f t="shared" si="44"/>
        <v>0.59607998767138537</v>
      </c>
      <c r="P142" s="124">
        <f t="shared" si="44"/>
        <v>0.60656101527492889</v>
      </c>
      <c r="Q142" s="124">
        <f t="shared" si="44"/>
        <v>0.62501041986649197</v>
      </c>
      <c r="R142" s="124">
        <f t="shared" ref="R142:V142" si="45">IF(R123=0,"",R123/R104)</f>
        <v>0.64868716563918327</v>
      </c>
      <c r="S142" s="124">
        <f t="shared" si="45"/>
        <v>0.67295832700708436</v>
      </c>
      <c r="T142" s="124">
        <f t="shared" si="45"/>
        <v>0.69699974814454846</v>
      </c>
      <c r="U142" s="124">
        <f t="shared" si="45"/>
        <v>0.72095999221499241</v>
      </c>
      <c r="V142" s="124">
        <f t="shared" si="45"/>
        <v>0.74389536045329319</v>
      </c>
      <c r="W142" s="124">
        <f t="shared" ref="W142:Y142" si="46">IF(W123=0,"",W123/W104)</f>
        <v>0.7628807754749235</v>
      </c>
      <c r="X142" s="124">
        <f t="shared" si="46"/>
        <v>0.77698057962756306</v>
      </c>
      <c r="Y142" s="124">
        <f t="shared" si="46"/>
        <v>0.78721755512620328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0.48804226687159441</v>
      </c>
      <c r="C143" s="111">
        <f t="shared" si="47"/>
        <v>0.49142469648596016</v>
      </c>
      <c r="D143" s="111">
        <f t="shared" si="47"/>
        <v>0.49658755359910234</v>
      </c>
      <c r="E143" s="111">
        <f t="shared" si="47"/>
        <v>0.50307475713602157</v>
      </c>
      <c r="F143" s="111">
        <f t="shared" si="47"/>
        <v>0.51024304973058832</v>
      </c>
      <c r="G143" s="111">
        <f t="shared" si="47"/>
        <v>0.51750398654433627</v>
      </c>
      <c r="H143" s="111">
        <f t="shared" si="47"/>
        <v>0.52434420402415693</v>
      </c>
      <c r="I143" s="111">
        <f t="shared" si="47"/>
        <v>0.53235311517577744</v>
      </c>
      <c r="J143" s="111">
        <f t="shared" si="47"/>
        <v>0.54045514319261712</v>
      </c>
      <c r="K143" s="111">
        <f t="shared" si="47"/>
        <v>0.54926006716810782</v>
      </c>
      <c r="L143" s="111">
        <f t="shared" si="47"/>
        <v>0.55934467520672171</v>
      </c>
      <c r="M143" s="111">
        <f t="shared" si="47"/>
        <v>0.56919490296360287</v>
      </c>
      <c r="N143" s="111">
        <f t="shared" si="47"/>
        <v>0.58116750671856554</v>
      </c>
      <c r="O143" s="111">
        <f t="shared" si="47"/>
        <v>0.59498756104592454</v>
      </c>
      <c r="P143" s="111">
        <f t="shared" si="47"/>
        <v>0.60538311703551495</v>
      </c>
      <c r="Q143" s="111">
        <f t="shared" si="47"/>
        <v>0.62403023163936933</v>
      </c>
      <c r="R143" s="111">
        <f t="shared" ref="R143:V143" si="48">IF(R124=0,"",R124/R105)</f>
        <v>0.64803329365056672</v>
      </c>
      <c r="S143" s="111">
        <f t="shared" si="48"/>
        <v>0.67253382563936348</v>
      </c>
      <c r="T143" s="111">
        <f t="shared" si="48"/>
        <v>0.69679169119660789</v>
      </c>
      <c r="U143" s="111">
        <f t="shared" si="48"/>
        <v>0.72098216475553956</v>
      </c>
      <c r="V143" s="111">
        <f t="shared" si="48"/>
        <v>0.74412809235439337</v>
      </c>
      <c r="W143" s="111">
        <f t="shared" ref="W143:Y143" si="49">IF(W124=0,"",W124/W105)</f>
        <v>0.76324157238965507</v>
      </c>
      <c r="X143" s="111">
        <f t="shared" si="49"/>
        <v>0.777429771435314</v>
      </c>
      <c r="Y143" s="111">
        <f t="shared" si="49"/>
        <v>0.78772096459271101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0.58997820646750421</v>
      </c>
      <c r="C147" s="112">
        <f t="shared" si="59"/>
        <v>0.59259743134564657</v>
      </c>
      <c r="D147" s="112">
        <f t="shared" si="59"/>
        <v>0.59578714270073185</v>
      </c>
      <c r="E147" s="112">
        <f t="shared" si="59"/>
        <v>0.5994813764853496</v>
      </c>
      <c r="F147" s="112">
        <f t="shared" si="59"/>
        <v>0.60351325543774426</v>
      </c>
      <c r="G147" s="112">
        <f t="shared" si="59"/>
        <v>0.6077553556962193</v>
      </c>
      <c r="H147" s="112">
        <f t="shared" si="59"/>
        <v>0.61238005335056889</v>
      </c>
      <c r="I147" s="112">
        <f t="shared" si="59"/>
        <v>0.6149124796612816</v>
      </c>
      <c r="J147" s="112">
        <f t="shared" si="59"/>
        <v>0.61608156460908226</v>
      </c>
      <c r="K147" s="112">
        <f t="shared" si="59"/>
        <v>0.61820860758557405</v>
      </c>
      <c r="L147" s="112">
        <f t="shared" si="59"/>
        <v>0.62079030884775033</v>
      </c>
      <c r="M147" s="112">
        <f t="shared" si="59"/>
        <v>0.6240687368137029</v>
      </c>
      <c r="N147" s="112">
        <f t="shared" si="59"/>
        <v>0.62874855833624366</v>
      </c>
      <c r="O147" s="112">
        <f t="shared" si="59"/>
        <v>0.63581073227518214</v>
      </c>
      <c r="P147" s="112">
        <f t="shared" si="59"/>
        <v>0.64636764385057721</v>
      </c>
      <c r="Q147" s="112">
        <f t="shared" si="59"/>
        <v>0.65905703590765174</v>
      </c>
      <c r="R147" s="112">
        <f t="shared" ref="R147:V147" si="60">IF(R128=0,"",R128/R109)</f>
        <v>0.67313450231417571</v>
      </c>
      <c r="S147" s="112">
        <f t="shared" si="60"/>
        <v>0.68867893849888928</v>
      </c>
      <c r="T147" s="112">
        <f t="shared" si="60"/>
        <v>0.70446784435135301</v>
      </c>
      <c r="U147" s="112">
        <f t="shared" si="60"/>
        <v>0.72017894977807273</v>
      </c>
      <c r="V147" s="112">
        <f t="shared" si="60"/>
        <v>0.73585446264432675</v>
      </c>
      <c r="W147" s="112">
        <f t="shared" ref="W147:Y147" si="61">IF(W128=0,"",W128/W109)</f>
        <v>0.74986215187604244</v>
      </c>
      <c r="X147" s="112">
        <f t="shared" si="61"/>
        <v>0.76236895774569557</v>
      </c>
      <c r="Y147" s="112">
        <f t="shared" si="61"/>
        <v>0.77062721513651156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0.56873168311476474</v>
      </c>
      <c r="C151" s="124">
        <f t="shared" si="71"/>
        <v>0.57056418291247657</v>
      </c>
      <c r="D151" s="124">
        <f t="shared" si="71"/>
        <v>0.56945635083568524</v>
      </c>
      <c r="E151" s="124">
        <f t="shared" si="71"/>
        <v>0.57179193171414566</v>
      </c>
      <c r="F151" s="124">
        <f t="shared" si="71"/>
        <v>0.57442096177868673</v>
      </c>
      <c r="G151" s="124">
        <f t="shared" si="71"/>
        <v>0.57464928632254453</v>
      </c>
      <c r="H151" s="124">
        <f t="shared" si="71"/>
        <v>0.57694441757239334</v>
      </c>
      <c r="I151" s="124">
        <f t="shared" si="71"/>
        <v>0.5781376608547627</v>
      </c>
      <c r="J151" s="124">
        <f t="shared" si="71"/>
        <v>0.57864748961790269</v>
      </c>
      <c r="K151" s="124">
        <f t="shared" si="71"/>
        <v>0.57936065187266317</v>
      </c>
      <c r="L151" s="124">
        <f t="shared" si="71"/>
        <v>0.57905721748978389</v>
      </c>
      <c r="M151" s="124">
        <f t="shared" si="71"/>
        <v>0.58013117933322556</v>
      </c>
      <c r="N151" s="124">
        <f t="shared" si="71"/>
        <v>0.58115103711783844</v>
      </c>
      <c r="O151" s="124">
        <f t="shared" si="71"/>
        <v>0.58210343280499088</v>
      </c>
      <c r="P151" s="124">
        <f t="shared" si="71"/>
        <v>0.58275935935633905</v>
      </c>
      <c r="Q151" s="124">
        <f t="shared" si="71"/>
        <v>0.58311834013165798</v>
      </c>
      <c r="R151" s="124">
        <f t="shared" ref="R151:V151" si="72">IF(R132=0,"",R132/R113)</f>
        <v>0.58428981724323159</v>
      </c>
      <c r="S151" s="124">
        <f t="shared" si="72"/>
        <v>0.58592222474190458</v>
      </c>
      <c r="T151" s="124">
        <f t="shared" si="72"/>
        <v>0.592113129034193</v>
      </c>
      <c r="U151" s="124">
        <f t="shared" si="72"/>
        <v>0.59631265594625582</v>
      </c>
      <c r="V151" s="124">
        <f t="shared" si="72"/>
        <v>0.60139608141517364</v>
      </c>
      <c r="W151" s="124">
        <f t="shared" ref="W151:Y151" si="73">IF(W132=0,"",W132/W113)</f>
        <v>0.60714557971391292</v>
      </c>
      <c r="X151" s="124">
        <f t="shared" si="73"/>
        <v>0.61125429744158821</v>
      </c>
      <c r="Y151" s="124">
        <f t="shared" si="73"/>
        <v>0.6137205967303333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0.5644980171755416</v>
      </c>
      <c r="C152" s="111">
        <f t="shared" si="74"/>
        <v>0.56544724844895866</v>
      </c>
      <c r="D152" s="111">
        <f t="shared" si="74"/>
        <v>0.56664609386863829</v>
      </c>
      <c r="E152" s="111">
        <f t="shared" si="74"/>
        <v>0.56799558105007109</v>
      </c>
      <c r="F152" s="111">
        <f t="shared" si="74"/>
        <v>0.56941114799322246</v>
      </c>
      <c r="G152" s="111">
        <f t="shared" si="74"/>
        <v>0.5708565452872173</v>
      </c>
      <c r="H152" s="111">
        <f t="shared" si="74"/>
        <v>0.57235414230210035</v>
      </c>
      <c r="I152" s="111">
        <f t="shared" si="74"/>
        <v>0.57318470006251288</v>
      </c>
      <c r="J152" s="111">
        <f t="shared" si="74"/>
        <v>0.57363859979257492</v>
      </c>
      <c r="K152" s="111">
        <f t="shared" si="74"/>
        <v>0.57428268300448526</v>
      </c>
      <c r="L152" s="111">
        <f t="shared" si="74"/>
        <v>0.57500344242117529</v>
      </c>
      <c r="M152" s="111">
        <f t="shared" si="74"/>
        <v>0.57567400105430777</v>
      </c>
      <c r="N152" s="111">
        <f t="shared" si="74"/>
        <v>0.57632158948895218</v>
      </c>
      <c r="O152" s="111">
        <f t="shared" si="74"/>
        <v>0.57690885501532463</v>
      </c>
      <c r="P152" s="111">
        <f t="shared" si="74"/>
        <v>0.57734467799752687</v>
      </c>
      <c r="Q152" s="111">
        <f t="shared" si="74"/>
        <v>0.5781573841472365</v>
      </c>
      <c r="R152" s="111">
        <f t="shared" ref="R152:V152" si="75">IF(R133=0,"",R133/R114)</f>
        <v>0.57998588068318424</v>
      </c>
      <c r="S152" s="111">
        <f t="shared" si="75"/>
        <v>0.58291479259596557</v>
      </c>
      <c r="T152" s="111">
        <f t="shared" si="75"/>
        <v>0.58686601512208614</v>
      </c>
      <c r="U152" s="111">
        <f t="shared" si="75"/>
        <v>0.59157570574555007</v>
      </c>
      <c r="V152" s="111">
        <f t="shared" si="75"/>
        <v>0.59683643226925986</v>
      </c>
      <c r="W152" s="111">
        <f t="shared" ref="W152:Y152" si="76">IF(W133=0,"",W133/W114)</f>
        <v>0.60174486956547102</v>
      </c>
      <c r="X152" s="111">
        <f t="shared" si="76"/>
        <v>0.60580769191915385</v>
      </c>
      <c r="Y152" s="111">
        <f t="shared" si="76"/>
        <v>0.60926733583688186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0.72896711077188858</v>
      </c>
      <c r="C153" s="45">
        <f t="shared" si="77"/>
        <v>0.73080404558240974</v>
      </c>
      <c r="D153" s="45">
        <f t="shared" si="77"/>
        <v>0.73313091376396278</v>
      </c>
      <c r="E153" s="45">
        <f t="shared" si="77"/>
        <v>0.73577435479186759</v>
      </c>
      <c r="F153" s="45">
        <f t="shared" si="77"/>
        <v>0.73859095541776842</v>
      </c>
      <c r="G153" s="45">
        <f t="shared" si="77"/>
        <v>0.74148995790641847</v>
      </c>
      <c r="H153" s="45">
        <f t="shared" si="77"/>
        <v>0.74458966893556211</v>
      </c>
      <c r="I153" s="45">
        <f t="shared" si="77"/>
        <v>0.74632987783766291</v>
      </c>
      <c r="J153" s="45">
        <f t="shared" si="77"/>
        <v>0.74723245693966411</v>
      </c>
      <c r="K153" s="45">
        <f t="shared" si="77"/>
        <v>0.74872227490737309</v>
      </c>
      <c r="L153" s="45">
        <f t="shared" si="77"/>
        <v>0.75045302784353696</v>
      </c>
      <c r="M153" s="45">
        <f t="shared" si="77"/>
        <v>0.75243963858989893</v>
      </c>
      <c r="N153" s="45">
        <f t="shared" si="77"/>
        <v>0.75478569702597165</v>
      </c>
      <c r="O153" s="45">
        <f t="shared" si="77"/>
        <v>0.75777039545072422</v>
      </c>
      <c r="P153" s="45">
        <f t="shared" si="77"/>
        <v>0.76181462722813209</v>
      </c>
      <c r="Q153" s="45">
        <f t="shared" si="77"/>
        <v>0.76692380655407821</v>
      </c>
      <c r="R153" s="45">
        <f t="shared" ref="R153:V153" si="78">IF(R134=0,"",R134/R115)</f>
        <v>0.77385609831363733</v>
      </c>
      <c r="S153" s="45">
        <f t="shared" si="78"/>
        <v>0.78279641336383898</v>
      </c>
      <c r="T153" s="45">
        <f t="shared" si="78"/>
        <v>0.79392275883514318</v>
      </c>
      <c r="U153" s="45">
        <f t="shared" si="78"/>
        <v>0.80647754986045983</v>
      </c>
      <c r="V153" s="45">
        <f t="shared" si="78"/>
        <v>0.82002352703297809</v>
      </c>
      <c r="W153" s="45">
        <f t="shared" ref="W153:Y153" si="79">IF(W134=0,"",W134/W115)</f>
        <v>0.83363027341153473</v>
      </c>
      <c r="X153" s="45">
        <f t="shared" si="79"/>
        <v>0.8458298983116217</v>
      </c>
      <c r="Y153" s="45">
        <f t="shared" si="79"/>
        <v>0.85924695921118621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244.37159999999994</v>
      </c>
      <c r="C155" s="117">
        <f t="shared" si="80"/>
        <v>252.45000000000013</v>
      </c>
      <c r="D155" s="117">
        <f t="shared" si="80"/>
        <v>258.71076000000011</v>
      </c>
      <c r="E155" s="117">
        <f t="shared" si="80"/>
        <v>275.97833999999995</v>
      </c>
      <c r="F155" s="117">
        <f t="shared" si="80"/>
        <v>298.34541000000002</v>
      </c>
      <c r="G155" s="117">
        <f t="shared" si="80"/>
        <v>315.8149499999999</v>
      </c>
      <c r="H155" s="117">
        <f t="shared" si="80"/>
        <v>328.94234999999992</v>
      </c>
      <c r="I155" s="117">
        <f t="shared" si="80"/>
        <v>345.75552000000005</v>
      </c>
      <c r="J155" s="117">
        <f t="shared" si="80"/>
        <v>342.4736699999998</v>
      </c>
      <c r="K155" s="117">
        <f t="shared" si="80"/>
        <v>340.8075</v>
      </c>
      <c r="L155" s="117">
        <f t="shared" si="80"/>
        <v>372.01032000000009</v>
      </c>
      <c r="M155" s="117">
        <f t="shared" si="80"/>
        <v>340.05015000000003</v>
      </c>
      <c r="N155" s="117">
        <f t="shared" si="80"/>
        <v>318.08699999999999</v>
      </c>
      <c r="O155" s="117">
        <f t="shared" si="80"/>
        <v>289.30770000000007</v>
      </c>
      <c r="P155" s="117">
        <f t="shared" si="80"/>
        <v>281.83517999999998</v>
      </c>
      <c r="Q155" s="117">
        <f t="shared" si="80"/>
        <v>288.14642999999978</v>
      </c>
      <c r="R155" s="117">
        <f t="shared" ref="R155:V155" si="81">R156+R159+R161+R170</f>
        <v>341.66582999999997</v>
      </c>
      <c r="S155" s="117">
        <f t="shared" si="81"/>
        <v>361.2101050800004</v>
      </c>
      <c r="T155" s="117">
        <f t="shared" si="81"/>
        <v>386.90224452000007</v>
      </c>
      <c r="U155" s="117">
        <f t="shared" si="81"/>
        <v>377.82414252000001</v>
      </c>
      <c r="V155" s="117">
        <f t="shared" si="81"/>
        <v>409.5702349200003</v>
      </c>
      <c r="W155" s="117">
        <f t="shared" ref="W155:Y155" si="82">W156+W159+W161+W170</f>
        <v>516.51229607999971</v>
      </c>
      <c r="X155" s="117">
        <f t="shared" si="82"/>
        <v>463.95664919999996</v>
      </c>
      <c r="Y155" s="117">
        <f t="shared" si="82"/>
        <v>424.90978583772579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217.70595864179691</v>
      </c>
      <c r="C156" s="122">
        <f t="shared" si="83"/>
        <v>225.58663259803919</v>
      </c>
      <c r="D156" s="122">
        <f t="shared" si="83"/>
        <v>233.4154095941696</v>
      </c>
      <c r="E156" s="122">
        <f t="shared" si="83"/>
        <v>247.97638830632701</v>
      </c>
      <c r="F156" s="122">
        <f t="shared" si="83"/>
        <v>265.70507877075005</v>
      </c>
      <c r="G156" s="122">
        <f t="shared" si="83"/>
        <v>281.4222788465737</v>
      </c>
      <c r="H156" s="122">
        <f t="shared" si="83"/>
        <v>291.77170675393796</v>
      </c>
      <c r="I156" s="122">
        <f t="shared" si="83"/>
        <v>307.01546243435058</v>
      </c>
      <c r="J156" s="122">
        <f t="shared" si="83"/>
        <v>301.29976868076579</v>
      </c>
      <c r="K156" s="122">
        <f t="shared" si="83"/>
        <v>301.24248648514413</v>
      </c>
      <c r="L156" s="122">
        <f t="shared" si="83"/>
        <v>333.64649490120314</v>
      </c>
      <c r="M156" s="122">
        <f t="shared" si="83"/>
        <v>301.01282105249419</v>
      </c>
      <c r="N156" s="122">
        <f t="shared" si="83"/>
        <v>281.3776881740057</v>
      </c>
      <c r="O156" s="122">
        <f t="shared" si="83"/>
        <v>257.29821812688687</v>
      </c>
      <c r="P156" s="122">
        <f t="shared" si="83"/>
        <v>248.9861655956058</v>
      </c>
      <c r="Q156" s="122">
        <f t="shared" si="83"/>
        <v>256.44623234316811</v>
      </c>
      <c r="R156" s="122">
        <f t="shared" ref="R156:V156" si="84">SUM(R157:R158)</f>
        <v>304.18848105725738</v>
      </c>
      <c r="S156" s="122">
        <f t="shared" si="84"/>
        <v>323.16857364823039</v>
      </c>
      <c r="T156" s="122">
        <f t="shared" si="84"/>
        <v>344.15358466303047</v>
      </c>
      <c r="U156" s="122">
        <f t="shared" si="84"/>
        <v>334.47925822454835</v>
      </c>
      <c r="V156" s="122">
        <f t="shared" si="84"/>
        <v>364.33088341471267</v>
      </c>
      <c r="W156" s="122">
        <f t="shared" ref="W156:Y156" si="85">SUM(W157:W158)</f>
        <v>450.37837560702246</v>
      </c>
      <c r="X156" s="122">
        <f t="shared" si="85"/>
        <v>404.91009650083117</v>
      </c>
      <c r="Y156" s="122">
        <f t="shared" si="85"/>
        <v>375.79155311087692</v>
      </c>
      <c r="DA156" s="130" t="s">
        <v>2133</v>
      </c>
    </row>
    <row r="157" spans="1:105" ht="12" customHeight="1" x14ac:dyDescent="0.25">
      <c r="A157" s="97" t="s">
        <v>212</v>
      </c>
      <c r="B157" s="98">
        <v>217.70595864179691</v>
      </c>
      <c r="C157" s="98">
        <v>225.58663259803919</v>
      </c>
      <c r="D157" s="98">
        <v>233.4154095941696</v>
      </c>
      <c r="E157" s="98">
        <v>247.97638830632701</v>
      </c>
      <c r="F157" s="98">
        <v>265.70507877075005</v>
      </c>
      <c r="G157" s="98">
        <v>281.4222788465737</v>
      </c>
      <c r="H157" s="98">
        <v>291.77170675393796</v>
      </c>
      <c r="I157" s="98">
        <v>307.01546243435058</v>
      </c>
      <c r="J157" s="98">
        <v>301.29976868076579</v>
      </c>
      <c r="K157" s="98">
        <v>301.24248648514413</v>
      </c>
      <c r="L157" s="98">
        <v>333.64649490120314</v>
      </c>
      <c r="M157" s="98">
        <v>301.01282105249419</v>
      </c>
      <c r="N157" s="98">
        <v>281.3776881740057</v>
      </c>
      <c r="O157" s="98">
        <v>257.29821812688687</v>
      </c>
      <c r="P157" s="98">
        <v>248.9861655956058</v>
      </c>
      <c r="Q157" s="98">
        <v>256.44623234316811</v>
      </c>
      <c r="R157" s="98">
        <v>304.18848105725738</v>
      </c>
      <c r="S157" s="98">
        <v>323.16857364823039</v>
      </c>
      <c r="T157" s="98">
        <v>344.15358466303047</v>
      </c>
      <c r="U157" s="98">
        <v>334.47925822454835</v>
      </c>
      <c r="V157" s="98">
        <v>364.33088341471267</v>
      </c>
      <c r="W157" s="98">
        <v>450.37837560702246</v>
      </c>
      <c r="X157" s="98">
        <v>404.91009650083117</v>
      </c>
      <c r="Y157" s="98">
        <v>375.79155311087692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11.122292640849153</v>
      </c>
      <c r="C161" s="122">
        <v>11.622778271472569</v>
      </c>
      <c r="D161" s="122">
        <v>10.826854249402047</v>
      </c>
      <c r="E161" s="122">
        <v>12.281764369852647</v>
      </c>
      <c r="F161" s="122">
        <v>15.387885419304794</v>
      </c>
      <c r="G161" s="122">
        <v>16.419506516522798</v>
      </c>
      <c r="H161" s="122">
        <v>17.919965750250238</v>
      </c>
      <c r="I161" s="122">
        <v>18.13701935249275</v>
      </c>
      <c r="J161" s="122">
        <v>19.321086122001976</v>
      </c>
      <c r="K161" s="122">
        <v>19.223690822527015</v>
      </c>
      <c r="L161" s="122">
        <v>19.424629497159177</v>
      </c>
      <c r="M161" s="122">
        <v>19.27544572889397</v>
      </c>
      <c r="N161" s="122">
        <v>18.292916466218259</v>
      </c>
      <c r="O161" s="122">
        <v>16.426139317229708</v>
      </c>
      <c r="P161" s="122">
        <v>17.483090709000873</v>
      </c>
      <c r="Q161" s="122">
        <v>18.270696411425334</v>
      </c>
      <c r="R161" s="122">
        <v>21.660561551887529</v>
      </c>
      <c r="S161" s="122">
        <v>22.420517361366713</v>
      </c>
      <c r="T161" s="122">
        <v>22.809571114735178</v>
      </c>
      <c r="U161" s="122">
        <v>21.867261610545729</v>
      </c>
      <c r="V161" s="122">
        <v>23.014069735418651</v>
      </c>
      <c r="W161" s="122">
        <v>39.767963418400271</v>
      </c>
      <c r="X161" s="122">
        <v>33.909666221787816</v>
      </c>
      <c r="Y161" s="122">
        <v>22.803366838972671</v>
      </c>
      <c r="DA161" s="130" t="s">
        <v>2138</v>
      </c>
    </row>
    <row r="162" spans="1:105" ht="12" customHeight="1" x14ac:dyDescent="0.25">
      <c r="A162" s="97" t="s">
        <v>134</v>
      </c>
      <c r="B162" s="98">
        <v>11.122292640849153</v>
      </c>
      <c r="C162" s="98">
        <v>11.622778271472569</v>
      </c>
      <c r="D162" s="98">
        <v>10.826854249402047</v>
      </c>
      <c r="E162" s="98">
        <v>12.281764369852647</v>
      </c>
      <c r="F162" s="98">
        <v>15.387885419304794</v>
      </c>
      <c r="G162" s="98">
        <v>16.419506516522798</v>
      </c>
      <c r="H162" s="98">
        <v>17.919965750250238</v>
      </c>
      <c r="I162" s="98">
        <v>18.13701935249275</v>
      </c>
      <c r="J162" s="98">
        <v>19.321086122001976</v>
      </c>
      <c r="K162" s="98">
        <v>19.223690822527015</v>
      </c>
      <c r="L162" s="98">
        <v>19.424629497159177</v>
      </c>
      <c r="M162" s="98">
        <v>19.27544572889397</v>
      </c>
      <c r="N162" s="98">
        <v>18.292916466218259</v>
      </c>
      <c r="O162" s="98">
        <v>16.426139317229708</v>
      </c>
      <c r="P162" s="98">
        <v>17.483090709000873</v>
      </c>
      <c r="Q162" s="98">
        <v>18.270696411425334</v>
      </c>
      <c r="R162" s="98">
        <v>21.660561551887529</v>
      </c>
      <c r="S162" s="98">
        <v>22.420517361366713</v>
      </c>
      <c r="T162" s="98">
        <v>22.809571114735178</v>
      </c>
      <c r="U162" s="98">
        <v>21.867261610545729</v>
      </c>
      <c r="V162" s="98">
        <v>23.014069735418651</v>
      </c>
      <c r="W162" s="98">
        <v>39.767963418400271</v>
      </c>
      <c r="X162" s="98">
        <v>33.909666221787816</v>
      </c>
      <c r="Y162" s="98">
        <v>22.803366838972671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15.543348717353856</v>
      </c>
      <c r="C170" s="122">
        <v>15.240589130488347</v>
      </c>
      <c r="D170" s="122">
        <v>14.468496156428428</v>
      </c>
      <c r="E170" s="122">
        <v>15.720187323820316</v>
      </c>
      <c r="F170" s="122">
        <v>17.2524458099452</v>
      </c>
      <c r="G170" s="122">
        <v>17.973164636903405</v>
      </c>
      <c r="H170" s="122">
        <v>19.250677495811722</v>
      </c>
      <c r="I170" s="122">
        <v>20.603038213156729</v>
      </c>
      <c r="J170" s="122">
        <v>21.852815197232001</v>
      </c>
      <c r="K170" s="122">
        <v>20.341322692328841</v>
      </c>
      <c r="L170" s="122">
        <v>18.939195601637763</v>
      </c>
      <c r="M170" s="122">
        <v>19.761883218611821</v>
      </c>
      <c r="N170" s="122">
        <v>18.416395359776068</v>
      </c>
      <c r="O170" s="122">
        <v>15.583342555883512</v>
      </c>
      <c r="P170" s="122">
        <v>15.365923695393299</v>
      </c>
      <c r="Q170" s="122">
        <v>13.429501245406385</v>
      </c>
      <c r="R170" s="122">
        <v>15.816787390855021</v>
      </c>
      <c r="S170" s="122">
        <v>15.621014070403309</v>
      </c>
      <c r="T170" s="122">
        <v>19.939088742234397</v>
      </c>
      <c r="U170" s="122">
        <v>21.477622684905956</v>
      </c>
      <c r="V170" s="122">
        <v>22.225281769868932</v>
      </c>
      <c r="W170" s="122">
        <v>26.365957054576992</v>
      </c>
      <c r="X170" s="122">
        <v>25.136886477380965</v>
      </c>
      <c r="Y170" s="122">
        <v>26.314865887876202</v>
      </c>
      <c r="DA170" s="130" t="s">
        <v>2147</v>
      </c>
    </row>
    <row r="171" spans="1:105" ht="12" customHeight="1" x14ac:dyDescent="0.25">
      <c r="A171" s="97" t="s">
        <v>175</v>
      </c>
      <c r="B171" s="98">
        <v>15.543348717353856</v>
      </c>
      <c r="C171" s="98">
        <v>15.240589130488347</v>
      </c>
      <c r="D171" s="98">
        <v>14.468496156428428</v>
      </c>
      <c r="E171" s="98">
        <v>15.720187323820316</v>
      </c>
      <c r="F171" s="98">
        <v>17.2524458099452</v>
      </c>
      <c r="G171" s="98">
        <v>17.973164636903405</v>
      </c>
      <c r="H171" s="98">
        <v>19.250677495811722</v>
      </c>
      <c r="I171" s="98">
        <v>20.603038213156729</v>
      </c>
      <c r="J171" s="98">
        <v>21.852815197232001</v>
      </c>
      <c r="K171" s="98">
        <v>20.341322692328841</v>
      </c>
      <c r="L171" s="98">
        <v>18.939195601637763</v>
      </c>
      <c r="M171" s="98">
        <v>19.761883218611821</v>
      </c>
      <c r="N171" s="98">
        <v>18.416395359776068</v>
      </c>
      <c r="O171" s="98">
        <v>15.583342555883512</v>
      </c>
      <c r="P171" s="98">
        <v>15.365923695393299</v>
      </c>
      <c r="Q171" s="98">
        <v>13.429501245406385</v>
      </c>
      <c r="R171" s="98">
        <v>15.816787390855021</v>
      </c>
      <c r="S171" s="98">
        <v>15.621014070403309</v>
      </c>
      <c r="T171" s="98">
        <v>19.939088742234397</v>
      </c>
      <c r="U171" s="98">
        <v>21.477622684905956</v>
      </c>
      <c r="V171" s="98">
        <v>22.225281769868932</v>
      </c>
      <c r="W171" s="98">
        <v>26.365957054576992</v>
      </c>
      <c r="X171" s="98">
        <v>25.136886477380965</v>
      </c>
      <c r="Y171" s="98">
        <v>26.314865887876202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12292.745866840207</v>
      </c>
      <c r="C174" s="117">
        <f t="shared" si="87"/>
        <v>12797.323957931707</v>
      </c>
      <c r="D174" s="117">
        <f t="shared" si="87"/>
        <v>12851.824611783395</v>
      </c>
      <c r="E174" s="117">
        <f t="shared" si="87"/>
        <v>13234.410904061197</v>
      </c>
      <c r="F174" s="117">
        <f t="shared" si="87"/>
        <v>13752.056354782897</v>
      </c>
      <c r="G174" s="117">
        <f t="shared" si="87"/>
        <v>14079.093468771707</v>
      </c>
      <c r="H174" s="117">
        <f t="shared" si="87"/>
        <v>14462.334801043495</v>
      </c>
      <c r="I174" s="117">
        <f t="shared" si="87"/>
        <v>14842.13657443022</v>
      </c>
      <c r="J174" s="117">
        <f t="shared" si="87"/>
        <v>14580.691791475652</v>
      </c>
      <c r="K174" s="117">
        <f t="shared" si="87"/>
        <v>14456.057674913702</v>
      </c>
      <c r="L174" s="117">
        <f t="shared" si="87"/>
        <v>15678.217798243266</v>
      </c>
      <c r="M174" s="117">
        <f t="shared" si="87"/>
        <v>14765.589865031292</v>
      </c>
      <c r="N174" s="117">
        <f t="shared" si="87"/>
        <v>14376.035178190285</v>
      </c>
      <c r="O174" s="117">
        <f t="shared" si="87"/>
        <v>13363.238876231366</v>
      </c>
      <c r="P174" s="117">
        <f t="shared" si="87"/>
        <v>12624.214517920977</v>
      </c>
      <c r="Q174" s="117">
        <f t="shared" si="87"/>
        <v>11997.881242839296</v>
      </c>
      <c r="R174" s="117">
        <f t="shared" ref="R174:V174" si="88">R175+R178+R180+R189</f>
        <v>12970.831199365028</v>
      </c>
      <c r="S174" s="117">
        <f t="shared" si="88"/>
        <v>12774.911491096558</v>
      </c>
      <c r="T174" s="117">
        <f t="shared" si="88"/>
        <v>12851.024209855608</v>
      </c>
      <c r="U174" s="117">
        <f t="shared" si="88"/>
        <v>11725.127526627994</v>
      </c>
      <c r="V174" s="117">
        <f t="shared" si="88"/>
        <v>11770.267449541932</v>
      </c>
      <c r="W174" s="117">
        <f t="shared" ref="W174:Y174" si="89">W175+W178+W180+W189</f>
        <v>13988.201990591006</v>
      </c>
      <c r="X174" s="117">
        <f t="shared" si="89"/>
        <v>12319.278103204995</v>
      </c>
      <c r="Y174" s="117">
        <f t="shared" si="89"/>
        <v>11715.858589165597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10931.555047062302</v>
      </c>
      <c r="C175" s="122">
        <f t="shared" si="90"/>
        <v>11409.887892570699</v>
      </c>
      <c r="D175" s="122">
        <f t="shared" si="90"/>
        <v>11583.517214137592</v>
      </c>
      <c r="E175" s="122">
        <f t="shared" si="90"/>
        <v>11874.99283897205</v>
      </c>
      <c r="F175" s="122">
        <f t="shared" si="90"/>
        <v>12221.307506296227</v>
      </c>
      <c r="G175" s="122">
        <f t="shared" si="90"/>
        <v>12525.61667506601</v>
      </c>
      <c r="H175" s="122">
        <f t="shared" si="90"/>
        <v>12801.175492668004</v>
      </c>
      <c r="I175" s="122">
        <f t="shared" si="90"/>
        <v>13153.964731906373</v>
      </c>
      <c r="J175" s="122">
        <f t="shared" si="90"/>
        <v>12798.707257781352</v>
      </c>
      <c r="K175" s="122">
        <f t="shared" si="90"/>
        <v>12748.685277534943</v>
      </c>
      <c r="L175" s="122">
        <f t="shared" si="90"/>
        <v>14040.74358799436</v>
      </c>
      <c r="M175" s="122">
        <f t="shared" si="90"/>
        <v>13046.951662175881</v>
      </c>
      <c r="N175" s="122">
        <f t="shared" si="90"/>
        <v>12690.543992684317</v>
      </c>
      <c r="O175" s="122">
        <f t="shared" si="90"/>
        <v>11860.834866393992</v>
      </c>
      <c r="P175" s="122">
        <f t="shared" si="90"/>
        <v>11127.135739471902</v>
      </c>
      <c r="Q175" s="122">
        <f t="shared" si="90"/>
        <v>10657.24554540194</v>
      </c>
      <c r="R175" s="122">
        <f t="shared" ref="R175:V175" si="91">SUM(R176:R177)</f>
        <v>11529.913039209783</v>
      </c>
      <c r="S175" s="122">
        <f t="shared" si="91"/>
        <v>11415.958468688059</v>
      </c>
      <c r="T175" s="122">
        <f t="shared" si="91"/>
        <v>11411.200981041129</v>
      </c>
      <c r="U175" s="122">
        <f t="shared" si="91"/>
        <v>10363.501412701344</v>
      </c>
      <c r="V175" s="122">
        <f t="shared" si="91"/>
        <v>10455.137354847771</v>
      </c>
      <c r="W175" s="122">
        <f t="shared" ref="W175:Y175" si="92">SUM(W176:W177)</f>
        <v>12174.803347227085</v>
      </c>
      <c r="X175" s="122">
        <f t="shared" si="92"/>
        <v>10730.455712727113</v>
      </c>
      <c r="Y175" s="122">
        <f t="shared" si="92"/>
        <v>10347.577724468194</v>
      </c>
      <c r="DA175" s="130" t="s">
        <v>2301</v>
      </c>
    </row>
    <row r="176" spans="1:105" ht="12" customHeight="1" x14ac:dyDescent="0.25">
      <c r="A176" s="97" t="s">
        <v>212</v>
      </c>
      <c r="B176" s="98">
        <v>10817.735720377286</v>
      </c>
      <c r="C176" s="98">
        <v>11292.50352220035</v>
      </c>
      <c r="D176" s="98">
        <v>11465.66691994242</v>
      </c>
      <c r="E176" s="98">
        <v>11755.150893468903</v>
      </c>
      <c r="F176" s="98">
        <v>12098.323585547003</v>
      </c>
      <c r="G176" s="98">
        <v>12399.828523972797</v>
      </c>
      <c r="H176" s="98">
        <v>12672.36648864782</v>
      </c>
      <c r="I176" s="98">
        <v>13022.482996159653</v>
      </c>
      <c r="J176" s="98">
        <v>12670.526181744666</v>
      </c>
      <c r="K176" s="98">
        <v>12621.060586995272</v>
      </c>
      <c r="L176" s="98">
        <v>13900.932806145556</v>
      </c>
      <c r="M176" s="98">
        <v>12916.472724112409</v>
      </c>
      <c r="N176" s="98">
        <v>12562.415945304283</v>
      </c>
      <c r="O176" s="98">
        <v>11739.284344312027</v>
      </c>
      <c r="P176" s="98">
        <v>11012.692577563093</v>
      </c>
      <c r="Q176" s="98">
        <v>10545.880161272677</v>
      </c>
      <c r="R176" s="98">
        <v>11406.752523168983</v>
      </c>
      <c r="S176" s="98">
        <v>11291.005416472281</v>
      </c>
      <c r="T176" s="98">
        <v>11282.080854085596</v>
      </c>
      <c r="U176" s="98">
        <v>10242.339828813432</v>
      </c>
      <c r="V176" s="98">
        <v>10330.745596712837</v>
      </c>
      <c r="W176" s="98">
        <v>12027.536178721164</v>
      </c>
      <c r="X176" s="98">
        <v>10598.640551715522</v>
      </c>
      <c r="Y176" s="98">
        <v>10220.67543634048</v>
      </c>
      <c r="DA176" s="63" t="s">
        <v>2302</v>
      </c>
    </row>
    <row r="177" spans="1:105" ht="12" customHeight="1" x14ac:dyDescent="0.25">
      <c r="A177" s="97" t="s">
        <v>53</v>
      </c>
      <c r="B177" s="98">
        <v>113.81932668501619</v>
      </c>
      <c r="C177" s="98">
        <v>117.38437037034993</v>
      </c>
      <c r="D177" s="98">
        <v>117.85029419517167</v>
      </c>
      <c r="E177" s="98">
        <v>119.84194550314797</v>
      </c>
      <c r="F177" s="98">
        <v>122.98392074922346</v>
      </c>
      <c r="G177" s="98">
        <v>125.78815109321211</v>
      </c>
      <c r="H177" s="98">
        <v>128.80900402018491</v>
      </c>
      <c r="I177" s="98">
        <v>131.48173574671989</v>
      </c>
      <c r="J177" s="98">
        <v>128.18107603668702</v>
      </c>
      <c r="K177" s="98">
        <v>127.6246905396717</v>
      </c>
      <c r="L177" s="98">
        <v>139.81078184880374</v>
      </c>
      <c r="M177" s="98">
        <v>130.47893806347165</v>
      </c>
      <c r="N177" s="98">
        <v>128.12804738003385</v>
      </c>
      <c r="O177" s="98">
        <v>121.55052208196466</v>
      </c>
      <c r="P177" s="98">
        <v>114.44316190880804</v>
      </c>
      <c r="Q177" s="98">
        <v>111.36538412926369</v>
      </c>
      <c r="R177" s="98">
        <v>123.16051604080005</v>
      </c>
      <c r="S177" s="98">
        <v>124.95305221577766</v>
      </c>
      <c r="T177" s="98">
        <v>129.12012695553221</v>
      </c>
      <c r="U177" s="98">
        <v>121.16158388791163</v>
      </c>
      <c r="V177" s="98">
        <v>124.39175813493438</v>
      </c>
      <c r="W177" s="98">
        <v>147.26716850592049</v>
      </c>
      <c r="X177" s="98">
        <v>131.81516101159116</v>
      </c>
      <c r="Y177" s="98">
        <v>126.90228812771385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9.7465690551228577E-3</v>
      </c>
      <c r="C178" s="122">
        <f t="shared" si="93"/>
        <v>1.194705769534735E-2</v>
      </c>
      <c r="D178" s="122">
        <f t="shared" si="93"/>
        <v>1.4635383774558079E-2</v>
      </c>
      <c r="E178" s="122">
        <f t="shared" si="93"/>
        <v>2.8553868890021171E-2</v>
      </c>
      <c r="F178" s="122">
        <f t="shared" si="93"/>
        <v>5.5473639269560067E-2</v>
      </c>
      <c r="G178" s="122">
        <f t="shared" si="93"/>
        <v>0.10765230726794041</v>
      </c>
      <c r="H178" s="122">
        <f t="shared" si="93"/>
        <v>0.37275028890732881</v>
      </c>
      <c r="I178" s="122">
        <f t="shared" si="93"/>
        <v>0.20902406769674514</v>
      </c>
      <c r="J178" s="122">
        <f t="shared" si="93"/>
        <v>0.18968619592998234</v>
      </c>
      <c r="K178" s="122">
        <f t="shared" si="93"/>
        <v>0.22826739780121971</v>
      </c>
      <c r="L178" s="122">
        <f t="shared" si="93"/>
        <v>1.8166779903874133</v>
      </c>
      <c r="M178" s="122">
        <f t="shared" si="93"/>
        <v>0.23082304260956552</v>
      </c>
      <c r="N178" s="122">
        <f t="shared" si="93"/>
        <v>0.65948493076612102</v>
      </c>
      <c r="O178" s="122">
        <f t="shared" si="93"/>
        <v>0.33371081708611094</v>
      </c>
      <c r="P178" s="122">
        <f t="shared" si="93"/>
        <v>0.7281808678639522</v>
      </c>
      <c r="Q178" s="122">
        <f t="shared" si="93"/>
        <v>0.48654831167435997</v>
      </c>
      <c r="R178" s="122">
        <f t="shared" si="93"/>
        <v>0.36581547674967563</v>
      </c>
      <c r="S178" s="122">
        <f t="shared" si="93"/>
        <v>0.35175731520690701</v>
      </c>
      <c r="T178" s="122">
        <f t="shared" si="93"/>
        <v>0.60517110312656419</v>
      </c>
      <c r="U178" s="122">
        <f t="shared" si="93"/>
        <v>0.49705491268839308</v>
      </c>
      <c r="V178" s="122">
        <f t="shared" si="93"/>
        <v>0.31925613321642055</v>
      </c>
      <c r="W178" s="122">
        <f t="shared" si="93"/>
        <v>1.0427586943095113</v>
      </c>
      <c r="X178" s="122">
        <f t="shared" si="93"/>
        <v>0.69772955826677852</v>
      </c>
      <c r="Y178" s="122">
        <f t="shared" si="93"/>
        <v>0.57644770098069376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9.7465690551228577E-3</v>
      </c>
      <c r="C179" s="98">
        <f>RES_hhdet_fech!C67</f>
        <v>1.194705769534735E-2</v>
      </c>
      <c r="D179" s="98">
        <f>RES_hhdet_fech!D67</f>
        <v>1.4635383774558079E-2</v>
      </c>
      <c r="E179" s="98">
        <f>RES_hhdet_fech!E67</f>
        <v>2.8553868890021171E-2</v>
      </c>
      <c r="F179" s="98">
        <f>RES_hhdet_fech!F67</f>
        <v>5.5473639269560067E-2</v>
      </c>
      <c r="G179" s="98">
        <f>RES_hhdet_fech!G67</f>
        <v>0.10765230726794041</v>
      </c>
      <c r="H179" s="98">
        <f>RES_hhdet_fech!H67</f>
        <v>0.37275028890732881</v>
      </c>
      <c r="I179" s="98">
        <f>RES_hhdet_fech!I67</f>
        <v>0.20902406769674514</v>
      </c>
      <c r="J179" s="98">
        <f>RES_hhdet_fech!J67</f>
        <v>0.18968619592998234</v>
      </c>
      <c r="K179" s="98">
        <f>RES_hhdet_fech!K67</f>
        <v>0.22826739780121971</v>
      </c>
      <c r="L179" s="98">
        <f>RES_hhdet_fech!L67</f>
        <v>1.8166779903874133</v>
      </c>
      <c r="M179" s="98">
        <f>RES_hhdet_fech!M67</f>
        <v>0.23082304260956552</v>
      </c>
      <c r="N179" s="98">
        <f>RES_hhdet_fech!N67</f>
        <v>0.65948493076612102</v>
      </c>
      <c r="O179" s="98">
        <f>RES_hhdet_fech!O67</f>
        <v>0.33371081708611094</v>
      </c>
      <c r="P179" s="98">
        <f>RES_hhdet_fech!P67</f>
        <v>0.7281808678639522</v>
      </c>
      <c r="Q179" s="98">
        <f>RES_hhdet_fech!Q67</f>
        <v>0.48654831167435997</v>
      </c>
      <c r="R179" s="98">
        <f>RES_hhdet_fech!R67</f>
        <v>0.36581547674967563</v>
      </c>
      <c r="S179" s="98">
        <f>RES_hhdet_fech!S67</f>
        <v>0.35175731520690701</v>
      </c>
      <c r="T179" s="98">
        <f>RES_hhdet_fech!T67</f>
        <v>0.60517110312656419</v>
      </c>
      <c r="U179" s="98">
        <f>RES_hhdet_fech!U67</f>
        <v>0.49705491268839308</v>
      </c>
      <c r="V179" s="98">
        <f>RES_hhdet_fech!V67</f>
        <v>0.31925613321642055</v>
      </c>
      <c r="W179" s="98">
        <f>RES_hhdet_fech!W67</f>
        <v>1.0427586943095113</v>
      </c>
      <c r="X179" s="98">
        <f>RES_hhdet_fech!X67</f>
        <v>0.69772955826677852</v>
      </c>
      <c r="Y179" s="98">
        <f>RES_hhdet_fech!Y67</f>
        <v>0.57644770098069376</v>
      </c>
      <c r="DA179" s="63" t="s">
        <v>2305</v>
      </c>
    </row>
    <row r="180" spans="1:105" ht="12" customHeight="1" x14ac:dyDescent="0.25">
      <c r="A180" s="121" t="s">
        <v>55</v>
      </c>
      <c r="B180" s="122">
        <v>568.43080580078686</v>
      </c>
      <c r="C180" s="122">
        <v>600.1424919268037</v>
      </c>
      <c r="D180" s="122">
        <v>545.37875223982132</v>
      </c>
      <c r="E180" s="122">
        <v>596.93258980597079</v>
      </c>
      <c r="F180" s="122">
        <v>721.16745789065192</v>
      </c>
      <c r="G180" s="122">
        <v>743.44582136137967</v>
      </c>
      <c r="H180" s="122">
        <v>801.7887653695069</v>
      </c>
      <c r="I180" s="122">
        <v>788.32164403517822</v>
      </c>
      <c r="J180" s="122">
        <v>835.51682771146579</v>
      </c>
      <c r="K180" s="122">
        <v>829.35768036477498</v>
      </c>
      <c r="L180" s="122">
        <v>827.91853420596851</v>
      </c>
      <c r="M180" s="122">
        <v>848.48899227618278</v>
      </c>
      <c r="N180" s="122">
        <v>839.74239602910188</v>
      </c>
      <c r="O180" s="122">
        <v>770.05257890916494</v>
      </c>
      <c r="P180" s="122">
        <v>796.16125420643436</v>
      </c>
      <c r="Q180" s="122">
        <v>772.97984993377656</v>
      </c>
      <c r="R180" s="122">
        <v>833.97310882167346</v>
      </c>
      <c r="S180" s="122">
        <v>804.49023033149638</v>
      </c>
      <c r="T180" s="122">
        <v>768.57766007665384</v>
      </c>
      <c r="U180" s="122">
        <v>688.62305254972944</v>
      </c>
      <c r="V180" s="122">
        <v>671.46076650332225</v>
      </c>
      <c r="W180" s="122">
        <v>1091.4522123380546</v>
      </c>
      <c r="X180" s="122">
        <v>914.88200067781099</v>
      </c>
      <c r="Y180" s="122">
        <v>639.01875544722191</v>
      </c>
      <c r="DA180" s="130" t="s">
        <v>2306</v>
      </c>
    </row>
    <row r="181" spans="1:105" ht="12" customHeight="1" x14ac:dyDescent="0.25">
      <c r="A181" s="97" t="s">
        <v>134</v>
      </c>
      <c r="B181" s="98">
        <v>572.25736685513107</v>
      </c>
      <c r="C181" s="98">
        <v>602.2762240688927</v>
      </c>
      <c r="D181" s="98">
        <v>550.17912733021194</v>
      </c>
      <c r="E181" s="98">
        <v>601.88699052641516</v>
      </c>
      <c r="F181" s="98">
        <v>723.90774770608334</v>
      </c>
      <c r="G181" s="98">
        <v>746.96837488341043</v>
      </c>
      <c r="H181" s="98">
        <v>803.185141028305</v>
      </c>
      <c r="I181" s="98">
        <v>793.37250814645552</v>
      </c>
      <c r="J181" s="98">
        <v>837.57560264173719</v>
      </c>
      <c r="K181" s="98">
        <v>829.82986696923547</v>
      </c>
      <c r="L181" s="98">
        <v>833.36722197976997</v>
      </c>
      <c r="M181" s="98">
        <v>851.70353421062066</v>
      </c>
      <c r="N181" s="98">
        <v>841.23011026500149</v>
      </c>
      <c r="O181" s="98">
        <v>772.17179217082617</v>
      </c>
      <c r="P181" s="98">
        <v>796.60528208487665</v>
      </c>
      <c r="Q181" s="98">
        <v>773.5718434389513</v>
      </c>
      <c r="R181" s="98">
        <v>835.59328654013143</v>
      </c>
      <c r="S181" s="98">
        <v>805.44030952738763</v>
      </c>
      <c r="T181" s="98">
        <v>768.65145879038221</v>
      </c>
      <c r="U181" s="98">
        <v>688.43201836922447</v>
      </c>
      <c r="V181" s="98">
        <v>671.17204528206491</v>
      </c>
      <c r="W181" s="98">
        <v>1092.912794196171</v>
      </c>
      <c r="X181" s="98">
        <v>914.2796311195026</v>
      </c>
      <c r="Y181" s="98">
        <v>638.39232530687343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460.50204565252579</v>
      </c>
      <c r="C185" s="101">
        <v>539.46194397883539</v>
      </c>
      <c r="D185" s="101">
        <v>406.25211677505035</v>
      </c>
      <c r="E185" s="101">
        <v>450.35051496218063</v>
      </c>
      <c r="F185" s="101">
        <v>638.59632028579313</v>
      </c>
      <c r="G185" s="101">
        <v>635.01871505726695</v>
      </c>
      <c r="H185" s="101">
        <v>758.10091259284638</v>
      </c>
      <c r="I185" s="101">
        <v>626.86230706485208</v>
      </c>
      <c r="J185" s="101">
        <v>768.7877492393859</v>
      </c>
      <c r="K185" s="101">
        <v>813.78489012192449</v>
      </c>
      <c r="L185" s="101">
        <v>644.6889440690303</v>
      </c>
      <c r="M185" s="101">
        <v>740.3792776383973</v>
      </c>
      <c r="N185" s="101">
        <v>790.19548380893661</v>
      </c>
      <c r="O185" s="101">
        <v>700.16564964677923</v>
      </c>
      <c r="P185" s="101">
        <v>781.44114757118655</v>
      </c>
      <c r="Q185" s="101">
        <v>752.96485587489531</v>
      </c>
      <c r="R185" s="101">
        <v>777.60111346386157</v>
      </c>
      <c r="S185" s="101">
        <v>770.81824122147441</v>
      </c>
      <c r="T185" s="101">
        <v>765.9380446426353</v>
      </c>
      <c r="U185" s="101">
        <v>695.42067106589423</v>
      </c>
      <c r="V185" s="101">
        <v>681.59094941482113</v>
      </c>
      <c r="W185" s="101">
        <v>1041.241749949796</v>
      </c>
      <c r="X185" s="101">
        <v>934.91861678640987</v>
      </c>
      <c r="Y185" s="101">
        <v>660.37421917099493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792.75026740806163</v>
      </c>
      <c r="C189" s="122">
        <v>787.28162637650814</v>
      </c>
      <c r="D189" s="122">
        <v>722.91401002220573</v>
      </c>
      <c r="E189" s="122">
        <v>762.45692141428594</v>
      </c>
      <c r="F189" s="122">
        <v>809.52591695674846</v>
      </c>
      <c r="G189" s="122">
        <v>809.92332003704905</v>
      </c>
      <c r="H189" s="122">
        <v>858.99779271707746</v>
      </c>
      <c r="I189" s="122">
        <v>899.64117442097051</v>
      </c>
      <c r="J189" s="122">
        <v>946.27801978690252</v>
      </c>
      <c r="K189" s="122">
        <v>877.78644961618249</v>
      </c>
      <c r="L189" s="122">
        <v>807.73899805254871</v>
      </c>
      <c r="M189" s="122">
        <v>869.91838753661807</v>
      </c>
      <c r="N189" s="122">
        <v>845.08930454609913</v>
      </c>
      <c r="O189" s="122">
        <v>732.01772011112314</v>
      </c>
      <c r="P189" s="122">
        <v>700.1893433747772</v>
      </c>
      <c r="Q189" s="122">
        <v>567.16929919190636</v>
      </c>
      <c r="R189" s="122">
        <v>606.57923585682204</v>
      </c>
      <c r="S189" s="122">
        <v>554.1110347617963</v>
      </c>
      <c r="T189" s="122">
        <v>670.64039763469975</v>
      </c>
      <c r="U189" s="122">
        <v>672.50600646423322</v>
      </c>
      <c r="V189" s="122">
        <v>643.35007205762315</v>
      </c>
      <c r="W189" s="122">
        <v>720.90367233155644</v>
      </c>
      <c r="X189" s="122">
        <v>673.24266024180292</v>
      </c>
      <c r="Y189" s="122">
        <v>728.68566154919927</v>
      </c>
      <c r="DA189" s="130" t="s">
        <v>2315</v>
      </c>
    </row>
    <row r="190" spans="1:105" ht="12" customHeight="1" x14ac:dyDescent="0.25">
      <c r="A190" s="97" t="s">
        <v>175</v>
      </c>
      <c r="B190" s="98">
        <v>800.50873685978422</v>
      </c>
      <c r="C190" s="98">
        <v>790.66463009750157</v>
      </c>
      <c r="D190" s="98">
        <v>736.45779387682137</v>
      </c>
      <c r="E190" s="98">
        <v>772.08104877766027</v>
      </c>
      <c r="F190" s="98">
        <v>813.77353847743552</v>
      </c>
      <c r="G190" s="98">
        <v>820.15782311740111</v>
      </c>
      <c r="H190" s="98">
        <v>865.86176937461187</v>
      </c>
      <c r="I190" s="98">
        <v>904.88153838665539</v>
      </c>
      <c r="J190" s="98">
        <v>951.60086822196888</v>
      </c>
      <c r="K190" s="98">
        <v>882.35940845596213</v>
      </c>
      <c r="L190" s="98">
        <v>816.7373323518616</v>
      </c>
      <c r="M190" s="98">
        <v>878.16561103852257</v>
      </c>
      <c r="N190" s="98">
        <v>852.00443952587443</v>
      </c>
      <c r="O190" s="98">
        <v>736.93974912507747</v>
      </c>
      <c r="P190" s="98">
        <v>704.09679270401364</v>
      </c>
      <c r="Q190" s="98">
        <v>571.47636541660984</v>
      </c>
      <c r="R190" s="98">
        <v>612.9101714115526</v>
      </c>
      <c r="S190" s="98">
        <v>563.38458063282644</v>
      </c>
      <c r="T190" s="98">
        <v>674.25122718162925</v>
      </c>
      <c r="U190" s="98">
        <v>678.0319638844104</v>
      </c>
      <c r="V190" s="98">
        <v>649.34615162523755</v>
      </c>
      <c r="W190" s="98">
        <v>725.35651783690651</v>
      </c>
      <c r="X190" s="98">
        <v>677.87896310769008</v>
      </c>
      <c r="Y190" s="98">
        <v>737.44552729995576</v>
      </c>
      <c r="DA190" s="63" t="s">
        <v>2316</v>
      </c>
    </row>
    <row r="191" spans="1:105" ht="12" customHeight="1" x14ac:dyDescent="0.25">
      <c r="A191" s="109" t="s">
        <v>120</v>
      </c>
      <c r="B191" s="33">
        <v>579.99648246010588</v>
      </c>
      <c r="C191" s="33">
        <v>694.25828320659775</v>
      </c>
      <c r="D191" s="33">
        <v>349.04946347696273</v>
      </c>
      <c r="E191" s="33">
        <v>495.6070797569871</v>
      </c>
      <c r="F191" s="33">
        <v>691.28411862404846</v>
      </c>
      <c r="G191" s="33">
        <v>522.89166838472261</v>
      </c>
      <c r="H191" s="33">
        <v>666.13721734154456</v>
      </c>
      <c r="I191" s="33">
        <v>751.79497994465817</v>
      </c>
      <c r="J191" s="33">
        <v>796.35353947823182</v>
      </c>
      <c r="K191" s="33">
        <v>748.4198806835459</v>
      </c>
      <c r="L191" s="33">
        <v>551.04837794998787</v>
      </c>
      <c r="M191" s="33">
        <v>638.21008548840564</v>
      </c>
      <c r="N191" s="33">
        <v>654.19091233165341</v>
      </c>
      <c r="O191" s="33">
        <v>597.14304702107472</v>
      </c>
      <c r="P191" s="33">
        <v>591.61771388956993</v>
      </c>
      <c r="Q191" s="33">
        <v>443.36455320029353</v>
      </c>
      <c r="R191" s="33">
        <v>416.90648478710193</v>
      </c>
      <c r="S191" s="33">
        <v>266.7148468083609</v>
      </c>
      <c r="T191" s="33">
        <v>556.09981547726738</v>
      </c>
      <c r="U191" s="33">
        <v>493.91157177070579</v>
      </c>
      <c r="V191" s="33">
        <v>445.91747351061963</v>
      </c>
      <c r="W191" s="33">
        <v>573.31111489170132</v>
      </c>
      <c r="X191" s="33">
        <v>520.05444125626104</v>
      </c>
      <c r="Y191" s="33">
        <v>440.31503924981877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5777.6903953193905</v>
      </c>
      <c r="C193" s="117">
        <f t="shared" si="94"/>
        <v>6048.5058875256364</v>
      </c>
      <c r="D193" s="117">
        <f t="shared" si="94"/>
        <v>6118.1115148942108</v>
      </c>
      <c r="E193" s="117">
        <f t="shared" si="94"/>
        <v>6374.3499375842739</v>
      </c>
      <c r="F193" s="117">
        <f t="shared" si="94"/>
        <v>6710.3105094868897</v>
      </c>
      <c r="G193" s="117">
        <f t="shared" si="94"/>
        <v>6951.7550072335343</v>
      </c>
      <c r="H193" s="117">
        <f t="shared" si="94"/>
        <v>7226.5950680786136</v>
      </c>
      <c r="I193" s="117">
        <f t="shared" si="94"/>
        <v>7506.4086602790667</v>
      </c>
      <c r="J193" s="117">
        <f t="shared" si="94"/>
        <v>7468.9664369088487</v>
      </c>
      <c r="K193" s="117">
        <f t="shared" si="94"/>
        <v>7494.0880938613727</v>
      </c>
      <c r="L193" s="117">
        <f t="shared" si="94"/>
        <v>8232.7877738055286</v>
      </c>
      <c r="M193" s="117">
        <f t="shared" si="94"/>
        <v>7866.2088306966443</v>
      </c>
      <c r="N193" s="117">
        <f t="shared" si="94"/>
        <v>7793.2544964823001</v>
      </c>
      <c r="O193" s="117">
        <f t="shared" si="94"/>
        <v>7400.4446891125353</v>
      </c>
      <c r="P193" s="117">
        <f t="shared" si="94"/>
        <v>7119.3351243208135</v>
      </c>
      <c r="Q193" s="117">
        <f t="shared" si="94"/>
        <v>6973.068131170091</v>
      </c>
      <c r="R193" s="117">
        <f t="shared" ref="R193:V193" si="95">R194+R197+R199+R208</f>
        <v>7822.8331692489255</v>
      </c>
      <c r="S193" s="117">
        <f t="shared" si="95"/>
        <v>7987.2733892724773</v>
      </c>
      <c r="T193" s="117">
        <f t="shared" si="95"/>
        <v>8307.4970016310908</v>
      </c>
      <c r="U193" s="117">
        <f t="shared" si="95"/>
        <v>7826.6006625806967</v>
      </c>
      <c r="V193" s="117">
        <f t="shared" si="95"/>
        <v>8099.7639732522966</v>
      </c>
      <c r="W193" s="117">
        <f t="shared" ref="W193:Y193" si="96">W194+W197+W199+W208</f>
        <v>9887.5145075504552</v>
      </c>
      <c r="X193" s="117">
        <f t="shared" si="96"/>
        <v>8862.549566514248</v>
      </c>
      <c r="Y193" s="117">
        <f t="shared" si="96"/>
        <v>8517.6383786896295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5047.7833476457954</v>
      </c>
      <c r="C194" s="122">
        <f t="shared" si="97"/>
        <v>5302.5082899506733</v>
      </c>
      <c r="D194" s="122">
        <f t="shared" si="97"/>
        <v>5434.24019988481</v>
      </c>
      <c r="E194" s="122">
        <f t="shared" si="97"/>
        <v>5636.5851147591202</v>
      </c>
      <c r="F194" s="122">
        <f t="shared" si="97"/>
        <v>5875.2577889477525</v>
      </c>
      <c r="G194" s="122">
        <f t="shared" si="97"/>
        <v>6099.4662305518141</v>
      </c>
      <c r="H194" s="122">
        <f t="shared" si="97"/>
        <v>6307.3469353832797</v>
      </c>
      <c r="I194" s="122">
        <f t="shared" si="97"/>
        <v>6564.3769208798858</v>
      </c>
      <c r="J194" s="122">
        <f t="shared" si="97"/>
        <v>6467.475489029719</v>
      </c>
      <c r="K194" s="122">
        <f t="shared" si="97"/>
        <v>6527.5742678030902</v>
      </c>
      <c r="L194" s="122">
        <f t="shared" si="97"/>
        <v>7294.524675575969</v>
      </c>
      <c r="M194" s="122">
        <f t="shared" si="97"/>
        <v>6876.5955245689429</v>
      </c>
      <c r="N194" s="122">
        <f t="shared" si="97"/>
        <v>6810.5954675001321</v>
      </c>
      <c r="O194" s="122">
        <f t="shared" si="97"/>
        <v>6514.05959252094</v>
      </c>
      <c r="P194" s="122">
        <f t="shared" si="97"/>
        <v>6225.4472054208181</v>
      </c>
      <c r="Q194" s="122">
        <f t="shared" si="97"/>
        <v>6157.1410125610391</v>
      </c>
      <c r="R194" s="122">
        <f t="shared" ref="R194:V194" si="98">SUM(R195:R196)</f>
        <v>6925.7826823585701</v>
      </c>
      <c r="S194" s="122">
        <f t="shared" si="98"/>
        <v>7119.5924965459581</v>
      </c>
      <c r="T194" s="122">
        <f t="shared" si="98"/>
        <v>7371.8601172298049</v>
      </c>
      <c r="U194" s="122">
        <f t="shared" si="98"/>
        <v>6926.7505875408451</v>
      </c>
      <c r="V194" s="122">
        <f t="shared" si="98"/>
        <v>7211.8357423520656</v>
      </c>
      <c r="W194" s="122">
        <f t="shared" ref="W194:Y194" si="99">SUM(W195:W196)</f>
        <v>8612.1714348228998</v>
      </c>
      <c r="X194" s="122">
        <f t="shared" si="99"/>
        <v>7736.8224136655172</v>
      </c>
      <c r="Y194" s="122">
        <f t="shared" si="99"/>
        <v>7564.5997136224159</v>
      </c>
      <c r="DA194" s="130" t="s">
        <v>2469</v>
      </c>
    </row>
    <row r="195" spans="1:105" ht="12" customHeight="1" x14ac:dyDescent="0.25">
      <c r="A195" s="97" t="s">
        <v>212</v>
      </c>
      <c r="B195" s="98">
        <v>4933.9640209607796</v>
      </c>
      <c r="C195" s="98">
        <v>5185.1239195803237</v>
      </c>
      <c r="D195" s="98">
        <v>5316.389905689638</v>
      </c>
      <c r="E195" s="98">
        <v>5516.7431692559721</v>
      </c>
      <c r="F195" s="98">
        <v>5752.2738681985293</v>
      </c>
      <c r="G195" s="98">
        <v>5973.678079458602</v>
      </c>
      <c r="H195" s="98">
        <v>6178.5379313630947</v>
      </c>
      <c r="I195" s="98">
        <v>6432.8951851331658</v>
      </c>
      <c r="J195" s="98">
        <v>6339.294412993032</v>
      </c>
      <c r="K195" s="98">
        <v>6399.9495772634182</v>
      </c>
      <c r="L195" s="98">
        <v>7154.7138937271657</v>
      </c>
      <c r="M195" s="98">
        <v>6746.1165865054709</v>
      </c>
      <c r="N195" s="98">
        <v>6682.4674201200987</v>
      </c>
      <c r="O195" s="98">
        <v>6392.509070438975</v>
      </c>
      <c r="P195" s="98">
        <v>6111.00404351201</v>
      </c>
      <c r="Q195" s="98">
        <v>6045.7756284317757</v>
      </c>
      <c r="R195" s="98">
        <v>6802.6221663177703</v>
      </c>
      <c r="S195" s="98">
        <v>6994.6394443301806</v>
      </c>
      <c r="T195" s="98">
        <v>7242.7399902742727</v>
      </c>
      <c r="U195" s="98">
        <v>6805.5890036529336</v>
      </c>
      <c r="V195" s="98">
        <v>7087.4439842171314</v>
      </c>
      <c r="W195" s="98">
        <v>8464.9042663169785</v>
      </c>
      <c r="X195" s="98">
        <v>7605.0072526539261</v>
      </c>
      <c r="Y195" s="98">
        <v>7437.6974254947017</v>
      </c>
      <c r="DA195" s="63" t="s">
        <v>2470</v>
      </c>
    </row>
    <row r="196" spans="1:105" ht="12" customHeight="1" x14ac:dyDescent="0.25">
      <c r="A196" s="97" t="s">
        <v>53</v>
      </c>
      <c r="B196" s="98">
        <v>113.81932668501619</v>
      </c>
      <c r="C196" s="98">
        <v>117.38437037034993</v>
      </c>
      <c r="D196" s="98">
        <v>117.85029419517167</v>
      </c>
      <c r="E196" s="98">
        <v>119.84194550314797</v>
      </c>
      <c r="F196" s="98">
        <v>122.98392074922346</v>
      </c>
      <c r="G196" s="98">
        <v>125.78815109321211</v>
      </c>
      <c r="H196" s="98">
        <v>128.80900402018491</v>
      </c>
      <c r="I196" s="98">
        <v>131.48173574671989</v>
      </c>
      <c r="J196" s="98">
        <v>128.18107603668702</v>
      </c>
      <c r="K196" s="98">
        <v>127.6246905396717</v>
      </c>
      <c r="L196" s="98">
        <v>139.81078184880374</v>
      </c>
      <c r="M196" s="98">
        <v>130.47893806347165</v>
      </c>
      <c r="N196" s="98">
        <v>128.12804738003385</v>
      </c>
      <c r="O196" s="98">
        <v>121.55052208196466</v>
      </c>
      <c r="P196" s="98">
        <v>114.44316190880804</v>
      </c>
      <c r="Q196" s="98">
        <v>111.36538412926369</v>
      </c>
      <c r="R196" s="98">
        <v>123.16051604080005</v>
      </c>
      <c r="S196" s="98">
        <v>124.95305221577766</v>
      </c>
      <c r="T196" s="98">
        <v>129.12012695553221</v>
      </c>
      <c r="U196" s="98">
        <v>121.16158388791163</v>
      </c>
      <c r="V196" s="98">
        <v>124.39175813493438</v>
      </c>
      <c r="W196" s="98">
        <v>147.26716850592049</v>
      </c>
      <c r="X196" s="98">
        <v>131.81516101159116</v>
      </c>
      <c r="Y196" s="98">
        <v>126.90228812771385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1.9285950024994572E-2</v>
      </c>
      <c r="C197" s="122">
        <f t="shared" si="100"/>
        <v>2.4074465894940594E-2</v>
      </c>
      <c r="D197" s="122">
        <f t="shared" si="100"/>
        <v>3.0919496439208431E-2</v>
      </c>
      <c r="E197" s="122">
        <f t="shared" si="100"/>
        <v>7.6902087209199291E-2</v>
      </c>
      <c r="F197" s="122">
        <f t="shared" si="100"/>
        <v>0.160189311212694</v>
      </c>
      <c r="G197" s="122">
        <f t="shared" si="100"/>
        <v>0.32741276720652096</v>
      </c>
      <c r="H197" s="122">
        <f t="shared" si="100"/>
        <v>1.1737465654367061</v>
      </c>
      <c r="I197" s="122">
        <f t="shared" si="100"/>
        <v>0.67994352484036813</v>
      </c>
      <c r="J197" s="122">
        <f t="shared" si="100"/>
        <v>0.63006882174634937</v>
      </c>
      <c r="K197" s="122">
        <f t="shared" si="100"/>
        <v>0.77460473165814903</v>
      </c>
      <c r="L197" s="122">
        <f t="shared" si="100"/>
        <v>6.3002168161630667</v>
      </c>
      <c r="M197" s="122">
        <f t="shared" si="100"/>
        <v>0.81777909813918936</v>
      </c>
      <c r="N197" s="122">
        <f t="shared" si="100"/>
        <v>2.4074767936926715</v>
      </c>
      <c r="O197" s="122">
        <f t="shared" si="100"/>
        <v>1.2621370983340157</v>
      </c>
      <c r="P197" s="122">
        <f t="shared" si="100"/>
        <v>2.925647052759067</v>
      </c>
      <c r="Q197" s="122">
        <f t="shared" si="100"/>
        <v>2.079837735183673</v>
      </c>
      <c r="R197" s="122">
        <f t="shared" si="100"/>
        <v>1.6447638472046637</v>
      </c>
      <c r="S197" s="122">
        <f t="shared" si="100"/>
        <v>1.6265229874202991</v>
      </c>
      <c r="T197" s="122">
        <f t="shared" si="100"/>
        <v>2.8434645981145485</v>
      </c>
      <c r="U197" s="122">
        <f t="shared" si="100"/>
        <v>2.3565615800372255</v>
      </c>
      <c r="V197" s="122">
        <f t="shared" si="100"/>
        <v>1.5234696583738014</v>
      </c>
      <c r="W197" s="122">
        <f t="shared" si="100"/>
        <v>5.0016845296486796</v>
      </c>
      <c r="X197" s="122">
        <f t="shared" si="100"/>
        <v>3.3591363774516982</v>
      </c>
      <c r="Y197" s="122">
        <f t="shared" si="100"/>
        <v>2.7824836894498044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1.9285950024994572E-2</v>
      </c>
      <c r="C198" s="98">
        <f>RES_hhdet_tesh!C67</f>
        <v>2.4074465894940594E-2</v>
      </c>
      <c r="D198" s="98">
        <f>RES_hhdet_tesh!D67</f>
        <v>3.0919496439208431E-2</v>
      </c>
      <c r="E198" s="98">
        <f>RES_hhdet_tesh!E67</f>
        <v>7.6902087209199291E-2</v>
      </c>
      <c r="F198" s="98">
        <f>RES_hhdet_tesh!F67</f>
        <v>0.160189311212694</v>
      </c>
      <c r="G198" s="98">
        <f>RES_hhdet_tesh!G67</f>
        <v>0.32741276720652096</v>
      </c>
      <c r="H198" s="98">
        <f>RES_hhdet_tesh!H67</f>
        <v>1.1737465654367061</v>
      </c>
      <c r="I198" s="98">
        <f>RES_hhdet_tesh!I67</f>
        <v>0.67994352484036813</v>
      </c>
      <c r="J198" s="98">
        <f>RES_hhdet_tesh!J67</f>
        <v>0.63006882174634937</v>
      </c>
      <c r="K198" s="98">
        <f>RES_hhdet_tesh!K67</f>
        <v>0.77460473165814903</v>
      </c>
      <c r="L198" s="98">
        <f>RES_hhdet_tesh!L67</f>
        <v>6.3002168161630667</v>
      </c>
      <c r="M198" s="98">
        <f>RES_hhdet_tesh!M67</f>
        <v>0.81777909813918936</v>
      </c>
      <c r="N198" s="98">
        <f>RES_hhdet_tesh!N67</f>
        <v>2.4074767936926715</v>
      </c>
      <c r="O198" s="98">
        <f>RES_hhdet_tesh!O67</f>
        <v>1.2621370983340157</v>
      </c>
      <c r="P198" s="98">
        <f>RES_hhdet_tesh!P67</f>
        <v>2.925647052759067</v>
      </c>
      <c r="Q198" s="98">
        <f>RES_hhdet_tesh!Q67</f>
        <v>2.079837735183673</v>
      </c>
      <c r="R198" s="98">
        <f>RES_hhdet_tesh!R67</f>
        <v>1.6447638472046637</v>
      </c>
      <c r="S198" s="98">
        <f>RES_hhdet_tesh!S67</f>
        <v>1.6265229874202991</v>
      </c>
      <c r="T198" s="98">
        <f>RES_hhdet_tesh!T67</f>
        <v>2.8434645981145485</v>
      </c>
      <c r="U198" s="98">
        <f>RES_hhdet_tesh!U67</f>
        <v>2.3565615800372255</v>
      </c>
      <c r="V198" s="98">
        <f>RES_hhdet_tesh!V67</f>
        <v>1.5234696583738014</v>
      </c>
      <c r="W198" s="98">
        <f>RES_hhdet_tesh!W67</f>
        <v>5.0016845296486796</v>
      </c>
      <c r="X198" s="98">
        <f>RES_hhdet_tesh!X67</f>
        <v>3.3591363774516982</v>
      </c>
      <c r="Y198" s="98">
        <f>RES_hhdet_tesh!Y67</f>
        <v>2.7824836894498044</v>
      </c>
      <c r="DA198" s="63" t="s">
        <v>2473</v>
      </c>
    </row>
    <row r="199" spans="1:105" ht="12" customHeight="1" x14ac:dyDescent="0.25">
      <c r="A199" s="121" t="s">
        <v>55</v>
      </c>
      <c r="B199" s="122">
        <v>279.02556785090417</v>
      </c>
      <c r="C199" s="122">
        <v>296.77882523354981</v>
      </c>
      <c r="D199" s="122">
        <v>272.17242139772372</v>
      </c>
      <c r="E199" s="122">
        <v>301.72120479364918</v>
      </c>
      <c r="F199" s="122">
        <v>369.88387542485532</v>
      </c>
      <c r="G199" s="122">
        <v>386.53950607923844</v>
      </c>
      <c r="H199" s="122">
        <v>422.48040491477116</v>
      </c>
      <c r="I199" s="122">
        <v>421.23535168596948</v>
      </c>
      <c r="J199" s="122">
        <v>453.29947842709208</v>
      </c>
      <c r="K199" s="122">
        <v>457.18429167200276</v>
      </c>
      <c r="L199" s="122">
        <v>464.23578474310165</v>
      </c>
      <c r="M199" s="122">
        <v>484.12874694428569</v>
      </c>
      <c r="N199" s="122">
        <v>489.12702639431745</v>
      </c>
      <c r="O199" s="122">
        <v>459.01293174249355</v>
      </c>
      <c r="P199" s="122">
        <v>482.92037867401558</v>
      </c>
      <c r="Q199" s="122">
        <v>483.12046055544772</v>
      </c>
      <c r="R199" s="122">
        <v>540.98765218082951</v>
      </c>
      <c r="S199" s="122">
        <v>541.38839949742783</v>
      </c>
      <c r="T199" s="122">
        <v>535.698435502954</v>
      </c>
      <c r="U199" s="122">
        <v>496.46967060531728</v>
      </c>
      <c r="V199" s="122">
        <v>499.49654892823344</v>
      </c>
      <c r="W199" s="122">
        <v>832.64791014227592</v>
      </c>
      <c r="X199" s="122">
        <v>710.84554717747017</v>
      </c>
      <c r="Y199" s="122">
        <v>503.04678234295125</v>
      </c>
      <c r="DA199" s="130" t="s">
        <v>2474</v>
      </c>
    </row>
    <row r="200" spans="1:105" ht="12" customHeight="1" x14ac:dyDescent="0.25">
      <c r="A200" s="97" t="s">
        <v>134</v>
      </c>
      <c r="B200" s="98">
        <v>279.28578255394774</v>
      </c>
      <c r="C200" s="98">
        <v>295.97341061376579</v>
      </c>
      <c r="D200" s="98">
        <v>273.21210688219895</v>
      </c>
      <c r="E200" s="98">
        <v>302.79415158240721</v>
      </c>
      <c r="F200" s="98">
        <v>369.36889691315321</v>
      </c>
      <c r="G200" s="98">
        <v>386.55911182470919</v>
      </c>
      <c r="H200" s="98">
        <v>421.14547345651681</v>
      </c>
      <c r="I200" s="98">
        <v>422.35432620658548</v>
      </c>
      <c r="J200" s="98">
        <v>452.67204226038274</v>
      </c>
      <c r="K200" s="98">
        <v>455.79240846962426</v>
      </c>
      <c r="L200" s="98">
        <v>466.13951810620227</v>
      </c>
      <c r="M200" s="98">
        <v>484.78531050877183</v>
      </c>
      <c r="N200" s="98">
        <v>488.89560575929494</v>
      </c>
      <c r="O200" s="98">
        <v>459.4326113321805</v>
      </c>
      <c r="P200" s="98">
        <v>482.25138871549836</v>
      </c>
      <c r="Q200" s="98">
        <v>482.73221665090273</v>
      </c>
      <c r="R200" s="98">
        <v>541.49226962890305</v>
      </c>
      <c r="S200" s="98">
        <v>541.68585269060691</v>
      </c>
      <c r="T200" s="98">
        <v>535.58994991129009</v>
      </c>
      <c r="U200" s="98">
        <v>496.3472068908689</v>
      </c>
      <c r="V200" s="98">
        <v>499.43797369733943</v>
      </c>
      <c r="W200" s="98">
        <v>834.15647952705729</v>
      </c>
      <c r="X200" s="98">
        <v>710.78820464919806</v>
      </c>
      <c r="Y200" s="98">
        <v>502.87501827931408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271.68617096869389</v>
      </c>
      <c r="C204" s="101">
        <v>319.68376231058693</v>
      </c>
      <c r="D204" s="101">
        <v>242.03978786953135</v>
      </c>
      <c r="E204" s="101">
        <v>269.97674661041407</v>
      </c>
      <c r="F204" s="101">
        <v>385.4013441662434</v>
      </c>
      <c r="G204" s="101">
        <v>385.93602504338537</v>
      </c>
      <c r="H204" s="101">
        <v>464.24587729872235</v>
      </c>
      <c r="I204" s="101">
        <v>385.46545564343995</v>
      </c>
      <c r="J204" s="101">
        <v>473.63595940369561</v>
      </c>
      <c r="K204" s="101">
        <v>503.08882379645439</v>
      </c>
      <c r="L204" s="101">
        <v>400.21664869934335</v>
      </c>
      <c r="M204" s="101">
        <v>462.04756055883638</v>
      </c>
      <c r="N204" s="101">
        <v>496.8342712486795</v>
      </c>
      <c r="O204" s="101">
        <v>445.17283441584738</v>
      </c>
      <c r="P204" s="101">
        <v>505.09827336347905</v>
      </c>
      <c r="Q204" s="101">
        <v>496.24678605554067</v>
      </c>
      <c r="R204" s="101">
        <v>523.43013851044532</v>
      </c>
      <c r="S204" s="101">
        <v>530.84628813998575</v>
      </c>
      <c r="T204" s="101">
        <v>539.57872321608772</v>
      </c>
      <c r="U204" s="101">
        <v>500.82732854219819</v>
      </c>
      <c r="V204" s="101">
        <v>501.55174182487963</v>
      </c>
      <c r="W204" s="101">
        <v>780.7877792405302</v>
      </c>
      <c r="X204" s="101">
        <v>712.75293145650278</v>
      </c>
      <c r="Y204" s="101">
        <v>508.90234546769221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450.86219387266658</v>
      </c>
      <c r="C208" s="122">
        <v>449.19469787551816</v>
      </c>
      <c r="D208" s="122">
        <v>411.66797411523737</v>
      </c>
      <c r="E208" s="122">
        <v>435.96671594429512</v>
      </c>
      <c r="F208" s="122">
        <v>465.00865580306873</v>
      </c>
      <c r="G208" s="122">
        <v>465.421857835276</v>
      </c>
      <c r="H208" s="122">
        <v>495.59398121512578</v>
      </c>
      <c r="I208" s="122">
        <v>520.11644418837147</v>
      </c>
      <c r="J208" s="122">
        <v>547.56140063029102</v>
      </c>
      <c r="K208" s="122">
        <v>508.55492965462201</v>
      </c>
      <c r="L208" s="122">
        <v>467.72709667029477</v>
      </c>
      <c r="M208" s="122">
        <v>504.66678008527623</v>
      </c>
      <c r="N208" s="122">
        <v>491.12452579415827</v>
      </c>
      <c r="O208" s="122">
        <v>426.11002775076764</v>
      </c>
      <c r="P208" s="122">
        <v>408.04189317322084</v>
      </c>
      <c r="Q208" s="122">
        <v>330.72682031842015</v>
      </c>
      <c r="R208" s="122">
        <v>354.41807086232166</v>
      </c>
      <c r="S208" s="122">
        <v>324.66597024167061</v>
      </c>
      <c r="T208" s="122">
        <v>397.0949843002175</v>
      </c>
      <c r="U208" s="122">
        <v>401.02384285449676</v>
      </c>
      <c r="V208" s="122">
        <v>386.90821231362412</v>
      </c>
      <c r="W208" s="122">
        <v>437.69347805563149</v>
      </c>
      <c r="X208" s="122">
        <v>411.52246929380914</v>
      </c>
      <c r="Y208" s="122">
        <v>447.20939903481224</v>
      </c>
      <c r="DA208" s="130" t="s">
        <v>2483</v>
      </c>
    </row>
    <row r="209" spans="1:105" ht="12" customHeight="1" x14ac:dyDescent="0.25">
      <c r="A209" s="97" t="s">
        <v>175</v>
      </c>
      <c r="B209" s="98">
        <v>451.88559468904566</v>
      </c>
      <c r="C209" s="98">
        <v>447.07913953454596</v>
      </c>
      <c r="D209" s="98">
        <v>417.31093219941556</v>
      </c>
      <c r="E209" s="98">
        <v>438.53862391821536</v>
      </c>
      <c r="F209" s="98">
        <v>463.37172475094337</v>
      </c>
      <c r="G209" s="98">
        <v>468.19246149508422</v>
      </c>
      <c r="H209" s="98">
        <v>495.57957036258506</v>
      </c>
      <c r="I209" s="98">
        <v>518.66425317226026</v>
      </c>
      <c r="J209" s="98">
        <v>545.87498960824882</v>
      </c>
      <c r="K209" s="98">
        <v>506.72372846234049</v>
      </c>
      <c r="L209" s="98">
        <v>469.62677765620793</v>
      </c>
      <c r="M209" s="98">
        <v>505.53711089484727</v>
      </c>
      <c r="N209" s="98">
        <v>491.0285528391957</v>
      </c>
      <c r="O209" s="98">
        <v>425.14706688302903</v>
      </c>
      <c r="P209" s="98">
        <v>406.50653606279019</v>
      </c>
      <c r="Q209" s="98">
        <v>330.40328053123739</v>
      </c>
      <c r="R209" s="98">
        <v>355.47924554581073</v>
      </c>
      <c r="S209" s="98">
        <v>328.40520597134901</v>
      </c>
      <c r="T209" s="98">
        <v>395.69513088725927</v>
      </c>
      <c r="U209" s="98">
        <v>401.10723755296141</v>
      </c>
      <c r="V209" s="98">
        <v>387.55344044378063</v>
      </c>
      <c r="W209" s="98">
        <v>436.47956321423351</v>
      </c>
      <c r="X209" s="98">
        <v>410.66429004081891</v>
      </c>
      <c r="Y209" s="98">
        <v>449.30147174286861</v>
      </c>
      <c r="DA209" s="63" t="s">
        <v>2484</v>
      </c>
    </row>
    <row r="210" spans="1:105" ht="12" customHeight="1" x14ac:dyDescent="0.25">
      <c r="A210" s="109" t="s">
        <v>120</v>
      </c>
      <c r="B210" s="33">
        <v>422.79836007680183</v>
      </c>
      <c r="C210" s="33">
        <v>507.36676204648006</v>
      </c>
      <c r="D210" s="33">
        <v>255.89895210768665</v>
      </c>
      <c r="E210" s="33">
        <v>364.65497933847882</v>
      </c>
      <c r="F210" s="33">
        <v>510.57619763966579</v>
      </c>
      <c r="G210" s="33">
        <v>387.71892118020492</v>
      </c>
      <c r="H210" s="33">
        <v>495.99889012599715</v>
      </c>
      <c r="I210" s="33">
        <v>561.08705554106496</v>
      </c>
      <c r="J210" s="33">
        <v>595.06121189691703</v>
      </c>
      <c r="K210" s="33">
        <v>560.35863565128921</v>
      </c>
      <c r="L210" s="33">
        <v>413.53592372083813</v>
      </c>
      <c r="M210" s="33">
        <v>480.21456606932441</v>
      </c>
      <c r="N210" s="33">
        <v>493.7739437523033</v>
      </c>
      <c r="O210" s="33">
        <v>452.49732288181019</v>
      </c>
      <c r="P210" s="33">
        <v>450.70302816834237</v>
      </c>
      <c r="Q210" s="33">
        <v>340.02683083151726</v>
      </c>
      <c r="R210" s="33">
        <v>322.62562567900051</v>
      </c>
      <c r="S210" s="33">
        <v>208.78342547247067</v>
      </c>
      <c r="T210" s="33">
        <v>441.50029969142616</v>
      </c>
      <c r="U210" s="33">
        <v>398.32859424936754</v>
      </c>
      <c r="V210" s="33">
        <v>365.66281939381287</v>
      </c>
      <c r="W210" s="33">
        <v>477.92950145704083</v>
      </c>
      <c r="X210" s="33">
        <v>439.87759516429054</v>
      </c>
      <c r="Y210" s="33">
        <v>378.33935857036084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2452.3482658959533</v>
      </c>
      <c r="C212" s="117">
        <f t="shared" si="101"/>
        <v>2552.21707746123</v>
      </c>
      <c r="D212" s="117">
        <f t="shared" si="101"/>
        <v>2566.5495381990268</v>
      </c>
      <c r="E212" s="117">
        <f t="shared" si="101"/>
        <v>2642.1546739172054</v>
      </c>
      <c r="F212" s="117">
        <f t="shared" si="101"/>
        <v>2743.5322083773967</v>
      </c>
      <c r="G212" s="117">
        <f t="shared" si="101"/>
        <v>2810.3166128300268</v>
      </c>
      <c r="H212" s="117">
        <f t="shared" si="101"/>
        <v>2885.3579698957928</v>
      </c>
      <c r="I212" s="117">
        <f t="shared" si="101"/>
        <v>2961.8839251295676</v>
      </c>
      <c r="J212" s="117">
        <f t="shared" si="101"/>
        <v>2908.6294843049309</v>
      </c>
      <c r="K212" s="117">
        <f t="shared" si="101"/>
        <v>2883.7269319614497</v>
      </c>
      <c r="L212" s="117">
        <f t="shared" si="101"/>
        <v>3130.2406516105157</v>
      </c>
      <c r="M212" s="117">
        <f t="shared" si="101"/>
        <v>2946.9126975873542</v>
      </c>
      <c r="N212" s="117">
        <f t="shared" si="101"/>
        <v>2868.1033316802668</v>
      </c>
      <c r="O212" s="117">
        <f t="shared" si="101"/>
        <v>2665.8161713890818</v>
      </c>
      <c r="P212" s="117">
        <f t="shared" si="101"/>
        <v>2517.5544002572619</v>
      </c>
      <c r="Q212" s="117">
        <f t="shared" si="101"/>
        <v>2393.123515439429</v>
      </c>
      <c r="R212" s="117">
        <f t="shared" ref="R212:V212" si="102">R213+R216+R218+R227</f>
        <v>2587.5345910044448</v>
      </c>
      <c r="S212" s="117">
        <f t="shared" si="102"/>
        <v>2548.7588560541944</v>
      </c>
      <c r="T212" s="117">
        <f t="shared" si="102"/>
        <v>2561.5540347717852</v>
      </c>
      <c r="U212" s="117">
        <f t="shared" si="102"/>
        <v>2336.6036841519376</v>
      </c>
      <c r="V212" s="117">
        <f t="shared" si="102"/>
        <v>2345.4675523129972</v>
      </c>
      <c r="W212" s="117">
        <f t="shared" ref="W212:Y212" si="103">W213+W216+W218+W227</f>
        <v>2785.7694315871213</v>
      </c>
      <c r="X212" s="117">
        <f t="shared" si="103"/>
        <v>2452.6429125741411</v>
      </c>
      <c r="Y212" s="117">
        <f t="shared" si="103"/>
        <v>2322.82529649767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2184.749906087397</v>
      </c>
      <c r="C213" s="122">
        <f t="shared" si="104"/>
        <v>2280.6340113435831</v>
      </c>
      <c r="D213" s="122">
        <f t="shared" si="104"/>
        <v>2315.6060911515719</v>
      </c>
      <c r="E213" s="122">
        <f t="shared" si="104"/>
        <v>2374.0702744449795</v>
      </c>
      <c r="F213" s="122">
        <f t="shared" si="104"/>
        <v>2443.3774313370732</v>
      </c>
      <c r="G213" s="122">
        <f t="shared" si="104"/>
        <v>2504.2693687015467</v>
      </c>
      <c r="H213" s="122">
        <f t="shared" si="104"/>
        <v>2559.311136047314</v>
      </c>
      <c r="I213" s="122">
        <f t="shared" si="104"/>
        <v>2630.0206659044043</v>
      </c>
      <c r="J213" s="122">
        <f t="shared" si="104"/>
        <v>2558.9394676651532</v>
      </c>
      <c r="K213" s="122">
        <f t="shared" si="104"/>
        <v>2548.9493961495659</v>
      </c>
      <c r="L213" s="122">
        <f t="shared" si="104"/>
        <v>2807.4323895291573</v>
      </c>
      <c r="M213" s="122">
        <f t="shared" si="104"/>
        <v>2608.6108313617424</v>
      </c>
      <c r="N213" s="122">
        <f t="shared" si="104"/>
        <v>2537.1055243136529</v>
      </c>
      <c r="O213" s="122">
        <f t="shared" si="104"/>
        <v>2370.8658661772574</v>
      </c>
      <c r="P213" s="122">
        <f t="shared" si="104"/>
        <v>2224.1233929646423</v>
      </c>
      <c r="Q213" s="122">
        <f t="shared" si="104"/>
        <v>2129.8459573706305</v>
      </c>
      <c r="R213" s="122">
        <f t="shared" ref="R213:V213" si="105">SUM(R214:R215)</f>
        <v>2303.707739579208</v>
      </c>
      <c r="S213" s="122">
        <f t="shared" si="105"/>
        <v>2280.3314539107423</v>
      </c>
      <c r="T213" s="122">
        <f t="shared" si="105"/>
        <v>2278.5290492911272</v>
      </c>
      <c r="U213" s="122">
        <f t="shared" si="105"/>
        <v>2068.5429518271612</v>
      </c>
      <c r="V213" s="122">
        <f t="shared" si="105"/>
        <v>2086.3973807121247</v>
      </c>
      <c r="W213" s="122">
        <f t="shared" ref="W213:Y213" si="106">SUM(W214:W215)</f>
        <v>2429.0812066545268</v>
      </c>
      <c r="X213" s="122">
        <f t="shared" si="106"/>
        <v>2140.5014458244673</v>
      </c>
      <c r="Y213" s="122">
        <f t="shared" si="106"/>
        <v>2054.3140093964671</v>
      </c>
      <c r="DA213" s="130" t="s">
        <v>2637</v>
      </c>
    </row>
    <row r="214" spans="1:105" ht="12" customHeight="1" x14ac:dyDescent="0.25">
      <c r="A214" s="97" t="s">
        <v>212</v>
      </c>
      <c r="B214" s="98">
        <v>2184.749906087397</v>
      </c>
      <c r="C214" s="98">
        <v>2280.6340113435831</v>
      </c>
      <c r="D214" s="98">
        <v>2315.6060911515719</v>
      </c>
      <c r="E214" s="98">
        <v>2374.0702744449795</v>
      </c>
      <c r="F214" s="98">
        <v>2443.3774313370732</v>
      </c>
      <c r="G214" s="98">
        <v>2504.2693687015467</v>
      </c>
      <c r="H214" s="98">
        <v>2559.311136047314</v>
      </c>
      <c r="I214" s="98">
        <v>2630.0206659044043</v>
      </c>
      <c r="J214" s="98">
        <v>2558.9394676651532</v>
      </c>
      <c r="K214" s="98">
        <v>2548.9493961495659</v>
      </c>
      <c r="L214" s="98">
        <v>2807.4323895291573</v>
      </c>
      <c r="M214" s="98">
        <v>2608.6108313617424</v>
      </c>
      <c r="N214" s="98">
        <v>2537.1055243136529</v>
      </c>
      <c r="O214" s="98">
        <v>2370.8658661772574</v>
      </c>
      <c r="P214" s="98">
        <v>2224.1233929646423</v>
      </c>
      <c r="Q214" s="98">
        <v>2129.8459573706305</v>
      </c>
      <c r="R214" s="98">
        <v>2303.707739579208</v>
      </c>
      <c r="S214" s="98">
        <v>2280.3314539107423</v>
      </c>
      <c r="T214" s="98">
        <v>2278.5290492911272</v>
      </c>
      <c r="U214" s="98">
        <v>2068.5429518271612</v>
      </c>
      <c r="V214" s="98">
        <v>2086.3973807121247</v>
      </c>
      <c r="W214" s="98">
        <v>2429.0812066545268</v>
      </c>
      <c r="X214" s="98">
        <v>2140.5014458244673</v>
      </c>
      <c r="Y214" s="98">
        <v>2054.3140093964671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111.61581407403212</v>
      </c>
      <c r="C218" s="122">
        <v>117.50387479499939</v>
      </c>
      <c r="D218" s="122">
        <v>107.40820278967516</v>
      </c>
      <c r="E218" s="122">
        <v>117.58285499418534</v>
      </c>
      <c r="F218" s="122">
        <v>141.50430290408565</v>
      </c>
      <c r="G218" s="122">
        <v>146.11091697164721</v>
      </c>
      <c r="H218" s="122">
        <v>157.18716668055717</v>
      </c>
      <c r="I218" s="122">
        <v>155.36916393963037</v>
      </c>
      <c r="J218" s="122">
        <v>164.09401856571864</v>
      </c>
      <c r="K218" s="122">
        <v>162.66037266380962</v>
      </c>
      <c r="L218" s="122">
        <v>163.44644657836471</v>
      </c>
      <c r="M218" s="122">
        <v>167.04317222072561</v>
      </c>
      <c r="N218" s="122">
        <v>164.94221600665668</v>
      </c>
      <c r="O218" s="122">
        <v>151.35811395742647</v>
      </c>
      <c r="P218" s="122">
        <v>156.17153239897877</v>
      </c>
      <c r="Q218" s="122">
        <v>151.74240828052865</v>
      </c>
      <c r="R218" s="122">
        <v>164.04172543707372</v>
      </c>
      <c r="S218" s="122">
        <v>158.20291674687209</v>
      </c>
      <c r="T218" s="122">
        <v>151.01475824429747</v>
      </c>
      <c r="U218" s="122">
        <v>135.23520149009715</v>
      </c>
      <c r="V218" s="122">
        <v>131.79364418812435</v>
      </c>
      <c r="W218" s="122">
        <v>214.48545889079006</v>
      </c>
      <c r="X218" s="122">
        <v>179.25877917695473</v>
      </c>
      <c r="Y218" s="122">
        <v>124.65760757769544</v>
      </c>
      <c r="DA218" s="130" t="s">
        <v>2642</v>
      </c>
    </row>
    <row r="219" spans="1:105" ht="12" customHeight="1" x14ac:dyDescent="0.25">
      <c r="A219" s="97" t="s">
        <v>134</v>
      </c>
      <c r="B219" s="98">
        <v>115.57309781006227</v>
      </c>
      <c r="C219" s="98">
        <v>121.63570621295361</v>
      </c>
      <c r="D219" s="98">
        <v>111.11417655560962</v>
      </c>
      <c r="E219" s="98">
        <v>121.55709660671484</v>
      </c>
      <c r="F219" s="98">
        <v>146.20040872672058</v>
      </c>
      <c r="G219" s="98">
        <v>150.85773299145359</v>
      </c>
      <c r="H219" s="98">
        <v>162.21127108207651</v>
      </c>
      <c r="I219" s="98">
        <v>160.22951174525815</v>
      </c>
      <c r="J219" s="98">
        <v>169.15676870952527</v>
      </c>
      <c r="K219" s="98">
        <v>167.59243993310679</v>
      </c>
      <c r="L219" s="98">
        <v>168.30684415103434</v>
      </c>
      <c r="M219" s="98">
        <v>172.01004576917694</v>
      </c>
      <c r="N219" s="98">
        <v>169.89483306911973</v>
      </c>
      <c r="O219" s="98">
        <v>155.94781514682012</v>
      </c>
      <c r="P219" s="98">
        <v>160.88240276986173</v>
      </c>
      <c r="Q219" s="98">
        <v>156.23056950093061</v>
      </c>
      <c r="R219" s="98">
        <v>168.75642014964495</v>
      </c>
      <c r="S219" s="98">
        <v>162.66672491215121</v>
      </c>
      <c r="T219" s="98">
        <v>155.23684861730558</v>
      </c>
      <c r="U219" s="98">
        <v>139.0357304298486</v>
      </c>
      <c r="V219" s="98">
        <v>135.54990626516584</v>
      </c>
      <c r="W219" s="98">
        <v>220.72466791585876</v>
      </c>
      <c r="X219" s="98">
        <v>184.64791430089477</v>
      </c>
      <c r="Y219" s="98">
        <v>128.31424943855427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155.98254573452408</v>
      </c>
      <c r="C227" s="122">
        <v>154.07919132264743</v>
      </c>
      <c r="D227" s="122">
        <v>143.53524425777948</v>
      </c>
      <c r="E227" s="122">
        <v>150.50154447804078</v>
      </c>
      <c r="F227" s="122">
        <v>158.65047413623799</v>
      </c>
      <c r="G227" s="122">
        <v>159.93632715683285</v>
      </c>
      <c r="H227" s="122">
        <v>168.85966716792151</v>
      </c>
      <c r="I227" s="122">
        <v>176.49409528553329</v>
      </c>
      <c r="J227" s="122">
        <v>185.59599807405897</v>
      </c>
      <c r="K227" s="122">
        <v>172.1171631480741</v>
      </c>
      <c r="L227" s="122">
        <v>159.36181550299352</v>
      </c>
      <c r="M227" s="122">
        <v>171.25869400488614</v>
      </c>
      <c r="N227" s="122">
        <v>166.05559135995733</v>
      </c>
      <c r="O227" s="122">
        <v>143.5921912543977</v>
      </c>
      <c r="P227" s="122">
        <v>137.2594748936408</v>
      </c>
      <c r="Q227" s="122">
        <v>111.53514978826956</v>
      </c>
      <c r="R227" s="122">
        <v>119.78512598816312</v>
      </c>
      <c r="S227" s="122">
        <v>110.22448539657994</v>
      </c>
      <c r="T227" s="122">
        <v>132.01022723636072</v>
      </c>
      <c r="U227" s="122">
        <v>132.8255308346792</v>
      </c>
      <c r="V227" s="122">
        <v>127.27652741274829</v>
      </c>
      <c r="W227" s="122">
        <v>142.20276604180438</v>
      </c>
      <c r="X227" s="122">
        <v>132.88268757271902</v>
      </c>
      <c r="Y227" s="122">
        <v>143.85367952350762</v>
      </c>
      <c r="DA227" s="130" t="s">
        <v>2651</v>
      </c>
    </row>
    <row r="228" spans="1:105" ht="12" customHeight="1" x14ac:dyDescent="0.25">
      <c r="A228" s="97" t="s">
        <v>175</v>
      </c>
      <c r="B228" s="98">
        <v>161.67074449620205</v>
      </c>
      <c r="C228" s="98">
        <v>159.68262869449146</v>
      </c>
      <c r="D228" s="98">
        <v>148.73501605136289</v>
      </c>
      <c r="E228" s="98">
        <v>155.92948861113629</v>
      </c>
      <c r="F228" s="98">
        <v>164.34970383090288</v>
      </c>
      <c r="G228" s="98">
        <v>165.63907395679033</v>
      </c>
      <c r="H228" s="98">
        <v>174.86944294289668</v>
      </c>
      <c r="I228" s="98">
        <v>182.74987549256895</v>
      </c>
      <c r="J228" s="98">
        <v>192.18531134610888</v>
      </c>
      <c r="K228" s="98">
        <v>178.20130613176613</v>
      </c>
      <c r="L228" s="98">
        <v>164.94827164178196</v>
      </c>
      <c r="M228" s="98">
        <v>177.35432680534007</v>
      </c>
      <c r="N228" s="98">
        <v>172.07081660664562</v>
      </c>
      <c r="O228" s="98">
        <v>148.83235173330067</v>
      </c>
      <c r="P228" s="98">
        <v>142.19938825450262</v>
      </c>
      <c r="Q228" s="98">
        <v>115.41536675953854</v>
      </c>
      <c r="R228" s="98">
        <v>123.78333821827718</v>
      </c>
      <c r="S228" s="98">
        <v>113.78114990460566</v>
      </c>
      <c r="T228" s="98">
        <v>136.17177784160188</v>
      </c>
      <c r="U228" s="98">
        <v>136.93533542609555</v>
      </c>
      <c r="V228" s="98">
        <v>131.14194878223296</v>
      </c>
      <c r="W228" s="98">
        <v>146.49300234234164</v>
      </c>
      <c r="X228" s="98">
        <v>136.90443538922909</v>
      </c>
      <c r="Y228" s="98">
        <v>148.22353838891598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202.96964592274605</v>
      </c>
      <c r="C231" s="118">
        <f t="shared" si="108"/>
        <v>211.30090385312275</v>
      </c>
      <c r="D231" s="118">
        <f t="shared" si="108"/>
        <v>212.2766751469787</v>
      </c>
      <c r="E231" s="118">
        <f t="shared" si="108"/>
        <v>218.28341769032258</v>
      </c>
      <c r="F231" s="118">
        <f t="shared" si="108"/>
        <v>226.08019625133403</v>
      </c>
      <c r="G231" s="118">
        <f t="shared" si="108"/>
        <v>229.564454259325</v>
      </c>
      <c r="H231" s="118">
        <f t="shared" si="108"/>
        <v>234.03920492131695</v>
      </c>
      <c r="I231" s="118">
        <f t="shared" si="108"/>
        <v>239.16843243674595</v>
      </c>
      <c r="J231" s="118">
        <f t="shared" si="108"/>
        <v>232.76590326322278</v>
      </c>
      <c r="K231" s="118">
        <f t="shared" si="108"/>
        <v>229.7942681063067</v>
      </c>
      <c r="L231" s="118">
        <f t="shared" si="108"/>
        <v>248.92845831651491</v>
      </c>
      <c r="M231" s="118">
        <f t="shared" si="108"/>
        <v>234.00300895453708</v>
      </c>
      <c r="N231" s="118">
        <f t="shared" si="108"/>
        <v>225.96616454481173</v>
      </c>
      <c r="O231" s="118">
        <f t="shared" si="108"/>
        <v>206.37803915100667</v>
      </c>
      <c r="P231" s="118">
        <f t="shared" si="108"/>
        <v>192.65539807475164</v>
      </c>
      <c r="Q231" s="118">
        <f t="shared" si="108"/>
        <v>180.56659903998778</v>
      </c>
      <c r="R231" s="118">
        <f t="shared" ref="R231:V231" si="109">R232+R235+R237+R246</f>
        <v>192.51170659287069</v>
      </c>
      <c r="S231" s="118">
        <f t="shared" si="109"/>
        <v>187.35783895766028</v>
      </c>
      <c r="T231" s="118">
        <f t="shared" si="109"/>
        <v>186.51704223302767</v>
      </c>
      <c r="U231" s="118">
        <f t="shared" si="109"/>
        <v>168.94996436063389</v>
      </c>
      <c r="V231" s="118">
        <f t="shared" si="109"/>
        <v>168.87040817133331</v>
      </c>
      <c r="W231" s="118">
        <f t="shared" ref="W231:Y231" si="110">W232+W235+W237+W246</f>
        <v>199.83145700844292</v>
      </c>
      <c r="X231" s="118">
        <f t="shared" si="110"/>
        <v>175.48829206844718</v>
      </c>
      <c r="Y231" s="118">
        <f t="shared" si="110"/>
        <v>166.41844586882948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180.49456820484721</v>
      </c>
      <c r="C232" s="123">
        <f t="shared" si="111"/>
        <v>188.39248209143886</v>
      </c>
      <c r="D232" s="123">
        <f t="shared" si="111"/>
        <v>191.32773711138506</v>
      </c>
      <c r="E232" s="123">
        <f t="shared" si="111"/>
        <v>195.86168517281664</v>
      </c>
      <c r="F232" s="123">
        <f t="shared" si="111"/>
        <v>200.91508703790299</v>
      </c>
      <c r="G232" s="123">
        <f t="shared" si="111"/>
        <v>204.23448161992275</v>
      </c>
      <c r="H232" s="123">
        <f t="shared" si="111"/>
        <v>207.15721047656149</v>
      </c>
      <c r="I232" s="123">
        <f t="shared" si="111"/>
        <v>211.96497616644942</v>
      </c>
      <c r="J232" s="123">
        <f t="shared" si="111"/>
        <v>204.31833400392719</v>
      </c>
      <c r="K232" s="123">
        <f t="shared" si="111"/>
        <v>202.65378490794367</v>
      </c>
      <c r="L232" s="123">
        <f t="shared" si="111"/>
        <v>222.92971688201425</v>
      </c>
      <c r="M232" s="123">
        <f t="shared" si="111"/>
        <v>206.76627039898383</v>
      </c>
      <c r="N232" s="123">
        <f t="shared" si="111"/>
        <v>199.47318690236165</v>
      </c>
      <c r="O232" s="123">
        <f t="shared" si="111"/>
        <v>183.17534132942217</v>
      </c>
      <c r="P232" s="123">
        <f t="shared" si="111"/>
        <v>169.8088037300551</v>
      </c>
      <c r="Q232" s="123">
        <f t="shared" si="111"/>
        <v>160.39020092950116</v>
      </c>
      <c r="R232" s="123">
        <f t="shared" ref="R232:V232" si="112">SUM(R233:R234)</f>
        <v>171.12575145949998</v>
      </c>
      <c r="S232" s="123">
        <f t="shared" si="112"/>
        <v>167.42732893409672</v>
      </c>
      <c r="T232" s="123">
        <f t="shared" si="112"/>
        <v>165.61975299043726</v>
      </c>
      <c r="U232" s="123">
        <f t="shared" si="112"/>
        <v>149.32999153748332</v>
      </c>
      <c r="V232" s="123">
        <f t="shared" si="112"/>
        <v>150.00197065778724</v>
      </c>
      <c r="W232" s="123">
        <f t="shared" ref="W232:Y232" si="113">SUM(W233:W234)</f>
        <v>173.92576210324407</v>
      </c>
      <c r="X232" s="123">
        <f t="shared" si="113"/>
        <v>152.8554944832922</v>
      </c>
      <c r="Y232" s="123">
        <f t="shared" si="113"/>
        <v>146.98263813165048</v>
      </c>
      <c r="DA232" s="130" t="s">
        <v>2805</v>
      </c>
    </row>
    <row r="233" spans="1:105" ht="12" customHeight="1" x14ac:dyDescent="0.25">
      <c r="A233" s="97" t="s">
        <v>212</v>
      </c>
      <c r="B233" s="99">
        <v>178.61525916464811</v>
      </c>
      <c r="C233" s="99">
        <v>186.45430942041637</v>
      </c>
      <c r="D233" s="99">
        <v>189.38117548511551</v>
      </c>
      <c r="E233" s="99">
        <v>193.88505699973663</v>
      </c>
      <c r="F233" s="99">
        <v>198.89326366680601</v>
      </c>
      <c r="G233" s="99">
        <v>202.18346261631626</v>
      </c>
      <c r="H233" s="99">
        <v>205.07273675206883</v>
      </c>
      <c r="I233" s="99">
        <v>209.84625960061612</v>
      </c>
      <c r="J233" s="99">
        <v>202.27205359613649</v>
      </c>
      <c r="K233" s="99">
        <v>200.62505598237007</v>
      </c>
      <c r="L233" s="99">
        <v>220.70989299453458</v>
      </c>
      <c r="M233" s="99">
        <v>204.69845838529966</v>
      </c>
      <c r="N233" s="99">
        <v>197.45923777951825</v>
      </c>
      <c r="O233" s="99">
        <v>181.29814983135839</v>
      </c>
      <c r="P233" s="99">
        <v>168.06231147240408</v>
      </c>
      <c r="Q233" s="99">
        <v>158.71416594832442</v>
      </c>
      <c r="R233" s="99">
        <v>169.29781608948039</v>
      </c>
      <c r="S233" s="99">
        <v>165.59475781604021</v>
      </c>
      <c r="T233" s="99">
        <v>163.74573082852822</v>
      </c>
      <c r="U233" s="99">
        <v>147.58414738924253</v>
      </c>
      <c r="V233" s="99">
        <v>148.21729693992592</v>
      </c>
      <c r="W233" s="99">
        <v>171.82194541030233</v>
      </c>
      <c r="X233" s="99">
        <v>150.97778563697324</v>
      </c>
      <c r="Y233" s="99">
        <v>145.18004881165453</v>
      </c>
      <c r="DA233" s="63" t="s">
        <v>2806</v>
      </c>
    </row>
    <row r="234" spans="1:105" ht="12" customHeight="1" x14ac:dyDescent="0.25">
      <c r="A234" s="97" t="s">
        <v>53</v>
      </c>
      <c r="B234" s="99">
        <v>1.8793090401991146</v>
      </c>
      <c r="C234" s="99">
        <v>1.9381726710224945</v>
      </c>
      <c r="D234" s="99">
        <v>1.9465616262695671</v>
      </c>
      <c r="E234" s="99">
        <v>1.9766281730800006</v>
      </c>
      <c r="F234" s="99">
        <v>2.0218233710969908</v>
      </c>
      <c r="G234" s="99">
        <v>2.0510190036064877</v>
      </c>
      <c r="H234" s="99">
        <v>2.0844737244926494</v>
      </c>
      <c r="I234" s="99">
        <v>2.1187165658332896</v>
      </c>
      <c r="J234" s="99">
        <v>2.0462804077906989</v>
      </c>
      <c r="K234" s="99">
        <v>2.028728925573605</v>
      </c>
      <c r="L234" s="99">
        <v>2.2198238874796687</v>
      </c>
      <c r="M234" s="99">
        <v>2.0678120136841782</v>
      </c>
      <c r="N234" s="99">
        <v>2.0139491228433983</v>
      </c>
      <c r="O234" s="99">
        <v>1.8771914980637878</v>
      </c>
      <c r="P234" s="99">
        <v>1.746492257651026</v>
      </c>
      <c r="Q234" s="99">
        <v>1.6760349811767441</v>
      </c>
      <c r="R234" s="99">
        <v>1.8279353700195968</v>
      </c>
      <c r="S234" s="99">
        <v>1.832571118056511</v>
      </c>
      <c r="T234" s="99">
        <v>1.8740221619090305</v>
      </c>
      <c r="U234" s="99">
        <v>1.7458441482408016</v>
      </c>
      <c r="V234" s="99">
        <v>1.7846737178613252</v>
      </c>
      <c r="W234" s="99">
        <v>2.1038166929417215</v>
      </c>
      <c r="X234" s="99">
        <v>1.8777088463189624</v>
      </c>
      <c r="Y234" s="99">
        <v>1.8025893199959351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1.6092886744012566E-4</v>
      </c>
      <c r="C235" s="123">
        <f t="shared" si="114"/>
        <v>1.9726187269391402E-4</v>
      </c>
      <c r="D235" s="123">
        <f t="shared" si="114"/>
        <v>2.4173615039180948E-4</v>
      </c>
      <c r="E235" s="123">
        <f t="shared" si="114"/>
        <v>4.7095682118216157E-4</v>
      </c>
      <c r="F235" s="123">
        <f t="shared" si="114"/>
        <v>9.1197206652487159E-4</v>
      </c>
      <c r="G235" s="123">
        <f t="shared" si="114"/>
        <v>1.7553078415550813E-3</v>
      </c>
      <c r="H235" s="123">
        <f t="shared" si="114"/>
        <v>6.032095263329677E-3</v>
      </c>
      <c r="I235" s="123">
        <f t="shared" si="114"/>
        <v>3.3682454249011626E-3</v>
      </c>
      <c r="J235" s="123">
        <f t="shared" si="114"/>
        <v>3.0281470429283724E-3</v>
      </c>
      <c r="K235" s="123">
        <f t="shared" si="114"/>
        <v>3.6285507978630546E-3</v>
      </c>
      <c r="L235" s="123">
        <f t="shared" si="114"/>
        <v>2.8844021509597511E-2</v>
      </c>
      <c r="M235" s="123">
        <f t="shared" si="114"/>
        <v>3.6580513884241759E-3</v>
      </c>
      <c r="N235" s="123">
        <f t="shared" si="114"/>
        <v>1.036595128860004E-2</v>
      </c>
      <c r="O235" s="123">
        <f t="shared" si="114"/>
        <v>5.1537344136090438E-3</v>
      </c>
      <c r="P235" s="123">
        <f t="shared" si="114"/>
        <v>1.1112610196032316E-2</v>
      </c>
      <c r="Q235" s="123">
        <f t="shared" si="114"/>
        <v>7.3224907072756149E-3</v>
      </c>
      <c r="R235" s="123">
        <f t="shared" si="114"/>
        <v>5.4293946659804025E-3</v>
      </c>
      <c r="S235" s="123">
        <f t="shared" si="114"/>
        <v>5.1588999626844068E-3</v>
      </c>
      <c r="T235" s="123">
        <f t="shared" si="114"/>
        <v>8.7833251542317001E-3</v>
      </c>
      <c r="U235" s="123">
        <f t="shared" si="114"/>
        <v>7.1621745344148851E-3</v>
      </c>
      <c r="V235" s="123">
        <f t="shared" si="114"/>
        <v>4.5804323273518008E-3</v>
      </c>
      <c r="W235" s="123">
        <f t="shared" si="114"/>
        <v>1.4896552775850161E-2</v>
      </c>
      <c r="X235" s="123">
        <f t="shared" si="114"/>
        <v>9.9391674966777567E-3</v>
      </c>
      <c r="Y235" s="123">
        <f t="shared" si="114"/>
        <v>8.1881775707484897E-3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1.6092886744012566E-4</v>
      </c>
      <c r="C236" s="99">
        <f>RES_hhdet_fecs!C67</f>
        <v>1.9726187269391402E-4</v>
      </c>
      <c r="D236" s="99">
        <f>RES_hhdet_fecs!D67</f>
        <v>2.4173615039180948E-4</v>
      </c>
      <c r="E236" s="99">
        <f>RES_hhdet_fecs!E67</f>
        <v>4.7095682118216157E-4</v>
      </c>
      <c r="F236" s="99">
        <f>RES_hhdet_fecs!F67</f>
        <v>9.1197206652487159E-4</v>
      </c>
      <c r="G236" s="99">
        <f>RES_hhdet_fecs!G67</f>
        <v>1.7553078415550813E-3</v>
      </c>
      <c r="H236" s="99">
        <f>RES_hhdet_fecs!H67</f>
        <v>6.032095263329677E-3</v>
      </c>
      <c r="I236" s="99">
        <f>RES_hhdet_fecs!I67</f>
        <v>3.3682454249011626E-3</v>
      </c>
      <c r="J236" s="99">
        <f>RES_hhdet_fecs!J67</f>
        <v>3.0281470429283724E-3</v>
      </c>
      <c r="K236" s="99">
        <f>RES_hhdet_fecs!K67</f>
        <v>3.6285507978630546E-3</v>
      </c>
      <c r="L236" s="99">
        <f>RES_hhdet_fecs!L67</f>
        <v>2.8844021509597511E-2</v>
      </c>
      <c r="M236" s="99">
        <f>RES_hhdet_fecs!M67</f>
        <v>3.6580513884241759E-3</v>
      </c>
      <c r="N236" s="99">
        <f>RES_hhdet_fecs!N67</f>
        <v>1.036595128860004E-2</v>
      </c>
      <c r="O236" s="99">
        <f>RES_hhdet_fecs!O67</f>
        <v>5.1537344136090438E-3</v>
      </c>
      <c r="P236" s="99">
        <f>RES_hhdet_fecs!P67</f>
        <v>1.1112610196032316E-2</v>
      </c>
      <c r="Q236" s="99">
        <f>RES_hhdet_fecs!Q67</f>
        <v>7.3224907072756149E-3</v>
      </c>
      <c r="R236" s="99">
        <f>RES_hhdet_fecs!R67</f>
        <v>5.4293946659804025E-3</v>
      </c>
      <c r="S236" s="99">
        <f>RES_hhdet_fecs!S67</f>
        <v>5.1588999626844068E-3</v>
      </c>
      <c r="T236" s="99">
        <f>RES_hhdet_fecs!T67</f>
        <v>8.7833251542317001E-3</v>
      </c>
      <c r="U236" s="99">
        <f>RES_hhdet_fecs!U67</f>
        <v>7.1621745344148851E-3</v>
      </c>
      <c r="V236" s="99">
        <f>RES_hhdet_fecs!V67</f>
        <v>4.5804323273518008E-3</v>
      </c>
      <c r="W236" s="99">
        <f>RES_hhdet_fecs!W67</f>
        <v>1.4896552775850161E-2</v>
      </c>
      <c r="X236" s="99">
        <f>RES_hhdet_fecs!X67</f>
        <v>9.9391674966777567E-3</v>
      </c>
      <c r="Y236" s="99">
        <f>RES_hhdet_fecs!Y67</f>
        <v>8.1881775707484897E-3</v>
      </c>
      <c r="DA236" s="63" t="s">
        <v>2809</v>
      </c>
    </row>
    <row r="237" spans="1:105" ht="12" customHeight="1" x14ac:dyDescent="0.25">
      <c r="A237" s="121" t="s">
        <v>55</v>
      </c>
      <c r="B237" s="123">
        <v>9.3855514979928039</v>
      </c>
      <c r="C237" s="123">
        <v>9.9091537732154169</v>
      </c>
      <c r="D237" s="123">
        <v>9.0081518942555867</v>
      </c>
      <c r="E237" s="123">
        <v>9.8455826087127054</v>
      </c>
      <c r="F237" s="123">
        <v>11.855803685191356</v>
      </c>
      <c r="G237" s="123">
        <v>12.12213944248289</v>
      </c>
      <c r="H237" s="123">
        <v>12.975083742936464</v>
      </c>
      <c r="I237" s="123">
        <v>12.703134142066066</v>
      </c>
      <c r="J237" s="123">
        <v>13.338175710399492</v>
      </c>
      <c r="K237" s="123">
        <v>13.183514167108871</v>
      </c>
      <c r="L237" s="123">
        <v>13.145147425790519</v>
      </c>
      <c r="M237" s="123">
        <v>13.446735218323024</v>
      </c>
      <c r="N237" s="123">
        <v>13.199283813957212</v>
      </c>
      <c r="O237" s="123">
        <v>11.892471784001192</v>
      </c>
      <c r="P237" s="123">
        <v>12.150044119029623</v>
      </c>
      <c r="Q237" s="123">
        <v>11.633249221589386</v>
      </c>
      <c r="R237" s="123">
        <v>12.37774079117472</v>
      </c>
      <c r="S237" s="123">
        <v>11.798715875449213</v>
      </c>
      <c r="T237" s="123">
        <v>11.154973295742435</v>
      </c>
      <c r="U237" s="123">
        <v>9.9225223710335637</v>
      </c>
      <c r="V237" s="123">
        <v>9.6335834505498159</v>
      </c>
      <c r="W237" s="123">
        <v>15.592174461972208</v>
      </c>
      <c r="X237" s="123">
        <v>13.03250713216255</v>
      </c>
      <c r="Y237" s="123">
        <v>9.0769709580571281</v>
      </c>
      <c r="DA237" s="130" t="s">
        <v>2810</v>
      </c>
    </row>
    <row r="238" spans="1:105" ht="12" customHeight="1" x14ac:dyDescent="0.25">
      <c r="A238" s="97" t="s">
        <v>134</v>
      </c>
      <c r="B238" s="99">
        <v>9.4487331297222212</v>
      </c>
      <c r="C238" s="99">
        <v>9.9443845395604722</v>
      </c>
      <c r="D238" s="99">
        <v>9.0874408430568501</v>
      </c>
      <c r="E238" s="99">
        <v>9.9272986389694147</v>
      </c>
      <c r="F238" s="99">
        <v>11.900853330369896</v>
      </c>
      <c r="G238" s="99">
        <v>12.179575887427154</v>
      </c>
      <c r="H238" s="99">
        <v>12.997680830713259</v>
      </c>
      <c r="I238" s="99">
        <v>12.784524529891115</v>
      </c>
      <c r="J238" s="99">
        <v>13.37104195660466</v>
      </c>
      <c r="K238" s="99">
        <v>13.191020070697641</v>
      </c>
      <c r="L238" s="99">
        <v>13.231658116280634</v>
      </c>
      <c r="M238" s="99">
        <v>13.497678830596207</v>
      </c>
      <c r="N238" s="99">
        <v>13.222668083379071</v>
      </c>
      <c r="O238" s="99">
        <v>11.92520030749278</v>
      </c>
      <c r="P238" s="99">
        <v>12.156820332120438</v>
      </c>
      <c r="Q238" s="99">
        <v>11.642158649155771</v>
      </c>
      <c r="R238" s="99">
        <v>12.401787297737796</v>
      </c>
      <c r="S238" s="99">
        <v>11.812649810342217</v>
      </c>
      <c r="T238" s="99">
        <v>11.156044394635444</v>
      </c>
      <c r="U238" s="99">
        <v>9.9197697171357984</v>
      </c>
      <c r="V238" s="99">
        <v>9.6294411087814193</v>
      </c>
      <c r="W238" s="99">
        <v>15.613039917088157</v>
      </c>
      <c r="X238" s="99">
        <v>13.023926369223684</v>
      </c>
      <c r="Y238" s="99">
        <v>9.0680728026544521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7.6035035756269895</v>
      </c>
      <c r="C242" s="102">
        <v>8.9072369138894061</v>
      </c>
      <c r="D242" s="102">
        <v>6.7101638269605184</v>
      </c>
      <c r="E242" s="102">
        <v>7.4279127554045736</v>
      </c>
      <c r="F242" s="102">
        <v>10.498355859731431</v>
      </c>
      <c r="G242" s="102">
        <v>10.354198236550047</v>
      </c>
      <c r="H242" s="102">
        <v>12.268097597944754</v>
      </c>
      <c r="I242" s="102">
        <v>10.101353978420612</v>
      </c>
      <c r="J242" s="102">
        <v>12.272913893840363</v>
      </c>
      <c r="K242" s="102">
        <v>12.935968258210149</v>
      </c>
      <c r="L242" s="102">
        <v>10.235948180206265</v>
      </c>
      <c r="M242" s="102">
        <v>11.733427537850988</v>
      </c>
      <c r="N242" s="102">
        <v>12.420492889988521</v>
      </c>
      <c r="O242" s="102">
        <v>10.813158037009055</v>
      </c>
      <c r="P242" s="102">
        <v>11.925403766198903</v>
      </c>
      <c r="Q242" s="102">
        <v>11.332026086114968</v>
      </c>
      <c r="R242" s="102">
        <v>11.541073590470651</v>
      </c>
      <c r="S242" s="102">
        <v>11.304879881559438</v>
      </c>
      <c r="T242" s="102">
        <v>11.116662476671049</v>
      </c>
      <c r="U242" s="102">
        <v>10.020470764638244</v>
      </c>
      <c r="V242" s="102">
        <v>9.7789232340720389</v>
      </c>
      <c r="W242" s="102">
        <v>14.874882142139944</v>
      </c>
      <c r="X242" s="102">
        <v>13.317929014051423</v>
      </c>
      <c r="Y242" s="102">
        <v>9.3803156132243597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13.089365291038611</v>
      </c>
      <c r="C246" s="123">
        <v>12.999070726595759</v>
      </c>
      <c r="D246" s="123">
        <v>11.940544405187678</v>
      </c>
      <c r="E246" s="123">
        <v>12.575678951972069</v>
      </c>
      <c r="F246" s="123">
        <v>13.308393556173158</v>
      </c>
      <c r="G246" s="123">
        <v>13.206077889077806</v>
      </c>
      <c r="H246" s="123">
        <v>13.900878606555665</v>
      </c>
      <c r="I246" s="123">
        <v>14.496953882805565</v>
      </c>
      <c r="J246" s="123">
        <v>15.106365401853159</v>
      </c>
      <c r="K246" s="123">
        <v>13.953340480456285</v>
      </c>
      <c r="L246" s="123">
        <v>12.824749987200526</v>
      </c>
      <c r="M246" s="123">
        <v>13.786345285841808</v>
      </c>
      <c r="N246" s="123">
        <v>13.283327877204277</v>
      </c>
      <c r="O246" s="123">
        <v>11.305072303169718</v>
      </c>
      <c r="P246" s="123">
        <v>10.685437615470903</v>
      </c>
      <c r="Q246" s="123">
        <v>8.5358263981899576</v>
      </c>
      <c r="R246" s="123">
        <v>9.0027849475300208</v>
      </c>
      <c r="S246" s="123">
        <v>8.1266352481516737</v>
      </c>
      <c r="T246" s="123">
        <v>9.7335326216937545</v>
      </c>
      <c r="U246" s="123">
        <v>9.69028827758261</v>
      </c>
      <c r="V246" s="123">
        <v>9.2302736306689113</v>
      </c>
      <c r="W246" s="123">
        <v>10.298623890450806</v>
      </c>
      <c r="X246" s="123">
        <v>9.5903512854957675</v>
      </c>
      <c r="Y246" s="123">
        <v>10.350648601551125</v>
      </c>
      <c r="DA246" s="130" t="s">
        <v>2819</v>
      </c>
    </row>
    <row r="247" spans="1:105" ht="12" customHeight="1" x14ac:dyDescent="0.25">
      <c r="A247" s="97" t="s">
        <v>175</v>
      </c>
      <c r="B247" s="99">
        <v>13.217467979776888</v>
      </c>
      <c r="C247" s="99">
        <v>13.054928634572008</v>
      </c>
      <c r="D247" s="99">
        <v>12.164250337412362</v>
      </c>
      <c r="E247" s="99">
        <v>12.734415704850102</v>
      </c>
      <c r="F247" s="99">
        <v>13.378223338877934</v>
      </c>
      <c r="G247" s="99">
        <v>13.372954976687721</v>
      </c>
      <c r="H247" s="99">
        <v>14.011956082055121</v>
      </c>
      <c r="I247" s="99">
        <v>14.58139789993111</v>
      </c>
      <c r="J247" s="99">
        <v>15.191339259173551</v>
      </c>
      <c r="K247" s="99">
        <v>14.026032479429904</v>
      </c>
      <c r="L247" s="99">
        <v>12.967619636887084</v>
      </c>
      <c r="M247" s="99">
        <v>13.917046133732528</v>
      </c>
      <c r="N247" s="99">
        <v>13.392021721461145</v>
      </c>
      <c r="O247" s="99">
        <v>11.381086711499348</v>
      </c>
      <c r="P247" s="99">
        <v>10.745068351697091</v>
      </c>
      <c r="Q247" s="99">
        <v>8.6006472014879467</v>
      </c>
      <c r="R247" s="99">
        <v>9.0967480243165202</v>
      </c>
      <c r="S247" s="99">
        <v>8.262641788399085</v>
      </c>
      <c r="T247" s="99">
        <v>9.785939436598392</v>
      </c>
      <c r="U247" s="99">
        <v>9.7699130242710428</v>
      </c>
      <c r="V247" s="99">
        <v>9.3163005972057036</v>
      </c>
      <c r="W247" s="99">
        <v>10.362235969098665</v>
      </c>
      <c r="X247" s="99">
        <v>9.6563954858645307</v>
      </c>
      <c r="Y247" s="99">
        <v>10.475078512783462</v>
      </c>
      <c r="DA247" s="63" t="s">
        <v>2820</v>
      </c>
    </row>
    <row r="248" spans="1:105" ht="12" customHeight="1" x14ac:dyDescent="0.25">
      <c r="A248" s="109" t="s">
        <v>120</v>
      </c>
      <c r="B248" s="110">
        <v>9.5765162606119763</v>
      </c>
      <c r="C248" s="110">
        <v>11.46313113829936</v>
      </c>
      <c r="D248" s="110">
        <v>5.7653338577925535</v>
      </c>
      <c r="E248" s="110">
        <v>8.1743575883440158</v>
      </c>
      <c r="F248" s="110">
        <v>11.364529432690988</v>
      </c>
      <c r="G248" s="110">
        <v>8.5259282322215544</v>
      </c>
      <c r="H248" s="110">
        <v>10.77987938046247</v>
      </c>
      <c r="I248" s="110">
        <v>12.11453795519877</v>
      </c>
      <c r="J248" s="110">
        <v>12.71297367672808</v>
      </c>
      <c r="K248" s="110">
        <v>11.896922562527857</v>
      </c>
      <c r="L248" s="110">
        <v>8.74918469344626</v>
      </c>
      <c r="M248" s="110">
        <v>10.114264429293275</v>
      </c>
      <c r="N248" s="110">
        <v>10.282738565075196</v>
      </c>
      <c r="O248" s="110">
        <v>9.2221064278109743</v>
      </c>
      <c r="P248" s="110">
        <v>9.0285495399075479</v>
      </c>
      <c r="Q248" s="110">
        <v>6.6725805903472413</v>
      </c>
      <c r="R248" s="110">
        <v>6.1876820106893904</v>
      </c>
      <c r="S248" s="110">
        <v>3.9116605505067619</v>
      </c>
      <c r="T248" s="110">
        <v>8.0711148835597584</v>
      </c>
      <c r="U248" s="110">
        <v>7.1168814376182388</v>
      </c>
      <c r="V248" s="110">
        <v>6.3976681995784732</v>
      </c>
      <c r="W248" s="110">
        <v>8.1901587841671617</v>
      </c>
      <c r="X248" s="110">
        <v>7.4081829238783623</v>
      </c>
      <c r="Y248" s="110">
        <v>6.2544749893440157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95.397382040784322</v>
      </c>
      <c r="C250" s="118">
        <f t="shared" si="115"/>
        <v>99.868907374417944</v>
      </c>
      <c r="D250" s="118">
        <f t="shared" si="115"/>
        <v>101.05431795026408</v>
      </c>
      <c r="E250" s="118">
        <f t="shared" si="115"/>
        <v>105.13614092962847</v>
      </c>
      <c r="F250" s="118">
        <f t="shared" si="115"/>
        <v>110.31574316989739</v>
      </c>
      <c r="G250" s="118">
        <f t="shared" si="115"/>
        <v>113.3507528677075</v>
      </c>
      <c r="H250" s="118">
        <f t="shared" si="115"/>
        <v>116.9456099093624</v>
      </c>
      <c r="I250" s="118">
        <f t="shared" si="115"/>
        <v>120.95940389077568</v>
      </c>
      <c r="J250" s="118">
        <f t="shared" si="115"/>
        <v>119.23444675966462</v>
      </c>
      <c r="K250" s="118">
        <f t="shared" si="115"/>
        <v>119.12642626222379</v>
      </c>
      <c r="L250" s="118">
        <f t="shared" si="115"/>
        <v>130.71480410293154</v>
      </c>
      <c r="M250" s="118">
        <f t="shared" si="115"/>
        <v>124.66258051817185</v>
      </c>
      <c r="N250" s="118">
        <f t="shared" si="115"/>
        <v>122.49634938034404</v>
      </c>
      <c r="O250" s="118">
        <f t="shared" si="115"/>
        <v>114.2903511588835</v>
      </c>
      <c r="P250" s="118">
        <f t="shared" si="115"/>
        <v>108.64662830756988</v>
      </c>
      <c r="Q250" s="118">
        <f t="shared" si="115"/>
        <v>104.94379564483337</v>
      </c>
      <c r="R250" s="118">
        <f t="shared" ref="R250:V250" si="116">R251+R254+R256+R265</f>
        <v>116.10566359672848</v>
      </c>
      <c r="S250" s="118">
        <f t="shared" si="116"/>
        <v>117.14196864855658</v>
      </c>
      <c r="T250" s="118">
        <f t="shared" si="116"/>
        <v>120.5732511122074</v>
      </c>
      <c r="U250" s="118">
        <f t="shared" si="116"/>
        <v>112.77522568560082</v>
      </c>
      <c r="V250" s="118">
        <f t="shared" si="116"/>
        <v>116.20895227047771</v>
      </c>
      <c r="W250" s="118">
        <f t="shared" ref="W250:Y250" si="117">W251+W254+W256+W265</f>
        <v>141.25020725072079</v>
      </c>
      <c r="X250" s="118">
        <f t="shared" si="117"/>
        <v>126.2471448221403</v>
      </c>
      <c r="Y250" s="118">
        <f t="shared" si="117"/>
        <v>120.98918151547768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83.345642207582387</v>
      </c>
      <c r="C251" s="123">
        <f t="shared" si="118"/>
        <v>87.551491080353628</v>
      </c>
      <c r="D251" s="123">
        <f t="shared" si="118"/>
        <v>89.758651119774783</v>
      </c>
      <c r="E251" s="123">
        <f t="shared" si="118"/>
        <v>92.967724205575294</v>
      </c>
      <c r="F251" s="123">
        <f t="shared" si="118"/>
        <v>96.587695664184636</v>
      </c>
      <c r="G251" s="123">
        <f t="shared" si="118"/>
        <v>99.453891658265121</v>
      </c>
      <c r="H251" s="123">
        <f t="shared" si="118"/>
        <v>102.06971987769903</v>
      </c>
      <c r="I251" s="123">
        <f t="shared" si="118"/>
        <v>105.77936203575639</v>
      </c>
      <c r="J251" s="123">
        <f t="shared" si="118"/>
        <v>103.24666316017094</v>
      </c>
      <c r="K251" s="123">
        <f t="shared" si="118"/>
        <v>103.76267064722585</v>
      </c>
      <c r="L251" s="123">
        <f t="shared" si="118"/>
        <v>115.81767806838114</v>
      </c>
      <c r="M251" s="123">
        <f t="shared" si="118"/>
        <v>108.97932685529227</v>
      </c>
      <c r="N251" s="123">
        <f t="shared" si="118"/>
        <v>107.05066570733136</v>
      </c>
      <c r="O251" s="123">
        <f t="shared" si="118"/>
        <v>100.60127324435038</v>
      </c>
      <c r="P251" s="123">
        <f t="shared" si="118"/>
        <v>95.005198767108396</v>
      </c>
      <c r="Q251" s="123">
        <f t="shared" si="118"/>
        <v>92.664195447951627</v>
      </c>
      <c r="R251" s="123">
        <f t="shared" ref="R251:V251" si="119">SUM(R252:R253)</f>
        <v>102.79173502292343</v>
      </c>
      <c r="S251" s="123">
        <f t="shared" si="119"/>
        <v>104.41649363611563</v>
      </c>
      <c r="T251" s="123">
        <f t="shared" si="119"/>
        <v>106.99361563468511</v>
      </c>
      <c r="U251" s="123">
        <f t="shared" si="119"/>
        <v>99.809086275804688</v>
      </c>
      <c r="V251" s="123">
        <f t="shared" si="119"/>
        <v>103.46966631782017</v>
      </c>
      <c r="W251" s="123">
        <f t="shared" ref="W251:Y251" si="120">SUM(W252:W253)</f>
        <v>123.03102049746998</v>
      </c>
      <c r="X251" s="123">
        <f t="shared" si="120"/>
        <v>110.21114549381079</v>
      </c>
      <c r="Y251" s="123">
        <f t="shared" si="120"/>
        <v>107.45170047759112</v>
      </c>
      <c r="DA251" s="130" t="s">
        <v>2973</v>
      </c>
    </row>
    <row r="252" spans="1:105" ht="12" customHeight="1" x14ac:dyDescent="0.25">
      <c r="A252" s="97" t="s">
        <v>212</v>
      </c>
      <c r="B252" s="99">
        <v>81.466333167383269</v>
      </c>
      <c r="C252" s="99">
        <v>85.613318409331129</v>
      </c>
      <c r="D252" s="99">
        <v>87.812089493505212</v>
      </c>
      <c r="E252" s="99">
        <v>90.991096032495292</v>
      </c>
      <c r="F252" s="99">
        <v>94.565872293087651</v>
      </c>
      <c r="G252" s="99">
        <v>97.402872654658637</v>
      </c>
      <c r="H252" s="99">
        <v>99.985246153206376</v>
      </c>
      <c r="I252" s="99">
        <v>103.6606454699231</v>
      </c>
      <c r="J252" s="99">
        <v>101.20038275238024</v>
      </c>
      <c r="K252" s="99">
        <v>101.73394172165224</v>
      </c>
      <c r="L252" s="99">
        <v>113.59785418090148</v>
      </c>
      <c r="M252" s="99">
        <v>106.9115148416081</v>
      </c>
      <c r="N252" s="99">
        <v>105.03671658448796</v>
      </c>
      <c r="O252" s="99">
        <v>98.724081746286586</v>
      </c>
      <c r="P252" s="99">
        <v>93.258706509457369</v>
      </c>
      <c r="Q252" s="99">
        <v>90.988160466774886</v>
      </c>
      <c r="R252" s="99">
        <v>100.96379965290383</v>
      </c>
      <c r="S252" s="99">
        <v>102.58392251805913</v>
      </c>
      <c r="T252" s="99">
        <v>105.11959347277609</v>
      </c>
      <c r="U252" s="99">
        <v>98.063242127563882</v>
      </c>
      <c r="V252" s="99">
        <v>101.68499259995885</v>
      </c>
      <c r="W252" s="99">
        <v>120.92720380452826</v>
      </c>
      <c r="X252" s="99">
        <v>108.33343664749182</v>
      </c>
      <c r="Y252" s="99">
        <v>105.64911115759519</v>
      </c>
      <c r="DA252" s="63" t="s">
        <v>2974</v>
      </c>
    </row>
    <row r="253" spans="1:105" ht="12" customHeight="1" x14ac:dyDescent="0.25">
      <c r="A253" s="97" t="s">
        <v>53</v>
      </c>
      <c r="B253" s="99">
        <v>1.8793090401991146</v>
      </c>
      <c r="C253" s="99">
        <v>1.9381726710224945</v>
      </c>
      <c r="D253" s="99">
        <v>1.9465616262695671</v>
      </c>
      <c r="E253" s="99">
        <v>1.9766281730800006</v>
      </c>
      <c r="F253" s="99">
        <v>2.0218233710969908</v>
      </c>
      <c r="G253" s="99">
        <v>2.0510190036064877</v>
      </c>
      <c r="H253" s="99">
        <v>2.0844737244926494</v>
      </c>
      <c r="I253" s="99">
        <v>2.1187165658332896</v>
      </c>
      <c r="J253" s="99">
        <v>2.0462804077906989</v>
      </c>
      <c r="K253" s="99">
        <v>2.028728925573605</v>
      </c>
      <c r="L253" s="99">
        <v>2.2198238874796687</v>
      </c>
      <c r="M253" s="99">
        <v>2.0678120136841782</v>
      </c>
      <c r="N253" s="99">
        <v>2.0139491228433983</v>
      </c>
      <c r="O253" s="99">
        <v>1.8771914980637878</v>
      </c>
      <c r="P253" s="99">
        <v>1.746492257651026</v>
      </c>
      <c r="Q253" s="99">
        <v>1.6760349811767441</v>
      </c>
      <c r="R253" s="99">
        <v>1.8279353700195968</v>
      </c>
      <c r="S253" s="99">
        <v>1.832571118056511</v>
      </c>
      <c r="T253" s="99">
        <v>1.8740221619090305</v>
      </c>
      <c r="U253" s="99">
        <v>1.7458441482408016</v>
      </c>
      <c r="V253" s="99">
        <v>1.7846737178613252</v>
      </c>
      <c r="W253" s="99">
        <v>2.1038166929417215</v>
      </c>
      <c r="X253" s="99">
        <v>1.8777088463189624</v>
      </c>
      <c r="Y253" s="99">
        <v>1.8025893199959351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3.1843678298241096E-4</v>
      </c>
      <c r="C254" s="123">
        <f t="shared" si="121"/>
        <v>3.9750157299325525E-4</v>
      </c>
      <c r="D254" s="123">
        <f t="shared" si="121"/>
        <v>5.1070475201756016E-4</v>
      </c>
      <c r="E254" s="123">
        <f t="shared" si="121"/>
        <v>1.2683942296511333E-3</v>
      </c>
      <c r="F254" s="123">
        <f t="shared" si="121"/>
        <v>2.6334702230722223E-3</v>
      </c>
      <c r="G254" s="123">
        <f t="shared" si="121"/>
        <v>5.3385776142487488E-3</v>
      </c>
      <c r="H254" s="123">
        <f t="shared" si="121"/>
        <v>1.8994354420153008E-2</v>
      </c>
      <c r="I254" s="123">
        <f t="shared" si="121"/>
        <v>1.0956712745909321E-2</v>
      </c>
      <c r="J254" s="123">
        <f t="shared" si="121"/>
        <v>1.005840741366777E-2</v>
      </c>
      <c r="K254" s="123">
        <f t="shared" si="121"/>
        <v>1.2313158357963528E-2</v>
      </c>
      <c r="L254" s="123">
        <f t="shared" si="121"/>
        <v>0.10003071007745419</v>
      </c>
      <c r="M254" s="123">
        <f t="shared" si="121"/>
        <v>1.2960049098877803E-2</v>
      </c>
      <c r="N254" s="123">
        <f t="shared" si="121"/>
        <v>3.78413304195779E-2</v>
      </c>
      <c r="O254" s="123">
        <f t="shared" si="121"/>
        <v>1.9492084359669398E-2</v>
      </c>
      <c r="P254" s="123">
        <f t="shared" si="121"/>
        <v>4.4647664753747034E-2</v>
      </c>
      <c r="Q254" s="123">
        <f t="shared" si="121"/>
        <v>3.1301295520097416E-2</v>
      </c>
      <c r="R254" s="123">
        <f t="shared" si="121"/>
        <v>2.4411411288979383E-2</v>
      </c>
      <c r="S254" s="123">
        <f t="shared" si="121"/>
        <v>2.3854711803711046E-2</v>
      </c>
      <c r="T254" s="123">
        <f t="shared" si="121"/>
        <v>4.1269442643171964E-2</v>
      </c>
      <c r="U254" s="123">
        <f t="shared" si="121"/>
        <v>3.3956218732524864E-2</v>
      </c>
      <c r="V254" s="123">
        <f t="shared" si="121"/>
        <v>2.1857527379824986E-2</v>
      </c>
      <c r="W254" s="123">
        <f t="shared" si="121"/>
        <v>7.1452636137838282E-2</v>
      </c>
      <c r="X254" s="123">
        <f t="shared" si="121"/>
        <v>4.7850945547744987E-2</v>
      </c>
      <c r="Y254" s="123">
        <f t="shared" si="121"/>
        <v>3.9523916043321082E-2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3.1843678298241096E-4</v>
      </c>
      <c r="C255" s="99">
        <f>RES_hhdet_tess!C67</f>
        <v>3.9750157299325525E-4</v>
      </c>
      <c r="D255" s="99">
        <f>RES_hhdet_tess!D67</f>
        <v>5.1070475201756016E-4</v>
      </c>
      <c r="E255" s="99">
        <f>RES_hhdet_tess!E67</f>
        <v>1.2683942296511333E-3</v>
      </c>
      <c r="F255" s="99">
        <f>RES_hhdet_tess!F67</f>
        <v>2.6334702230722223E-3</v>
      </c>
      <c r="G255" s="99">
        <f>RES_hhdet_tess!G67</f>
        <v>5.3385776142487488E-3</v>
      </c>
      <c r="H255" s="99">
        <f>RES_hhdet_tess!H67</f>
        <v>1.8994354420153008E-2</v>
      </c>
      <c r="I255" s="99">
        <f>RES_hhdet_tess!I67</f>
        <v>1.0956712745909321E-2</v>
      </c>
      <c r="J255" s="99">
        <f>RES_hhdet_tess!J67</f>
        <v>1.005840741366777E-2</v>
      </c>
      <c r="K255" s="99">
        <f>RES_hhdet_tess!K67</f>
        <v>1.2313158357963528E-2</v>
      </c>
      <c r="L255" s="99">
        <f>RES_hhdet_tess!L67</f>
        <v>0.10003071007745419</v>
      </c>
      <c r="M255" s="99">
        <f>RES_hhdet_tess!M67</f>
        <v>1.2960049098877803E-2</v>
      </c>
      <c r="N255" s="99">
        <f>RES_hhdet_tess!N67</f>
        <v>3.78413304195779E-2</v>
      </c>
      <c r="O255" s="99">
        <f>RES_hhdet_tess!O67</f>
        <v>1.9492084359669398E-2</v>
      </c>
      <c r="P255" s="99">
        <f>RES_hhdet_tess!P67</f>
        <v>4.4647664753747034E-2</v>
      </c>
      <c r="Q255" s="99">
        <f>RES_hhdet_tess!Q67</f>
        <v>3.1301295520097416E-2</v>
      </c>
      <c r="R255" s="99">
        <f>RES_hhdet_tess!R67</f>
        <v>2.4411411288979383E-2</v>
      </c>
      <c r="S255" s="99">
        <f>RES_hhdet_tess!S67</f>
        <v>2.3854711803711046E-2</v>
      </c>
      <c r="T255" s="99">
        <f>RES_hhdet_tess!T67</f>
        <v>4.1269442643171964E-2</v>
      </c>
      <c r="U255" s="99">
        <f>RES_hhdet_tess!U67</f>
        <v>3.3956218732524864E-2</v>
      </c>
      <c r="V255" s="99">
        <f>RES_hhdet_tess!V67</f>
        <v>2.1857527379824986E-2</v>
      </c>
      <c r="W255" s="99">
        <f>RES_hhdet_tess!W67</f>
        <v>7.1452636137838282E-2</v>
      </c>
      <c r="X255" s="99">
        <f>RES_hhdet_tess!X67</f>
        <v>4.7850945547744987E-2</v>
      </c>
      <c r="Y255" s="99">
        <f>RES_hhdet_tess!Y67</f>
        <v>3.9523916043321082E-2</v>
      </c>
      <c r="DA255" s="63" t="s">
        <v>2977</v>
      </c>
    </row>
    <row r="256" spans="1:105" ht="12" customHeight="1" x14ac:dyDescent="0.25">
      <c r="A256" s="121" t="s">
        <v>55</v>
      </c>
      <c r="B256" s="123">
        <v>4.6070846435425921</v>
      </c>
      <c r="C256" s="123">
        <v>4.9002146247497276</v>
      </c>
      <c r="D256" s="123">
        <v>4.4955372817676427</v>
      </c>
      <c r="E256" s="123">
        <v>4.9764765692584803</v>
      </c>
      <c r="F256" s="123">
        <v>6.0807938092234091</v>
      </c>
      <c r="G256" s="123">
        <v>6.3026593977496281</v>
      </c>
      <c r="H256" s="123">
        <v>6.8368613658394111</v>
      </c>
      <c r="I256" s="123">
        <v>6.7878501349488021</v>
      </c>
      <c r="J256" s="123">
        <v>7.2364647750469562</v>
      </c>
      <c r="K256" s="123">
        <v>7.2674260200815981</v>
      </c>
      <c r="L256" s="123">
        <v>7.3708312818824568</v>
      </c>
      <c r="M256" s="123">
        <v>7.6724048644102325</v>
      </c>
      <c r="N256" s="123">
        <v>7.6882225703795406</v>
      </c>
      <c r="O256" s="123">
        <v>7.0888644343897287</v>
      </c>
      <c r="P256" s="123">
        <v>7.3697430964737869</v>
      </c>
      <c r="Q256" s="123">
        <v>7.2709019803971238</v>
      </c>
      <c r="R256" s="123">
        <v>8.029281590843631</v>
      </c>
      <c r="S256" s="123">
        <v>7.9400440963742307</v>
      </c>
      <c r="T256" s="123">
        <v>7.7750135776916398</v>
      </c>
      <c r="U256" s="123">
        <v>7.1537416513734469</v>
      </c>
      <c r="V256" s="123">
        <v>7.1663780334036362</v>
      </c>
      <c r="W256" s="123">
        <v>11.894970144889657</v>
      </c>
      <c r="X256" s="123">
        <v>10.126004945548008</v>
      </c>
      <c r="Y256" s="123">
        <v>7.1455508855532841</v>
      </c>
      <c r="DA256" s="130" t="s">
        <v>2978</v>
      </c>
    </row>
    <row r="257" spans="1:105" ht="12" customHeight="1" x14ac:dyDescent="0.25">
      <c r="A257" s="97" t="s">
        <v>134</v>
      </c>
      <c r="B257" s="99">
        <v>4.6113811356943666</v>
      </c>
      <c r="C257" s="99">
        <v>4.8869161540931811</v>
      </c>
      <c r="D257" s="99">
        <v>4.512710016730165</v>
      </c>
      <c r="E257" s="99">
        <v>4.9941733518162961</v>
      </c>
      <c r="F257" s="99">
        <v>6.0723276976843641</v>
      </c>
      <c r="G257" s="99">
        <v>6.302979076162825</v>
      </c>
      <c r="H257" s="99">
        <v>6.8152586093403871</v>
      </c>
      <c r="I257" s="99">
        <v>6.8058814595286767</v>
      </c>
      <c r="J257" s="99">
        <v>7.2264483952912641</v>
      </c>
      <c r="K257" s="99">
        <v>7.2453005700472444</v>
      </c>
      <c r="L257" s="99">
        <v>7.4010575114973722</v>
      </c>
      <c r="M257" s="99">
        <v>7.6828099922150841</v>
      </c>
      <c r="N257" s="99">
        <v>7.6845850421845698</v>
      </c>
      <c r="O257" s="99">
        <v>7.0953458459392404</v>
      </c>
      <c r="P257" s="99">
        <v>7.3595337858997958</v>
      </c>
      <c r="Q257" s="99">
        <v>7.2650589586149632</v>
      </c>
      <c r="R257" s="99">
        <v>8.0367710697067842</v>
      </c>
      <c r="S257" s="99">
        <v>7.9444065678875502</v>
      </c>
      <c r="T257" s="99">
        <v>7.7734390408024678</v>
      </c>
      <c r="U257" s="99">
        <v>7.1519770445370154</v>
      </c>
      <c r="V257" s="99">
        <v>7.1655376427164912</v>
      </c>
      <c r="W257" s="99">
        <v>11.916521136100819</v>
      </c>
      <c r="X257" s="99">
        <v>10.125188100415926</v>
      </c>
      <c r="Y257" s="99">
        <v>7.1431110551038923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4.4859014024176664</v>
      </c>
      <c r="C261" s="102">
        <v>5.2784057155579855</v>
      </c>
      <c r="D261" s="102">
        <v>3.9978293335186161</v>
      </c>
      <c r="E261" s="102">
        <v>4.4528953630230195</v>
      </c>
      <c r="F261" s="102">
        <v>6.3358969216504342</v>
      </c>
      <c r="G261" s="102">
        <v>6.2928194322036397</v>
      </c>
      <c r="H261" s="102">
        <v>7.5127382615393969</v>
      </c>
      <c r="I261" s="102">
        <v>6.2114486228069712</v>
      </c>
      <c r="J261" s="102">
        <v>7.5611159940297137</v>
      </c>
      <c r="K261" s="102">
        <v>7.9971269246792804</v>
      </c>
      <c r="L261" s="102">
        <v>6.354377432139815</v>
      </c>
      <c r="M261" s="102">
        <v>7.3224653020417811</v>
      </c>
      <c r="N261" s="102">
        <v>7.8093669984058476</v>
      </c>
      <c r="O261" s="102">
        <v>6.8751219297179986</v>
      </c>
      <c r="P261" s="102">
        <v>7.708195134324785</v>
      </c>
      <c r="Q261" s="102">
        <v>7.468451523143119</v>
      </c>
      <c r="R261" s="102">
        <v>7.7686948274927374</v>
      </c>
      <c r="S261" s="102">
        <v>7.7854326766898021</v>
      </c>
      <c r="T261" s="102">
        <v>7.8313312513220277</v>
      </c>
      <c r="U261" s="102">
        <v>7.2165321115590508</v>
      </c>
      <c r="V261" s="102">
        <v>7.1958643016482009</v>
      </c>
      <c r="W261" s="102">
        <v>11.154111132007575</v>
      </c>
      <c r="X261" s="102">
        <v>10.153175661773544</v>
      </c>
      <c r="Y261" s="102">
        <v>7.2287264981206274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7.4443367528763691</v>
      </c>
      <c r="C265" s="123">
        <v>7.4168041677416046</v>
      </c>
      <c r="D265" s="123">
        <v>6.7996188439696343</v>
      </c>
      <c r="E265" s="123">
        <v>7.1906717605650323</v>
      </c>
      <c r="F265" s="123">
        <v>7.6446202262662624</v>
      </c>
      <c r="G265" s="123">
        <v>7.5888632340784961</v>
      </c>
      <c r="H265" s="123">
        <v>8.0200343114038013</v>
      </c>
      <c r="I265" s="123">
        <v>8.3812350073245803</v>
      </c>
      <c r="J265" s="123">
        <v>8.7412604170330681</v>
      </c>
      <c r="K265" s="123">
        <v>8.08401643655837</v>
      </c>
      <c r="L265" s="123">
        <v>7.4262640425904776</v>
      </c>
      <c r="M265" s="123">
        <v>7.9978887493704631</v>
      </c>
      <c r="N265" s="123">
        <v>7.7196197722135595</v>
      </c>
      <c r="O265" s="123">
        <v>6.5807213957837147</v>
      </c>
      <c r="P265" s="123">
        <v>6.2270387792339497</v>
      </c>
      <c r="Q265" s="123">
        <v>4.9773969209645168</v>
      </c>
      <c r="R265" s="123">
        <v>5.2602355716724327</v>
      </c>
      <c r="S265" s="123">
        <v>4.7615762042630099</v>
      </c>
      <c r="T265" s="123">
        <v>5.763352457187481</v>
      </c>
      <c r="U265" s="123">
        <v>5.7784415396901547</v>
      </c>
      <c r="V265" s="123">
        <v>5.5510503918740906</v>
      </c>
      <c r="W265" s="123">
        <v>6.252763972223307</v>
      </c>
      <c r="X265" s="123">
        <v>5.8621434372337484</v>
      </c>
      <c r="Y265" s="123">
        <v>6.3524062362899461</v>
      </c>
      <c r="DA265" s="130" t="s">
        <v>2987</v>
      </c>
    </row>
    <row r="266" spans="1:105" ht="12" customHeight="1" x14ac:dyDescent="0.25">
      <c r="A266" s="97" t="s">
        <v>175</v>
      </c>
      <c r="B266" s="99">
        <v>7.4612344666652666</v>
      </c>
      <c r="C266" s="99">
        <v>7.3818734751162625</v>
      </c>
      <c r="D266" s="99">
        <v>6.8928249385349796</v>
      </c>
      <c r="E266" s="99">
        <v>7.233091847609483</v>
      </c>
      <c r="F266" s="99">
        <v>7.617709509500207</v>
      </c>
      <c r="G266" s="99">
        <v>7.6340388782734516</v>
      </c>
      <c r="H266" s="99">
        <v>8.0198011053193579</v>
      </c>
      <c r="I266" s="99">
        <v>8.3578341817641686</v>
      </c>
      <c r="J266" s="99">
        <v>8.7143385816062882</v>
      </c>
      <c r="K266" s="99">
        <v>8.0549075641950587</v>
      </c>
      <c r="L266" s="99">
        <v>7.4564259312185044</v>
      </c>
      <c r="M266" s="99">
        <v>8.0116816306631904</v>
      </c>
      <c r="N266" s="99">
        <v>7.71811124498306</v>
      </c>
      <c r="O266" s="99">
        <v>6.5658497035612156</v>
      </c>
      <c r="P266" s="99">
        <v>6.203608027571974</v>
      </c>
      <c r="Q266" s="99">
        <v>4.9725276879855205</v>
      </c>
      <c r="R266" s="99">
        <v>5.2759854142362332</v>
      </c>
      <c r="S266" s="99">
        <v>4.8164161243794092</v>
      </c>
      <c r="T266" s="99">
        <v>5.7430352813825722</v>
      </c>
      <c r="U266" s="99">
        <v>5.7796431924057838</v>
      </c>
      <c r="V266" s="99">
        <v>5.5603076103842266</v>
      </c>
      <c r="W266" s="99">
        <v>6.2354223316319075</v>
      </c>
      <c r="X266" s="99">
        <v>5.8499186615501264</v>
      </c>
      <c r="Y266" s="99">
        <v>6.382123178165747</v>
      </c>
      <c r="DA266" s="63" t="s">
        <v>2988</v>
      </c>
    </row>
    <row r="267" spans="1:105" ht="12" customHeight="1" x14ac:dyDescent="0.25">
      <c r="A267" s="109" t="s">
        <v>120</v>
      </c>
      <c r="B267" s="110">
        <v>6.9809653897583237</v>
      </c>
      <c r="C267" s="110">
        <v>8.377302610910867</v>
      </c>
      <c r="D267" s="110">
        <v>4.2267444793177678</v>
      </c>
      <c r="E267" s="110">
        <v>6.0144826804018248</v>
      </c>
      <c r="F267" s="110">
        <v>8.3937386515645844</v>
      </c>
      <c r="G267" s="110">
        <v>6.3218901660231053</v>
      </c>
      <c r="H267" s="110">
        <v>8.0265868190638407</v>
      </c>
      <c r="I267" s="110">
        <v>9.0414416321632292</v>
      </c>
      <c r="J267" s="110">
        <v>9.4995465554707987</v>
      </c>
      <c r="K267" s="110">
        <v>8.907490925412711</v>
      </c>
      <c r="L267" s="110">
        <v>6.5658521443590736</v>
      </c>
      <c r="M267" s="110">
        <v>7.6103734717801013</v>
      </c>
      <c r="N267" s="110">
        <v>7.7612639951761206</v>
      </c>
      <c r="O267" s="110">
        <v>6.9882392346909885</v>
      </c>
      <c r="P267" s="110">
        <v>6.8780811021553916</v>
      </c>
      <c r="Q267" s="110">
        <v>5.1173609058879652</v>
      </c>
      <c r="R267" s="110">
        <v>4.7883754583975744</v>
      </c>
      <c r="S267" s="110">
        <v>3.0620338492335133</v>
      </c>
      <c r="T267" s="110">
        <v>6.4078417952311488</v>
      </c>
      <c r="U267" s="110">
        <v>5.7396051044577447</v>
      </c>
      <c r="V267" s="110">
        <v>5.2462384418050627</v>
      </c>
      <c r="W267" s="110">
        <v>6.8275643065291547</v>
      </c>
      <c r="X267" s="110">
        <v>6.2660626091779275</v>
      </c>
      <c r="Y267" s="110">
        <v>5.3741386160562614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40.49154392354707</v>
      </c>
      <c r="C269" s="118">
        <f t="shared" si="122"/>
        <v>42.140511334222104</v>
      </c>
      <c r="D269" s="118">
        <f t="shared" si="122"/>
        <v>42.392315412503976</v>
      </c>
      <c r="E269" s="118">
        <f t="shared" si="122"/>
        <v>43.578709809601399</v>
      </c>
      <c r="F269" s="118">
        <f t="shared" si="122"/>
        <v>45.102949267372296</v>
      </c>
      <c r="G269" s="118">
        <f t="shared" si="122"/>
        <v>45.823177532787845</v>
      </c>
      <c r="H269" s="118">
        <f t="shared" si="122"/>
        <v>46.692798533406418</v>
      </c>
      <c r="I269" s="118">
        <f t="shared" si="122"/>
        <v>47.728245315653261</v>
      </c>
      <c r="J269" s="118">
        <f t="shared" si="122"/>
        <v>46.433309122417135</v>
      </c>
      <c r="K269" s="118">
        <f t="shared" si="122"/>
        <v>45.839877970221401</v>
      </c>
      <c r="L269" s="118">
        <f t="shared" si="122"/>
        <v>49.699907833427226</v>
      </c>
      <c r="M269" s="118">
        <f t="shared" si="122"/>
        <v>46.702261451463613</v>
      </c>
      <c r="N269" s="118">
        <f t="shared" si="122"/>
        <v>45.081575089716132</v>
      </c>
      <c r="O269" s="118">
        <f t="shared" si="122"/>
        <v>41.170102494155046</v>
      </c>
      <c r="P269" s="118">
        <f t="shared" si="122"/>
        <v>38.419851347415246</v>
      </c>
      <c r="Q269" s="118">
        <f t="shared" si="122"/>
        <v>36.016206988497963</v>
      </c>
      <c r="R269" s="118">
        <f t="shared" ref="R269:V269" si="123">R270+R273+R275+R284</f>
        <v>38.403915086547173</v>
      </c>
      <c r="S269" s="118">
        <f t="shared" si="123"/>
        <v>37.38029430789603</v>
      </c>
      <c r="T269" s="118">
        <f t="shared" si="123"/>
        <v>37.177852464031709</v>
      </c>
      <c r="U269" s="118">
        <f t="shared" si="123"/>
        <v>33.668640982016392</v>
      </c>
      <c r="V269" s="118">
        <f t="shared" si="123"/>
        <v>33.650897450688625</v>
      </c>
      <c r="W269" s="118">
        <f t="shared" ref="W269:Y269" si="124">W270+W273+W275+W284</f>
        <v>39.796706165530303</v>
      </c>
      <c r="X269" s="118">
        <f t="shared" si="124"/>
        <v>34.937933227551866</v>
      </c>
      <c r="Y269" s="118">
        <f t="shared" si="124"/>
        <v>32.994677507069177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36.073137740892335</v>
      </c>
      <c r="C270" s="123">
        <f t="shared" si="125"/>
        <v>37.656312330547294</v>
      </c>
      <c r="D270" s="123">
        <f t="shared" si="125"/>
        <v>38.247422200973944</v>
      </c>
      <c r="E270" s="123">
        <f t="shared" si="125"/>
        <v>39.157026111666809</v>
      </c>
      <c r="F270" s="123">
        <f t="shared" si="125"/>
        <v>40.168483530148151</v>
      </c>
      <c r="G270" s="123">
        <f t="shared" si="125"/>
        <v>40.832972109991239</v>
      </c>
      <c r="H270" s="123">
        <f t="shared" si="125"/>
        <v>41.416489914447823</v>
      </c>
      <c r="I270" s="123">
        <f t="shared" si="125"/>
        <v>42.380550588940444</v>
      </c>
      <c r="J270" s="123">
        <f t="shared" si="125"/>
        <v>40.85086394427573</v>
      </c>
      <c r="K270" s="123">
        <f t="shared" si="125"/>
        <v>40.518236306199476</v>
      </c>
      <c r="L270" s="123">
        <f t="shared" si="125"/>
        <v>44.574569989176211</v>
      </c>
      <c r="M270" s="123">
        <f t="shared" si="125"/>
        <v>41.340900655495126</v>
      </c>
      <c r="N270" s="123">
        <f t="shared" si="125"/>
        <v>39.878867661951503</v>
      </c>
      <c r="O270" s="123">
        <f t="shared" si="125"/>
        <v>36.614974339941149</v>
      </c>
      <c r="P270" s="123">
        <f t="shared" si="125"/>
        <v>33.941864424966724</v>
      </c>
      <c r="Q270" s="123">
        <f t="shared" si="125"/>
        <v>32.053912954923611</v>
      </c>
      <c r="R270" s="123">
        <f t="shared" ref="R270:V270" si="126">SUM(R271:R272)</f>
        <v>34.19138693743146</v>
      </c>
      <c r="S270" s="123">
        <f t="shared" si="126"/>
        <v>33.443517288527488</v>
      </c>
      <c r="T270" s="123">
        <f t="shared" si="126"/>
        <v>33.070087798129563</v>
      </c>
      <c r="U270" s="123">
        <f t="shared" si="126"/>
        <v>29.806094406731429</v>
      </c>
      <c r="V270" s="123">
        <f t="shared" si="126"/>
        <v>29.933965289987441</v>
      </c>
      <c r="W270" s="123">
        <f t="shared" ref="W270:Y270" si="127">SUM(W271:W272)</f>
        <v>34.701160095064665</v>
      </c>
      <c r="X270" s="123">
        <f t="shared" si="127"/>
        <v>30.491473587243121</v>
      </c>
      <c r="Y270" s="123">
        <f t="shared" si="127"/>
        <v>29.180596724381633</v>
      </c>
      <c r="DA270" s="130" t="s">
        <v>3141</v>
      </c>
    </row>
    <row r="271" spans="1:105" ht="12" customHeight="1" x14ac:dyDescent="0.25">
      <c r="A271" s="97" t="s">
        <v>212</v>
      </c>
      <c r="B271" s="99">
        <v>36.073137740892335</v>
      </c>
      <c r="C271" s="99">
        <v>37.656312330547294</v>
      </c>
      <c r="D271" s="99">
        <v>38.247422200973944</v>
      </c>
      <c r="E271" s="99">
        <v>39.157026111666809</v>
      </c>
      <c r="F271" s="99">
        <v>40.168483530148151</v>
      </c>
      <c r="G271" s="99">
        <v>40.832972109991239</v>
      </c>
      <c r="H271" s="99">
        <v>41.416489914447823</v>
      </c>
      <c r="I271" s="99">
        <v>42.380550588940444</v>
      </c>
      <c r="J271" s="99">
        <v>40.85086394427573</v>
      </c>
      <c r="K271" s="99">
        <v>40.518236306199476</v>
      </c>
      <c r="L271" s="99">
        <v>44.574569989176211</v>
      </c>
      <c r="M271" s="99">
        <v>41.340900655495126</v>
      </c>
      <c r="N271" s="99">
        <v>39.878867661951503</v>
      </c>
      <c r="O271" s="99">
        <v>36.614974339941149</v>
      </c>
      <c r="P271" s="99">
        <v>33.941864424966724</v>
      </c>
      <c r="Q271" s="99">
        <v>32.053912954923611</v>
      </c>
      <c r="R271" s="99">
        <v>34.19138693743146</v>
      </c>
      <c r="S271" s="99">
        <v>33.443517288527488</v>
      </c>
      <c r="T271" s="99">
        <v>33.070087798129563</v>
      </c>
      <c r="U271" s="99">
        <v>29.806094406731429</v>
      </c>
      <c r="V271" s="99">
        <v>29.933965289987441</v>
      </c>
      <c r="W271" s="99">
        <v>34.701160095064665</v>
      </c>
      <c r="X271" s="99">
        <v>30.491473587243121</v>
      </c>
      <c r="Y271" s="99">
        <v>29.180596724381633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1.8429261051508765</v>
      </c>
      <c r="C275" s="123">
        <v>1.9401458486200835</v>
      </c>
      <c r="D275" s="123">
        <v>1.7740870935010988</v>
      </c>
      <c r="E275" s="123">
        <v>1.939367580164844</v>
      </c>
      <c r="F275" s="123">
        <v>2.3262935917098302</v>
      </c>
      <c r="G275" s="123">
        <v>2.3823886807999162</v>
      </c>
      <c r="H275" s="123">
        <v>2.5437081923381948</v>
      </c>
      <c r="I275" s="123">
        <v>2.5036421947812268</v>
      </c>
      <c r="J275" s="123">
        <v>2.6195939807102895</v>
      </c>
      <c r="K275" s="123">
        <v>2.585658007649196</v>
      </c>
      <c r="L275" s="123">
        <v>2.5950954686076524</v>
      </c>
      <c r="M275" s="123">
        <v>2.6472768973173628</v>
      </c>
      <c r="N275" s="123">
        <v>2.5926035558879272</v>
      </c>
      <c r="O275" s="123">
        <v>2.3375314216442109</v>
      </c>
      <c r="P275" s="123">
        <v>2.3832998638892082</v>
      </c>
      <c r="Q275" s="123">
        <v>2.2837041006473759</v>
      </c>
      <c r="R275" s="123">
        <v>2.4346899617255175</v>
      </c>
      <c r="S275" s="123">
        <v>2.3202162002570828</v>
      </c>
      <c r="T275" s="123">
        <v>2.1917962009331995</v>
      </c>
      <c r="U275" s="123">
        <v>1.9486340272348293</v>
      </c>
      <c r="V275" s="123">
        <v>1.8908700744350695</v>
      </c>
      <c r="W275" s="123">
        <v>3.0640779841541437</v>
      </c>
      <c r="X275" s="123">
        <v>2.5535438629195828</v>
      </c>
      <c r="Y275" s="123">
        <v>1.7707046530922648</v>
      </c>
      <c r="DA275" s="130" t="s">
        <v>3146</v>
      </c>
    </row>
    <row r="276" spans="1:105" ht="12" customHeight="1" x14ac:dyDescent="0.25">
      <c r="A276" s="97" t="s">
        <v>134</v>
      </c>
      <c r="B276" s="99">
        <v>1.9082661428786996</v>
      </c>
      <c r="C276" s="99">
        <v>2.0083679016096334</v>
      </c>
      <c r="D276" s="99">
        <v>1.8352995526637617</v>
      </c>
      <c r="E276" s="99">
        <v>2.0049172331262635</v>
      </c>
      <c r="F276" s="99">
        <v>2.4034963386015042</v>
      </c>
      <c r="G276" s="99">
        <v>2.4597871462247882</v>
      </c>
      <c r="H276" s="99">
        <v>2.6250116205708505</v>
      </c>
      <c r="I276" s="99">
        <v>2.5819625740568095</v>
      </c>
      <c r="J276" s="99">
        <v>2.7004156335558775</v>
      </c>
      <c r="K276" s="99">
        <v>2.6640584134780956</v>
      </c>
      <c r="L276" s="99">
        <v>2.6722656731640368</v>
      </c>
      <c r="M276" s="99">
        <v>2.7259912166272096</v>
      </c>
      <c r="N276" s="99">
        <v>2.670450046119238</v>
      </c>
      <c r="O276" s="99">
        <v>2.4084134541012432</v>
      </c>
      <c r="P276" s="99">
        <v>2.455191434275044</v>
      </c>
      <c r="Q276" s="99">
        <v>2.3512503607834998</v>
      </c>
      <c r="R276" s="99">
        <v>2.5046649626511255</v>
      </c>
      <c r="S276" s="99">
        <v>2.3856827556967142</v>
      </c>
      <c r="T276" s="99">
        <v>2.2530747259405741</v>
      </c>
      <c r="U276" s="99">
        <v>2.0033966920727462</v>
      </c>
      <c r="V276" s="99">
        <v>1.9447619263294955</v>
      </c>
      <c r="W276" s="99">
        <v>3.1532095416551251</v>
      </c>
      <c r="X276" s="99">
        <v>2.6303121695284153</v>
      </c>
      <c r="Y276" s="99">
        <v>1.8226455886158275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2.5754800775038622</v>
      </c>
      <c r="C284" s="123">
        <v>2.5440531550547285</v>
      </c>
      <c r="D284" s="123">
        <v>2.3708061180289342</v>
      </c>
      <c r="E284" s="123">
        <v>2.4823161177697499</v>
      </c>
      <c r="F284" s="123">
        <v>2.6081721455143154</v>
      </c>
      <c r="G284" s="123">
        <v>2.6078167419966958</v>
      </c>
      <c r="H284" s="123">
        <v>2.7326004266204027</v>
      </c>
      <c r="I284" s="123">
        <v>2.8440525319315868</v>
      </c>
      <c r="J284" s="123">
        <v>2.9628511974311165</v>
      </c>
      <c r="K284" s="123">
        <v>2.7359836563727309</v>
      </c>
      <c r="L284" s="123">
        <v>2.5302423756433607</v>
      </c>
      <c r="M284" s="123">
        <v>2.7140838986511273</v>
      </c>
      <c r="N284" s="123">
        <v>2.610103871876702</v>
      </c>
      <c r="O284" s="123">
        <v>2.2175967325696897</v>
      </c>
      <c r="P284" s="123">
        <v>2.0946870585593196</v>
      </c>
      <c r="Q284" s="123">
        <v>1.6785899329269767</v>
      </c>
      <c r="R284" s="123">
        <v>1.7778381873901949</v>
      </c>
      <c r="S284" s="123">
        <v>1.616560819111456</v>
      </c>
      <c r="T284" s="123">
        <v>1.9159684649689508</v>
      </c>
      <c r="U284" s="123">
        <v>1.9139125480501324</v>
      </c>
      <c r="V284" s="123">
        <v>1.8260620862661161</v>
      </c>
      <c r="W284" s="123">
        <v>2.0314680863114911</v>
      </c>
      <c r="X284" s="123">
        <v>1.8929157773891598</v>
      </c>
      <c r="Y284" s="123">
        <v>2.0433761295952784</v>
      </c>
      <c r="DA284" s="130" t="s">
        <v>3155</v>
      </c>
    </row>
    <row r="285" spans="1:105" ht="12" customHeight="1" x14ac:dyDescent="0.25">
      <c r="A285" s="97" t="s">
        <v>175</v>
      </c>
      <c r="B285" s="99">
        <v>2.6693998331957407</v>
      </c>
      <c r="C285" s="99">
        <v>2.6365733870381636</v>
      </c>
      <c r="D285" s="99">
        <v>2.4566919981438016</v>
      </c>
      <c r="E285" s="99">
        <v>2.571842595751527</v>
      </c>
      <c r="F285" s="99">
        <v>2.7018659855197877</v>
      </c>
      <c r="G285" s="99">
        <v>2.700801987091852</v>
      </c>
      <c r="H285" s="99">
        <v>2.8298546503318533</v>
      </c>
      <c r="I285" s="99">
        <v>2.9448591198700873</v>
      </c>
      <c r="J285" s="99">
        <v>3.0680428767826911</v>
      </c>
      <c r="K285" s="99">
        <v>2.8326975195456638</v>
      </c>
      <c r="L285" s="99">
        <v>2.6189404618657153</v>
      </c>
      <c r="M285" s="99">
        <v>2.8106866371686223</v>
      </c>
      <c r="N285" s="99">
        <v>2.7046527068662933</v>
      </c>
      <c r="O285" s="99">
        <v>2.2985242722544088</v>
      </c>
      <c r="P285" s="99">
        <v>2.170074004308745</v>
      </c>
      <c r="Q285" s="99">
        <v>1.7369867088125059</v>
      </c>
      <c r="R285" s="99">
        <v>1.8371792309909647</v>
      </c>
      <c r="S285" s="99">
        <v>1.6687231355850796</v>
      </c>
      <c r="T285" s="99">
        <v>1.9763683286154117</v>
      </c>
      <c r="U285" s="99">
        <v>1.97313163438178</v>
      </c>
      <c r="V285" s="99">
        <v>1.8815200686116635</v>
      </c>
      <c r="W285" s="99">
        <v>2.0927571763191661</v>
      </c>
      <c r="X285" s="99">
        <v>1.9502056323252006</v>
      </c>
      <c r="Y285" s="99">
        <v>2.1054479884789199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2.2514267073072443</v>
      </c>
      <c r="D290" s="117">
        <f t="shared" si="129"/>
        <v>3.1130805630689737</v>
      </c>
      <c r="E290" s="117">
        <f t="shared" si="129"/>
        <v>3.7948548574908294</v>
      </c>
      <c r="F290" s="117">
        <f t="shared" si="129"/>
        <v>4.473282733653587</v>
      </c>
      <c r="G290" s="117">
        <f t="shared" si="129"/>
        <v>4.9868976250582859</v>
      </c>
      <c r="H290" s="117">
        <f t="shared" si="129"/>
        <v>5.5322297087695551</v>
      </c>
      <c r="I290" s="117">
        <f t="shared" si="129"/>
        <v>4.3428522556653606</v>
      </c>
      <c r="J290" s="117">
        <f t="shared" si="129"/>
        <v>4.9431638192844662</v>
      </c>
      <c r="K290" s="117">
        <f t="shared" si="129"/>
        <v>3.0962199730951427</v>
      </c>
      <c r="L290" s="117">
        <f t="shared" si="129"/>
        <v>3.8700631948847986</v>
      </c>
      <c r="M290" s="117">
        <f t="shared" si="129"/>
        <v>1.8232582278247582</v>
      </c>
      <c r="N290" s="117">
        <f t="shared" si="129"/>
        <v>1.7097374850814362</v>
      </c>
      <c r="O290" s="117">
        <f t="shared" si="129"/>
        <v>2.7530405032538816</v>
      </c>
      <c r="P290" s="117">
        <f t="shared" si="129"/>
        <v>5.1356397000216845</v>
      </c>
      <c r="Q290" s="117">
        <f t="shared" si="129"/>
        <v>6.5226520064659654</v>
      </c>
      <c r="R290" s="117">
        <f t="shared" ref="R290:V290" si="130">R291+R294+R296+R305</f>
        <v>7.8464960601000602</v>
      </c>
      <c r="S290" s="117">
        <f t="shared" si="130"/>
        <v>5.3925290425935799</v>
      </c>
      <c r="T290" s="117">
        <f t="shared" si="130"/>
        <v>5.8747342355699281</v>
      </c>
      <c r="U290" s="117">
        <f t="shared" si="130"/>
        <v>4.5196796747089207</v>
      </c>
      <c r="V290" s="117">
        <f t="shared" si="130"/>
        <v>4.6926443026324254</v>
      </c>
      <c r="W290" s="117">
        <f t="shared" ref="W290:Y290" si="131">W291+W294+W296+W305</f>
        <v>7.9245614922781664</v>
      </c>
      <c r="X290" s="117">
        <f t="shared" si="131"/>
        <v>3.7380884375003554</v>
      </c>
      <c r="Y290" s="117">
        <f t="shared" si="131"/>
        <v>0.94157053561830739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1.9957907922437652</v>
      </c>
      <c r="D291" s="122">
        <f t="shared" si="132"/>
        <v>2.7871787320004415</v>
      </c>
      <c r="E291" s="122">
        <f t="shared" si="132"/>
        <v>3.3976657726539807</v>
      </c>
      <c r="F291" s="122">
        <f t="shared" si="132"/>
        <v>3.9847532767459271</v>
      </c>
      <c r="G291" s="122">
        <f t="shared" si="132"/>
        <v>4.502738623467244</v>
      </c>
      <c r="H291" s="122">
        <f t="shared" si="132"/>
        <v>4.9473391346387912</v>
      </c>
      <c r="I291" s="122">
        <f t="shared" si="132"/>
        <v>3.8436063157157201</v>
      </c>
      <c r="J291" s="122">
        <f t="shared" si="132"/>
        <v>4.3359656997064322</v>
      </c>
      <c r="K291" s="122">
        <f t="shared" si="132"/>
        <v>2.7150406888223029</v>
      </c>
      <c r="L291" s="122">
        <f t="shared" si="132"/>
        <v>3.408357453867763</v>
      </c>
      <c r="M291" s="122">
        <f t="shared" si="132"/>
        <v>1.5775549464255105</v>
      </c>
      <c r="N291" s="122">
        <f t="shared" si="132"/>
        <v>1.5056828044730903</v>
      </c>
      <c r="O291" s="122">
        <f t="shared" si="132"/>
        <v>2.4575041681772336</v>
      </c>
      <c r="P291" s="122">
        <f t="shared" si="132"/>
        <v>4.508413451327379</v>
      </c>
      <c r="Q291" s="122">
        <f t="shared" si="132"/>
        <v>5.7505031420276129</v>
      </c>
      <c r="R291" s="122">
        <f t="shared" ref="R291:V291" si="133">SUM(R292:R293)</f>
        <v>6.9030254394153392</v>
      </c>
      <c r="S291" s="122">
        <f t="shared" si="133"/>
        <v>4.7684956605393607</v>
      </c>
      <c r="T291" s="122">
        <f t="shared" si="133"/>
        <v>5.089218537383112</v>
      </c>
      <c r="U291" s="122">
        <f t="shared" si="133"/>
        <v>3.8493384573272138</v>
      </c>
      <c r="V291" s="122">
        <f t="shared" si="133"/>
        <v>3.9351806816816772</v>
      </c>
      <c r="W291" s="122">
        <f t="shared" ref="W291:Y291" si="134">SUM(W292:W293)</f>
        <v>6.4321452217896109</v>
      </c>
      <c r="X291" s="122">
        <f t="shared" si="134"/>
        <v>2.9922129049053341</v>
      </c>
      <c r="Y291" s="122">
        <f t="shared" si="134"/>
        <v>0.7599870596005176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1.9733029869095238</v>
      </c>
      <c r="D292" s="98">
        <v>2.7561138211419798</v>
      </c>
      <c r="E292" s="98">
        <v>3.3601573249333647</v>
      </c>
      <c r="F292" s="98">
        <v>3.9410031882077368</v>
      </c>
      <c r="G292" s="98">
        <v>4.4535148539866753</v>
      </c>
      <c r="H292" s="98">
        <v>4.8931902697331688</v>
      </c>
      <c r="I292" s="98">
        <v>3.8018749796160773</v>
      </c>
      <c r="J292" s="98">
        <v>4.2887989901915979</v>
      </c>
      <c r="K292" s="98">
        <v>2.6854987154442349</v>
      </c>
      <c r="L292" s="98">
        <v>3.3714417861724066</v>
      </c>
      <c r="M292" s="98">
        <v>1.5601611760702716</v>
      </c>
      <c r="N292" s="98">
        <v>1.4885044507698788</v>
      </c>
      <c r="O292" s="98">
        <v>2.4280435818207278</v>
      </c>
      <c r="P292" s="98">
        <v>4.4516581961324029</v>
      </c>
      <c r="Q292" s="98">
        <v>5.6755673857523465</v>
      </c>
      <c r="R292" s="98">
        <v>6.8123640365181979</v>
      </c>
      <c r="S292" s="98">
        <v>4.7055269520064806</v>
      </c>
      <c r="T292" s="98">
        <v>5.0211423544521105</v>
      </c>
      <c r="U292" s="98">
        <v>3.7972524576014641</v>
      </c>
      <c r="V292" s="98">
        <v>3.8820670529466557</v>
      </c>
      <c r="W292" s="98">
        <v>6.3453335331298772</v>
      </c>
      <c r="X292" s="98">
        <v>2.9517789938979493</v>
      </c>
      <c r="Y292" s="98">
        <v>0.74984065220754237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2.2487805334241408E-2</v>
      </c>
      <c r="D293" s="98">
        <v>3.1064910858461605E-2</v>
      </c>
      <c r="E293" s="98">
        <v>3.7508447720615949E-2</v>
      </c>
      <c r="F293" s="98">
        <v>4.3750088538190339E-2</v>
      </c>
      <c r="G293" s="98">
        <v>4.9223769480568808E-2</v>
      </c>
      <c r="H293" s="98">
        <v>5.4148864905622006E-2</v>
      </c>
      <c r="I293" s="98">
        <v>4.1731336099642774E-2</v>
      </c>
      <c r="J293" s="98">
        <v>4.7166709514834197E-2</v>
      </c>
      <c r="K293" s="98">
        <v>2.9541973378068111E-2</v>
      </c>
      <c r="L293" s="98">
        <v>3.6915667695356272E-2</v>
      </c>
      <c r="M293" s="98">
        <v>1.7393770355238945E-2</v>
      </c>
      <c r="N293" s="98">
        <v>1.7178353703211458E-2</v>
      </c>
      <c r="O293" s="98">
        <v>2.9460586356505787E-2</v>
      </c>
      <c r="P293" s="98">
        <v>5.6755255194976421E-2</v>
      </c>
      <c r="Q293" s="98">
        <v>7.4935756275266441E-2</v>
      </c>
      <c r="R293" s="98">
        <v>9.0661402897141655E-2</v>
      </c>
      <c r="S293" s="98">
        <v>6.2968708532880335E-2</v>
      </c>
      <c r="T293" s="98">
        <v>6.8076182931001469E-2</v>
      </c>
      <c r="U293" s="98">
        <v>5.2085999725749739E-2</v>
      </c>
      <c r="V293" s="98">
        <v>5.3113628735021519E-2</v>
      </c>
      <c r="W293" s="98">
        <v>8.6811688659733335E-2</v>
      </c>
      <c r="X293" s="98">
        <v>4.0433911007384762E-2</v>
      </c>
      <c r="Y293" s="98">
        <v>1.0146407392975242E-2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4.6903572295142118E-5</v>
      </c>
      <c r="F294" s="122">
        <f t="shared" si="135"/>
        <v>8.8180708407568974E-5</v>
      </c>
      <c r="G294" s="122">
        <f t="shared" si="135"/>
        <v>1.8016478280840611E-4</v>
      </c>
      <c r="H294" s="122">
        <f t="shared" si="135"/>
        <v>5.9718342487845636E-4</v>
      </c>
      <c r="I294" s="122">
        <f t="shared" si="135"/>
        <v>2.5000291931035157E-4</v>
      </c>
      <c r="J294" s="122">
        <f t="shared" si="135"/>
        <v>2.1459709128842326E-4</v>
      </c>
      <c r="K294" s="122">
        <f t="shared" si="135"/>
        <v>2.2553885628235433E-4</v>
      </c>
      <c r="L294" s="122">
        <f t="shared" si="135"/>
        <v>1.4290402570792218E-3</v>
      </c>
      <c r="M294" s="122">
        <f t="shared" si="135"/>
        <v>7.0081630473430769E-5</v>
      </c>
      <c r="N294" s="122">
        <f t="shared" si="135"/>
        <v>2.7781534630350307E-4</v>
      </c>
      <c r="O294" s="122">
        <f t="shared" si="135"/>
        <v>9.9775734369030131E-5</v>
      </c>
      <c r="P294" s="122">
        <f t="shared" si="135"/>
        <v>6.7239457314378611E-4</v>
      </c>
      <c r="Q294" s="122">
        <f t="shared" si="135"/>
        <v>3.5362951081101827E-4</v>
      </c>
      <c r="R294" s="122">
        <f t="shared" si="135"/>
        <v>2.9593814317378228E-4</v>
      </c>
      <c r="S294" s="122">
        <f t="shared" si="135"/>
        <v>1.6118128554066068E-4</v>
      </c>
      <c r="T294" s="122">
        <f t="shared" si="135"/>
        <v>2.1676476390170306E-4</v>
      </c>
      <c r="U294" s="122">
        <f t="shared" si="135"/>
        <v>1.1862792253539187E-4</v>
      </c>
      <c r="V294" s="122">
        <f t="shared" si="135"/>
        <v>8.1546576123315675E-5</v>
      </c>
      <c r="W294" s="122">
        <f t="shared" si="135"/>
        <v>2.1215487519060119E-4</v>
      </c>
      <c r="X294" s="122">
        <f t="shared" si="135"/>
        <v>7.6500189230957865E-5</v>
      </c>
      <c r="Y294" s="122">
        <f t="shared" si="135"/>
        <v>2.3734004228132131E-6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4.6903572295142118E-5</v>
      </c>
      <c r="F295" s="98">
        <v>8.8180708407568974E-5</v>
      </c>
      <c r="G295" s="98">
        <v>1.8016478280840611E-4</v>
      </c>
      <c r="H295" s="98">
        <v>5.9718342487845636E-4</v>
      </c>
      <c r="I295" s="98">
        <v>2.5000291931035157E-4</v>
      </c>
      <c r="J295" s="98">
        <v>2.1459709128842326E-4</v>
      </c>
      <c r="K295" s="98">
        <v>2.2553885628235433E-4</v>
      </c>
      <c r="L295" s="98">
        <v>1.4290402570792218E-3</v>
      </c>
      <c r="M295" s="98">
        <v>7.0081630473430769E-5</v>
      </c>
      <c r="N295" s="98">
        <v>2.7781534630350307E-4</v>
      </c>
      <c r="O295" s="98">
        <v>9.9775734369030131E-5</v>
      </c>
      <c r="P295" s="98">
        <v>6.7239457314378611E-4</v>
      </c>
      <c r="Q295" s="98">
        <v>3.5362951081101827E-4</v>
      </c>
      <c r="R295" s="98">
        <v>2.9593814317378228E-4</v>
      </c>
      <c r="S295" s="98">
        <v>1.6118128554066068E-4</v>
      </c>
      <c r="T295" s="98">
        <v>2.1676476390170306E-4</v>
      </c>
      <c r="U295" s="98">
        <v>1.1862792253539187E-4</v>
      </c>
      <c r="V295" s="98">
        <v>8.1546576123315675E-5</v>
      </c>
      <c r="W295" s="98">
        <v>2.1215487519060119E-4</v>
      </c>
      <c r="X295" s="98">
        <v>7.6500189230957865E-5</v>
      </c>
      <c r="Y295" s="98">
        <v>2.3734004228132131E-6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0.10552217487168392</v>
      </c>
      <c r="D296" s="122">
        <v>0.13374019908645415</v>
      </c>
      <c r="E296" s="122">
        <v>0.16561912450370234</v>
      </c>
      <c r="F296" s="122">
        <v>0.21857172176168777</v>
      </c>
      <c r="G296" s="122">
        <v>0.22035754915786313</v>
      </c>
      <c r="H296" s="122">
        <v>0.26808254134450044</v>
      </c>
      <c r="I296" s="122">
        <v>0.21954901420063033</v>
      </c>
      <c r="J296" s="122">
        <v>0.26782849150543597</v>
      </c>
      <c r="K296" s="122">
        <v>0.17443877765363244</v>
      </c>
      <c r="L296" s="122">
        <v>0.21936751167479476</v>
      </c>
      <c r="M296" s="122">
        <v>0.11343840834510463</v>
      </c>
      <c r="N296" s="122">
        <v>9.4124571852059413E-2</v>
      </c>
      <c r="O296" s="122">
        <v>0.13828490373757379</v>
      </c>
      <c r="P296" s="122">
        <v>0.30018694251471501</v>
      </c>
      <c r="Q296" s="122">
        <v>0.40081354998420327</v>
      </c>
      <c r="R296" s="122">
        <v>0.49470199051071073</v>
      </c>
      <c r="S296" s="122">
        <v>0.33870301433498395</v>
      </c>
      <c r="T296" s="122">
        <v>0.38377787033429872</v>
      </c>
      <c r="U296" s="122">
        <v>0.31190535586156837</v>
      </c>
      <c r="V296" s="122">
        <v>0.35880271495756627</v>
      </c>
      <c r="W296" s="122">
        <v>0.84800120963646208</v>
      </c>
      <c r="X296" s="122">
        <v>0.40534610917324648</v>
      </c>
      <c r="Y296" s="122">
        <v>8.0020719425211329E-2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9.8582036004428206E-2</v>
      </c>
      <c r="D297" s="98">
        <v>0.12779715081127971</v>
      </c>
      <c r="E297" s="98">
        <v>0.15860866120502856</v>
      </c>
      <c r="F297" s="98">
        <v>0.2075440419110926</v>
      </c>
      <c r="G297" s="98">
        <v>0.20900016323432918</v>
      </c>
      <c r="H297" s="98">
        <v>0.24932393991178298</v>
      </c>
      <c r="I297" s="98">
        <v>0.21170470185799461</v>
      </c>
      <c r="J297" s="98">
        <v>0.25812728535978746</v>
      </c>
      <c r="K297" s="98">
        <v>0.16441619051701054</v>
      </c>
      <c r="L297" s="98">
        <v>0.20948304160837988</v>
      </c>
      <c r="M297" s="98">
        <v>0.10534577559416791</v>
      </c>
      <c r="N297" s="98">
        <v>8.6753444884113337E-2</v>
      </c>
      <c r="O297" s="98">
        <v>0.12924328504047017</v>
      </c>
      <c r="P297" s="98">
        <v>0.27731338888429302</v>
      </c>
      <c r="Q297" s="98">
        <v>0.38201298186097959</v>
      </c>
      <c r="R297" s="98">
        <v>0.47651343581024574</v>
      </c>
      <c r="S297" s="98">
        <v>0.32533017964632455</v>
      </c>
      <c r="T297" s="98">
        <v>0.36768902717674962</v>
      </c>
      <c r="U297" s="98">
        <v>0.29833517119416264</v>
      </c>
      <c r="V297" s="98">
        <v>0.34229666132532</v>
      </c>
      <c r="W297" s="98">
        <v>0.80658728334564722</v>
      </c>
      <c r="X297" s="98">
        <v>0.3755749422559041</v>
      </c>
      <c r="Y297" s="98">
        <v>7.1750302133977734E-2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6.9401388672557058E-3</v>
      </c>
      <c r="D301" s="101">
        <v>5.9430482751744451E-3</v>
      </c>
      <c r="E301" s="101">
        <v>7.0104632986737669E-3</v>
      </c>
      <c r="F301" s="101">
        <v>1.1027679850595169E-2</v>
      </c>
      <c r="G301" s="101">
        <v>1.1357385923533933E-2</v>
      </c>
      <c r="H301" s="101">
        <v>1.8758601432717445E-2</v>
      </c>
      <c r="I301" s="101">
        <v>7.8443123426357227E-3</v>
      </c>
      <c r="J301" s="101">
        <v>9.7012061456485214E-3</v>
      </c>
      <c r="K301" s="101">
        <v>1.0022587136621899E-2</v>
      </c>
      <c r="L301" s="101">
        <v>9.884470066414873E-3</v>
      </c>
      <c r="M301" s="101">
        <v>8.0926327509367214E-3</v>
      </c>
      <c r="N301" s="101">
        <v>7.3711269679460718E-3</v>
      </c>
      <c r="O301" s="101">
        <v>9.0416186971036192E-3</v>
      </c>
      <c r="P301" s="101">
        <v>2.2873553630422004E-2</v>
      </c>
      <c r="Q301" s="101">
        <v>1.8800568123223671E-2</v>
      </c>
      <c r="R301" s="101">
        <v>1.8188554700465015E-2</v>
      </c>
      <c r="S301" s="101">
        <v>1.3372834688659385E-2</v>
      </c>
      <c r="T301" s="101">
        <v>1.608884315754909E-2</v>
      </c>
      <c r="U301" s="101">
        <v>1.3570184667405729E-2</v>
      </c>
      <c r="V301" s="101">
        <v>1.6506053632246286E-2</v>
      </c>
      <c r="W301" s="101">
        <v>4.1413926290814869E-2</v>
      </c>
      <c r="X301" s="101">
        <v>2.9771166917342395E-2</v>
      </c>
      <c r="Y301" s="101">
        <v>8.2704172912336019E-3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0.15011374019179533</v>
      </c>
      <c r="D305" s="122">
        <v>0.19216163198207814</v>
      </c>
      <c r="E305" s="122">
        <v>0.23152305676085122</v>
      </c>
      <c r="F305" s="122">
        <v>0.26986955443756394</v>
      </c>
      <c r="G305" s="122">
        <v>0.26362128765037074</v>
      </c>
      <c r="H305" s="122">
        <v>0.31621084936138455</v>
      </c>
      <c r="I305" s="122">
        <v>0.27944692282969991</v>
      </c>
      <c r="J305" s="122">
        <v>0.33915503098130972</v>
      </c>
      <c r="K305" s="122">
        <v>0.20651496776292524</v>
      </c>
      <c r="L305" s="122">
        <v>0.24090918908516162</v>
      </c>
      <c r="M305" s="122">
        <v>0.13219479142366972</v>
      </c>
      <c r="N305" s="122">
        <v>0.10965229340998303</v>
      </c>
      <c r="O305" s="122">
        <v>0.15715165560470565</v>
      </c>
      <c r="P305" s="122">
        <v>0.32636691160644676</v>
      </c>
      <c r="Q305" s="122">
        <v>0.37098168494333822</v>
      </c>
      <c r="R305" s="122">
        <v>0.44847269203083623</v>
      </c>
      <c r="S305" s="122">
        <v>0.2851691864336946</v>
      </c>
      <c r="T305" s="122">
        <v>0.40152106308861535</v>
      </c>
      <c r="U305" s="122">
        <v>0.35831723359760342</v>
      </c>
      <c r="V305" s="122">
        <v>0.39857935941705891</v>
      </c>
      <c r="W305" s="122">
        <v>0.64420290597690333</v>
      </c>
      <c r="X305" s="122">
        <v>0.34045292323254384</v>
      </c>
      <c r="Y305" s="122">
        <v>0.1015603831921555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0.14046593342583544</v>
      </c>
      <c r="D306" s="98">
        <v>0.18632701273020136</v>
      </c>
      <c r="E306" s="98">
        <v>0.22271894027240902</v>
      </c>
      <c r="F306" s="98">
        <v>0.25632945577142069</v>
      </c>
      <c r="G306" s="98">
        <v>0.25300259222673133</v>
      </c>
      <c r="H306" s="98">
        <v>0.29775567610013054</v>
      </c>
      <c r="I306" s="98">
        <v>0.26813034676102476</v>
      </c>
      <c r="J306" s="98">
        <v>0.32752059281783058</v>
      </c>
      <c r="K306" s="98">
        <v>0.19775905250447987</v>
      </c>
      <c r="L306" s="98">
        <v>0.23281842232393399</v>
      </c>
      <c r="M306" s="98">
        <v>0.12659002479526249</v>
      </c>
      <c r="N306" s="98">
        <v>0.10492116588679881</v>
      </c>
      <c r="O306" s="98">
        <v>0.15051767744118827</v>
      </c>
      <c r="P306" s="98">
        <v>0.31097750462204421</v>
      </c>
      <c r="Q306" s="98">
        <v>0.3593248152103698</v>
      </c>
      <c r="R306" s="98">
        <v>0.43755574845168888</v>
      </c>
      <c r="S306" s="98">
        <v>0.2803391900571589</v>
      </c>
      <c r="T306" s="98">
        <v>0.38937377513471699</v>
      </c>
      <c r="U306" s="98">
        <v>0.34862194176312739</v>
      </c>
      <c r="V306" s="98">
        <v>0.38847129956523674</v>
      </c>
      <c r="W306" s="98">
        <v>0.62308846242452598</v>
      </c>
      <c r="X306" s="98">
        <v>0.32789671028037726</v>
      </c>
      <c r="Y306" s="98">
        <v>9.5321058389417276E-2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9.647806765959898E-3</v>
      </c>
      <c r="D307" s="33">
        <v>5.8346192518767721E-3</v>
      </c>
      <c r="E307" s="33">
        <v>8.8041164884422162E-3</v>
      </c>
      <c r="F307" s="33">
        <v>1.3540098666143271E-2</v>
      </c>
      <c r="G307" s="33">
        <v>1.0618695423639406E-2</v>
      </c>
      <c r="H307" s="33">
        <v>1.8455173261254027E-2</v>
      </c>
      <c r="I307" s="33">
        <v>1.1316576068675135E-2</v>
      </c>
      <c r="J307" s="33">
        <v>1.1634438163479163E-2</v>
      </c>
      <c r="K307" s="33">
        <v>8.7559152584453827E-3</v>
      </c>
      <c r="L307" s="33">
        <v>8.0907667612276375E-3</v>
      </c>
      <c r="M307" s="33">
        <v>5.604766628407234E-3</v>
      </c>
      <c r="N307" s="33">
        <v>4.7311275231842189E-3</v>
      </c>
      <c r="O307" s="33">
        <v>6.6339781635173746E-3</v>
      </c>
      <c r="P307" s="33">
        <v>1.5389406984402571E-2</v>
      </c>
      <c r="Q307" s="33">
        <v>1.1656869732968438E-2</v>
      </c>
      <c r="R307" s="33">
        <v>1.0916943579147327E-2</v>
      </c>
      <c r="S307" s="33">
        <v>4.829996376535698E-3</v>
      </c>
      <c r="T307" s="33">
        <v>1.2147287953898345E-2</v>
      </c>
      <c r="U307" s="33">
        <v>9.6952918344760212E-3</v>
      </c>
      <c r="V307" s="33">
        <v>1.0108059851822161E-2</v>
      </c>
      <c r="W307" s="33">
        <v>2.1114443552377359E-2</v>
      </c>
      <c r="X307" s="33">
        <v>1.2556212952166601E-2</v>
      </c>
      <c r="Y307" s="33">
        <v>6.2393248027382301E-3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1.1606297370055487</v>
      </c>
      <c r="D309" s="117">
        <f t="shared" si="136"/>
        <v>1.616866630693085</v>
      </c>
      <c r="E309" s="117">
        <f t="shared" si="136"/>
        <v>1.9906387834280601</v>
      </c>
      <c r="F309" s="117">
        <f t="shared" si="136"/>
        <v>2.3708875983476028</v>
      </c>
      <c r="G309" s="117">
        <f t="shared" si="136"/>
        <v>2.6668358476622149</v>
      </c>
      <c r="H309" s="117">
        <f t="shared" si="136"/>
        <v>2.9943274137479152</v>
      </c>
      <c r="I309" s="117">
        <f t="shared" si="136"/>
        <v>2.3763762741518497</v>
      </c>
      <c r="J309" s="117">
        <f t="shared" si="136"/>
        <v>2.7381380552424854</v>
      </c>
      <c r="K309" s="117">
        <f t="shared" si="136"/>
        <v>1.7385348566228969</v>
      </c>
      <c r="L309" s="117">
        <f t="shared" si="136"/>
        <v>2.2077208721046682</v>
      </c>
      <c r="M309" s="117">
        <f t="shared" si="136"/>
        <v>1.0664019810095609</v>
      </c>
      <c r="N309" s="117">
        <f t="shared" si="136"/>
        <v>1.0404779480747628</v>
      </c>
      <c r="O309" s="117">
        <f t="shared" si="136"/>
        <v>1.7668418509048127</v>
      </c>
      <c r="P309" s="117">
        <f t="shared" si="136"/>
        <v>3.5005243824315793</v>
      </c>
      <c r="Q309" s="117">
        <f t="shared" si="136"/>
        <v>4.6675545961722982</v>
      </c>
      <c r="R309" s="117">
        <f t="shared" ref="R309:V309" si="137">R310+R313+R315+R324</f>
        <v>5.7515023393119593</v>
      </c>
      <c r="S309" s="117">
        <f t="shared" si="137"/>
        <v>4.0294473817094341</v>
      </c>
      <c r="T309" s="117">
        <f t="shared" si="137"/>
        <v>4.4440575139989287</v>
      </c>
      <c r="U309" s="117">
        <f t="shared" si="137"/>
        <v>3.4561248730550402</v>
      </c>
      <c r="V309" s="117">
        <f t="shared" si="137"/>
        <v>3.6265812585348547</v>
      </c>
      <c r="W309" s="117">
        <f t="shared" ref="W309:Y309" si="138">W310+W313+W315+W324</f>
        <v>6.1941539546392574</v>
      </c>
      <c r="X309" s="117">
        <f t="shared" si="138"/>
        <v>2.9288699860807323</v>
      </c>
      <c r="Y309" s="117">
        <f t="shared" si="138"/>
        <v>0.736736804868526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1.0158232636202074</v>
      </c>
      <c r="D310" s="122">
        <f t="shared" si="139"/>
        <v>1.4324460413591948</v>
      </c>
      <c r="E310" s="122">
        <f t="shared" si="139"/>
        <v>1.7641532537886837</v>
      </c>
      <c r="F310" s="122">
        <f t="shared" si="139"/>
        <v>2.0900541053272574</v>
      </c>
      <c r="G310" s="122">
        <f t="shared" si="139"/>
        <v>2.3868601062806958</v>
      </c>
      <c r="H310" s="122">
        <f t="shared" si="139"/>
        <v>2.6514891541544583</v>
      </c>
      <c r="I310" s="122">
        <f t="shared" si="139"/>
        <v>2.0834849647686577</v>
      </c>
      <c r="J310" s="122">
        <f t="shared" si="139"/>
        <v>2.3798328670455695</v>
      </c>
      <c r="K310" s="122">
        <f t="shared" si="139"/>
        <v>1.5109727156036363</v>
      </c>
      <c r="L310" s="122">
        <f t="shared" si="139"/>
        <v>1.926047800879551</v>
      </c>
      <c r="M310" s="122">
        <f t="shared" si="139"/>
        <v>0.91669908688275636</v>
      </c>
      <c r="N310" s="122">
        <f t="shared" si="139"/>
        <v>0.91310856804985008</v>
      </c>
      <c r="O310" s="122">
        <f t="shared" si="139"/>
        <v>1.5788333268324388</v>
      </c>
      <c r="P310" s="122">
        <f t="shared" si="139"/>
        <v>3.087356544098752</v>
      </c>
      <c r="Q310" s="122">
        <f t="shared" si="139"/>
        <v>4.143029019988635</v>
      </c>
      <c r="R310" s="122">
        <f t="shared" ref="R310:V310" si="140">SUM(R311:R312)</f>
        <v>5.0982343556870848</v>
      </c>
      <c r="S310" s="122">
        <f t="shared" si="140"/>
        <v>3.5878398873659245</v>
      </c>
      <c r="T310" s="122">
        <f t="shared" si="140"/>
        <v>3.8866759947898935</v>
      </c>
      <c r="U310" s="122">
        <f t="shared" si="140"/>
        <v>2.9777320304491748</v>
      </c>
      <c r="V310" s="122">
        <f t="shared" si="140"/>
        <v>3.0793580849764539</v>
      </c>
      <c r="W310" s="122">
        <f t="shared" ref="W310:Y310" si="141">SUM(W311:W312)</f>
        <v>5.0767401374600158</v>
      </c>
      <c r="X310" s="122">
        <f t="shared" si="141"/>
        <v>2.373247406089976</v>
      </c>
      <c r="Y310" s="122">
        <f t="shared" si="141"/>
        <v>0.60482369224069821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0.99333545828596603</v>
      </c>
      <c r="D311" s="98">
        <v>1.4013811305007333</v>
      </c>
      <c r="E311" s="98">
        <v>1.7266448060680677</v>
      </c>
      <c r="F311" s="98">
        <v>2.0463040167890671</v>
      </c>
      <c r="G311" s="98">
        <v>2.3376363368001272</v>
      </c>
      <c r="H311" s="98">
        <v>2.5973402892488364</v>
      </c>
      <c r="I311" s="98">
        <v>2.041753628669015</v>
      </c>
      <c r="J311" s="98">
        <v>2.3326661575307353</v>
      </c>
      <c r="K311" s="98">
        <v>1.4814307422255681</v>
      </c>
      <c r="L311" s="98">
        <v>1.8891321331841946</v>
      </c>
      <c r="M311" s="98">
        <v>0.89930531652751744</v>
      </c>
      <c r="N311" s="98">
        <v>0.89593021434663866</v>
      </c>
      <c r="O311" s="98">
        <v>1.549372740475933</v>
      </c>
      <c r="P311" s="98">
        <v>3.0306012889037754</v>
      </c>
      <c r="Q311" s="98">
        <v>4.0680932637133687</v>
      </c>
      <c r="R311" s="98">
        <v>5.0075729527899435</v>
      </c>
      <c r="S311" s="98">
        <v>3.524871178833044</v>
      </c>
      <c r="T311" s="98">
        <v>3.818599811858892</v>
      </c>
      <c r="U311" s="98">
        <v>2.9256460307234251</v>
      </c>
      <c r="V311" s="98">
        <v>3.0262444562414323</v>
      </c>
      <c r="W311" s="98">
        <v>4.9899284488002822</v>
      </c>
      <c r="X311" s="98">
        <v>2.3328134950825912</v>
      </c>
      <c r="Y311" s="98">
        <v>0.59467728484772298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2.2487805334241408E-2</v>
      </c>
      <c r="D312" s="98">
        <v>3.1064910858461605E-2</v>
      </c>
      <c r="E312" s="98">
        <v>3.7508447720615949E-2</v>
      </c>
      <c r="F312" s="98">
        <v>4.3750088538190339E-2</v>
      </c>
      <c r="G312" s="98">
        <v>4.9223769480568808E-2</v>
      </c>
      <c r="H312" s="98">
        <v>5.4148864905622006E-2</v>
      </c>
      <c r="I312" s="98">
        <v>4.1731336099642774E-2</v>
      </c>
      <c r="J312" s="98">
        <v>4.7166709514834197E-2</v>
      </c>
      <c r="K312" s="98">
        <v>2.9541973378068111E-2</v>
      </c>
      <c r="L312" s="98">
        <v>3.6915667695356272E-2</v>
      </c>
      <c r="M312" s="98">
        <v>1.7393770355238945E-2</v>
      </c>
      <c r="N312" s="98">
        <v>1.7178353703211458E-2</v>
      </c>
      <c r="O312" s="98">
        <v>2.9460586356505787E-2</v>
      </c>
      <c r="P312" s="98">
        <v>5.6755255194976421E-2</v>
      </c>
      <c r="Q312" s="98">
        <v>7.4935756275266441E-2</v>
      </c>
      <c r="R312" s="98">
        <v>9.0661402897141655E-2</v>
      </c>
      <c r="S312" s="98">
        <v>6.2968708532880335E-2</v>
      </c>
      <c r="T312" s="98">
        <v>6.8076182931001469E-2</v>
      </c>
      <c r="U312" s="98">
        <v>5.2085999725749739E-2</v>
      </c>
      <c r="V312" s="98">
        <v>5.3113628735021519E-2</v>
      </c>
      <c r="W312" s="98">
        <v>8.6811688659733335E-2</v>
      </c>
      <c r="X312" s="98">
        <v>4.0433911007384762E-2</v>
      </c>
      <c r="Y312" s="98">
        <v>1.0146407392975242E-2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1.3578523327776725E-4</v>
      </c>
      <c r="F313" s="122">
        <f t="shared" si="142"/>
        <v>2.6636843517521927E-4</v>
      </c>
      <c r="G313" s="122">
        <f t="shared" si="142"/>
        <v>5.6718846919561817E-4</v>
      </c>
      <c r="H313" s="122">
        <f t="shared" si="142"/>
        <v>1.9571102274399572E-3</v>
      </c>
      <c r="I313" s="122">
        <f t="shared" si="142"/>
        <v>8.5202809928293171E-4</v>
      </c>
      <c r="J313" s="122">
        <f t="shared" si="142"/>
        <v>7.5996622015124581E-4</v>
      </c>
      <c r="K313" s="122">
        <f t="shared" si="142"/>
        <v>8.2945256570325936E-4</v>
      </c>
      <c r="L313" s="122">
        <f t="shared" si="142"/>
        <v>5.4546462896845581E-3</v>
      </c>
      <c r="M313" s="122">
        <f t="shared" si="142"/>
        <v>2.7869266322819869E-4</v>
      </c>
      <c r="N313" s="122">
        <f t="shared" si="142"/>
        <v>1.1562214275373781E-3</v>
      </c>
      <c r="O313" s="122">
        <f t="shared" si="142"/>
        <v>4.3623080542138466E-4</v>
      </c>
      <c r="P313" s="122">
        <f t="shared" si="142"/>
        <v>3.0843134520915087E-3</v>
      </c>
      <c r="Q313" s="122">
        <f t="shared" si="142"/>
        <v>1.6804567262988126E-3</v>
      </c>
      <c r="R313" s="122">
        <f t="shared" si="142"/>
        <v>1.4168840928630382E-3</v>
      </c>
      <c r="S313" s="122">
        <f t="shared" si="142"/>
        <v>7.7233925818366957E-4</v>
      </c>
      <c r="T313" s="122">
        <f t="shared" si="142"/>
        <v>1.0396375588146978E-3</v>
      </c>
      <c r="U313" s="122">
        <f t="shared" si="142"/>
        <v>5.6953965206888737E-4</v>
      </c>
      <c r="V313" s="122">
        <f t="shared" si="142"/>
        <v>3.926524924629238E-4</v>
      </c>
      <c r="W313" s="122">
        <f t="shared" si="142"/>
        <v>1.031297145433934E-3</v>
      </c>
      <c r="X313" s="122">
        <f t="shared" si="142"/>
        <v>3.75913506525426E-4</v>
      </c>
      <c r="Y313" s="122">
        <f t="shared" si="142"/>
        <v>1.1803966652229065E-5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1.3578523327776725E-4</v>
      </c>
      <c r="F314" s="98">
        <v>2.6636843517521927E-4</v>
      </c>
      <c r="G314" s="98">
        <v>5.6718846919561817E-4</v>
      </c>
      <c r="H314" s="98">
        <v>1.9571102274399572E-3</v>
      </c>
      <c r="I314" s="98">
        <v>8.5202809928293171E-4</v>
      </c>
      <c r="J314" s="98">
        <v>7.5996622015124581E-4</v>
      </c>
      <c r="K314" s="98">
        <v>8.2945256570325936E-4</v>
      </c>
      <c r="L314" s="98">
        <v>5.4546462896845581E-3</v>
      </c>
      <c r="M314" s="98">
        <v>2.7869266322819869E-4</v>
      </c>
      <c r="N314" s="98">
        <v>1.1562214275373781E-3</v>
      </c>
      <c r="O314" s="98">
        <v>4.3623080542138466E-4</v>
      </c>
      <c r="P314" s="98">
        <v>3.0843134520915087E-3</v>
      </c>
      <c r="Q314" s="98">
        <v>1.6804567262988126E-3</v>
      </c>
      <c r="R314" s="98">
        <v>1.4168840928630382E-3</v>
      </c>
      <c r="S314" s="98">
        <v>7.7233925818366957E-4</v>
      </c>
      <c r="T314" s="98">
        <v>1.0396375588146978E-3</v>
      </c>
      <c r="U314" s="98">
        <v>5.6953965206888737E-4</v>
      </c>
      <c r="V314" s="98">
        <v>3.926524924629238E-4</v>
      </c>
      <c r="W314" s="98">
        <v>1.031297145433934E-3</v>
      </c>
      <c r="X314" s="98">
        <v>3.75913506525426E-4</v>
      </c>
      <c r="Y314" s="98">
        <v>1.1803966652229065E-5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5.7462085247363286E-2</v>
      </c>
      <c r="D315" s="122">
        <v>7.3587318454003584E-2</v>
      </c>
      <c r="E315" s="122">
        <v>9.2345149434017143E-2</v>
      </c>
      <c r="F315" s="122">
        <v>0.12360919656375177</v>
      </c>
      <c r="G315" s="122">
        <v>0.12634656435422661</v>
      </c>
      <c r="H315" s="122">
        <v>0.15606047384874455</v>
      </c>
      <c r="I315" s="122">
        <v>0.12937602720035549</v>
      </c>
      <c r="J315" s="122">
        <v>0.1602506991486726</v>
      </c>
      <c r="K315" s="122">
        <v>0.10615157007507837</v>
      </c>
      <c r="L315" s="122">
        <v>0.13575613188795332</v>
      </c>
      <c r="M315" s="122">
        <v>7.2057432690551898E-2</v>
      </c>
      <c r="N315" s="122">
        <v>6.1975171744750208E-2</v>
      </c>
      <c r="O315" s="122">
        <v>9.5471934842264197E-2</v>
      </c>
      <c r="P315" s="122">
        <v>0.21824296823490244</v>
      </c>
      <c r="Q315" s="122">
        <v>0.30511087322257457</v>
      </c>
      <c r="R315" s="122">
        <v>0.38687754483559811</v>
      </c>
      <c r="S315" s="122">
        <v>0.2706679136638459</v>
      </c>
      <c r="T315" s="122">
        <v>0.31222922559170874</v>
      </c>
      <c r="U315" s="122">
        <v>0.25753033078414911</v>
      </c>
      <c r="V315" s="122">
        <v>0.29979089879371146</v>
      </c>
      <c r="W315" s="122">
        <v>0.71414787604028185</v>
      </c>
      <c r="X315" s="122">
        <v>0.34208358359673069</v>
      </c>
      <c r="Y315" s="122">
        <v>6.7610231320000824E-2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5.3237034425927178E-2</v>
      </c>
      <c r="D316" s="98">
        <v>6.9959382755299698E-2</v>
      </c>
      <c r="E316" s="98">
        <v>8.8052827269308839E-2</v>
      </c>
      <c r="F316" s="98">
        <v>0.11683688835377778</v>
      </c>
      <c r="G316" s="98">
        <v>0.11934915420972206</v>
      </c>
      <c r="H316" s="98">
        <v>0.14446324202789432</v>
      </c>
      <c r="I316" s="98">
        <v>0.12450843782583002</v>
      </c>
      <c r="J316" s="98">
        <v>0.15420579718935415</v>
      </c>
      <c r="K316" s="98">
        <v>9.9876421297194484E-2</v>
      </c>
      <c r="L316" s="98">
        <v>0.12953345031854674</v>
      </c>
      <c r="M316" s="98">
        <v>6.6909853554342924E-2</v>
      </c>
      <c r="N316" s="98">
        <v>5.720702939449656E-2</v>
      </c>
      <c r="O316" s="98">
        <v>8.9474504984487155E-2</v>
      </c>
      <c r="P316" s="98">
        <v>0.20258279176949909</v>
      </c>
      <c r="Q316" s="98">
        <v>0.29185238162359711</v>
      </c>
      <c r="R316" s="98">
        <v>0.37379738236105547</v>
      </c>
      <c r="S316" s="98">
        <v>0.26087052965429397</v>
      </c>
      <c r="T316" s="98">
        <v>0.30022663620572981</v>
      </c>
      <c r="U316" s="98">
        <v>0.24722465210765784</v>
      </c>
      <c r="V316" s="98">
        <v>0.28703807323202724</v>
      </c>
      <c r="W316" s="98">
        <v>0.68165233724111807</v>
      </c>
      <c r="X316" s="98">
        <v>0.3183673281770662</v>
      </c>
      <c r="Y316" s="98">
        <v>6.0929540019952905E-2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4.2250508214361103E-3</v>
      </c>
      <c r="D320" s="101">
        <v>3.6279356987038843E-3</v>
      </c>
      <c r="E320" s="101">
        <v>4.292322164708302E-3</v>
      </c>
      <c r="F320" s="101">
        <v>6.7723082099739847E-3</v>
      </c>
      <c r="G320" s="101">
        <v>6.9974101445045445E-3</v>
      </c>
      <c r="H320" s="101">
        <v>1.1597231820850247E-2</v>
      </c>
      <c r="I320" s="101">
        <v>4.8675893745254743E-3</v>
      </c>
      <c r="J320" s="101">
        <v>6.0449019593184624E-3</v>
      </c>
      <c r="K320" s="101">
        <v>6.2751487778838844E-3</v>
      </c>
      <c r="L320" s="101">
        <v>6.2226815694065808E-3</v>
      </c>
      <c r="M320" s="101">
        <v>5.1475791362089723E-3</v>
      </c>
      <c r="N320" s="101">
        <v>4.7681423502536511E-3</v>
      </c>
      <c r="O320" s="101">
        <v>5.9974298577770476E-3</v>
      </c>
      <c r="P320" s="101">
        <v>1.566017646540336E-2</v>
      </c>
      <c r="Q320" s="101">
        <v>1.3258491598977445E-2</v>
      </c>
      <c r="R320" s="101">
        <v>1.3080162474542642E-2</v>
      </c>
      <c r="S320" s="101">
        <v>9.797384009551921E-3</v>
      </c>
      <c r="T320" s="101">
        <v>1.2002589385978925E-2</v>
      </c>
      <c r="U320" s="101">
        <v>1.0305678676491266E-2</v>
      </c>
      <c r="V320" s="101">
        <v>1.2752825561684233E-2</v>
      </c>
      <c r="W320" s="101">
        <v>3.2495538799163802E-2</v>
      </c>
      <c r="X320" s="101">
        <v>2.3716255419664493E-2</v>
      </c>
      <c r="Y320" s="101">
        <v>6.6806913000479161E-3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8.7344388137978124E-2</v>
      </c>
      <c r="D324" s="122">
        <v>0.11083327087988648</v>
      </c>
      <c r="E324" s="122">
        <v>0.1340045949720817</v>
      </c>
      <c r="F324" s="122">
        <v>0.15695792802141878</v>
      </c>
      <c r="G324" s="122">
        <v>0.15306198855809694</v>
      </c>
      <c r="H324" s="122">
        <v>0.18482067551727233</v>
      </c>
      <c r="I324" s="122">
        <v>0.16266325408355359</v>
      </c>
      <c r="J324" s="122">
        <v>0.1972945228280919</v>
      </c>
      <c r="K324" s="122">
        <v>0.1205811183784789</v>
      </c>
      <c r="L324" s="122">
        <v>0.14046229304747948</v>
      </c>
      <c r="M324" s="122">
        <v>7.7366768773024341E-2</v>
      </c>
      <c r="N324" s="122">
        <v>6.4237986852625106E-2</v>
      </c>
      <c r="O324" s="122">
        <v>9.2100358424688472E-2</v>
      </c>
      <c r="P324" s="122">
        <v>0.19184055664583285</v>
      </c>
      <c r="Q324" s="122">
        <v>0.21773424623478974</v>
      </c>
      <c r="R324" s="122">
        <v>0.26497355469641343</v>
      </c>
      <c r="S324" s="122">
        <v>0.17016724142147976</v>
      </c>
      <c r="T324" s="122">
        <v>0.24411265605851212</v>
      </c>
      <c r="U324" s="122">
        <v>0.22029297216964744</v>
      </c>
      <c r="V324" s="122">
        <v>0.24703962227222656</v>
      </c>
      <c r="W324" s="122">
        <v>0.40223464399352632</v>
      </c>
      <c r="X324" s="122">
        <v>0.21316308288750002</v>
      </c>
      <c r="Y324" s="122">
        <v>6.4291077341174785E-2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8.018977515641125E-2</v>
      </c>
      <c r="D325" s="98">
        <v>0.10649861107204346</v>
      </c>
      <c r="E325" s="98">
        <v>0.12745146593667825</v>
      </c>
      <c r="F325" s="98">
        <v>0.14686054836044515</v>
      </c>
      <c r="G325" s="98">
        <v>0.14512758587186403</v>
      </c>
      <c r="H325" s="98">
        <v>0.17100264968745091</v>
      </c>
      <c r="I325" s="98">
        <v>0.15417216880623394</v>
      </c>
      <c r="J325" s="98">
        <v>0.18854512753708821</v>
      </c>
      <c r="K325" s="98">
        <v>0.11398016110554454</v>
      </c>
      <c r="L325" s="98">
        <v>0.13434637052985401</v>
      </c>
      <c r="M325" s="98">
        <v>7.3113793682298603E-2</v>
      </c>
      <c r="N325" s="98">
        <v>6.0629148914624606E-2</v>
      </c>
      <c r="O325" s="98">
        <v>8.7003441030232997E-2</v>
      </c>
      <c r="P325" s="98">
        <v>0.17990448332890685</v>
      </c>
      <c r="Q325" s="98">
        <v>0.20858305121757006</v>
      </c>
      <c r="R325" s="98">
        <v>0.25626294021118501</v>
      </c>
      <c r="S325" s="98">
        <v>0.1662357220596164</v>
      </c>
      <c r="T325" s="98">
        <v>0.23401471283255174</v>
      </c>
      <c r="U325" s="98">
        <v>0.21207294958840511</v>
      </c>
      <c r="V325" s="98">
        <v>0.23833037025399043</v>
      </c>
      <c r="W325" s="98">
        <v>0.38382429002510376</v>
      </c>
      <c r="X325" s="98">
        <v>0.20211886467701223</v>
      </c>
      <c r="Y325" s="98">
        <v>5.8760751377549568E-2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7.1546129815668715E-3</v>
      </c>
      <c r="D326" s="33">
        <v>4.334659807843015E-3</v>
      </c>
      <c r="E326" s="33">
        <v>6.5531290354034471E-3</v>
      </c>
      <c r="F326" s="33">
        <v>1.0097379660973616E-2</v>
      </c>
      <c r="G326" s="33">
        <v>7.9344026862329144E-3</v>
      </c>
      <c r="H326" s="33">
        <v>1.3818025829821416E-2</v>
      </c>
      <c r="I326" s="33">
        <v>8.4910852773196419E-3</v>
      </c>
      <c r="J326" s="33">
        <v>8.7493952910036796E-3</v>
      </c>
      <c r="K326" s="33">
        <v>6.6009572729343637E-3</v>
      </c>
      <c r="L326" s="33">
        <v>6.115922517625467E-3</v>
      </c>
      <c r="M326" s="33">
        <v>4.2529750907257437E-3</v>
      </c>
      <c r="N326" s="33">
        <v>3.608837938000496E-3</v>
      </c>
      <c r="O326" s="33">
        <v>5.0969173944554729E-3</v>
      </c>
      <c r="P326" s="33">
        <v>1.1936073316925994E-2</v>
      </c>
      <c r="Q326" s="33">
        <v>9.1511950172196727E-3</v>
      </c>
      <c r="R326" s="33">
        <v>8.7106144852283924E-3</v>
      </c>
      <c r="S326" s="33">
        <v>3.93151936186338E-3</v>
      </c>
      <c r="T326" s="33">
        <v>1.0097943225960393E-2</v>
      </c>
      <c r="U326" s="33">
        <v>8.2200225812423221E-3</v>
      </c>
      <c r="V326" s="33">
        <v>8.7092520182361251E-3</v>
      </c>
      <c r="W326" s="33">
        <v>1.8410353968422541E-2</v>
      </c>
      <c r="X326" s="33">
        <v>1.1044218210487792E-2</v>
      </c>
      <c r="Y326" s="33">
        <v>5.530325963625223E-3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0.51550855874570634</v>
      </c>
      <c r="D328" s="119">
        <f t="shared" si="143"/>
        <v>0.5193783449982825</v>
      </c>
      <c r="E328" s="119">
        <f t="shared" si="143"/>
        <v>0.52456256120010791</v>
      </c>
      <c r="F328" s="119">
        <f t="shared" si="143"/>
        <v>0.5300106743780898</v>
      </c>
      <c r="G328" s="119">
        <f t="shared" si="143"/>
        <v>0.53476851705594131</v>
      </c>
      <c r="H328" s="119">
        <f t="shared" si="143"/>
        <v>0.54125146123296008</v>
      </c>
      <c r="I328" s="119">
        <f t="shared" si="143"/>
        <v>0.54719252101008198</v>
      </c>
      <c r="J328" s="119">
        <f t="shared" si="143"/>
        <v>0.55392419821498795</v>
      </c>
      <c r="K328" s="119">
        <f t="shared" si="143"/>
        <v>0.56150237119133584</v>
      </c>
      <c r="L328" s="119">
        <f t="shared" si="143"/>
        <v>0.57046119428300091</v>
      </c>
      <c r="M328" s="119">
        <f t="shared" si="143"/>
        <v>0.58488806727165232</v>
      </c>
      <c r="N328" s="119">
        <f t="shared" si="143"/>
        <v>0.60856006091789228</v>
      </c>
      <c r="O328" s="119">
        <f t="shared" si="143"/>
        <v>0.64177837151924999</v>
      </c>
      <c r="P328" s="119">
        <f t="shared" si="143"/>
        <v>0.68161409033752873</v>
      </c>
      <c r="Q328" s="119">
        <f t="shared" si="143"/>
        <v>0.71559154030374583</v>
      </c>
      <c r="R328" s="119">
        <f t="shared" ref="R328:V328" si="144">IF(R309=0,"",R309/R290)</f>
        <v>0.73300264159421691</v>
      </c>
      <c r="S328" s="119">
        <f t="shared" si="144"/>
        <v>0.74722775712144129</v>
      </c>
      <c r="T328" s="119">
        <f t="shared" si="144"/>
        <v>0.75646954156519308</v>
      </c>
      <c r="U328" s="119">
        <f t="shared" si="144"/>
        <v>0.76468358861684682</v>
      </c>
      <c r="V328" s="119">
        <f t="shared" si="144"/>
        <v>0.7728225334488823</v>
      </c>
      <c r="W328" s="119">
        <f t="shared" ref="W328:Y328" si="145">IF(W309=0,"",W309/W290)</f>
        <v>0.78163996338156394</v>
      </c>
      <c r="X328" s="119">
        <f t="shared" si="145"/>
        <v>0.78352078476753639</v>
      </c>
      <c r="Y328" s="119">
        <f t="shared" si="145"/>
        <v>0.78245524578222714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0.50898283906709951</v>
      </c>
      <c r="D329" s="124">
        <f t="shared" si="146"/>
        <v>0.5139412212474388</v>
      </c>
      <c r="E329" s="124">
        <f t="shared" si="146"/>
        <v>0.51922507151451525</v>
      </c>
      <c r="F329" s="124">
        <f t="shared" si="146"/>
        <v>0.52451280171455439</v>
      </c>
      <c r="G329" s="124">
        <f t="shared" si="146"/>
        <v>0.53009075273455286</v>
      </c>
      <c r="H329" s="124">
        <f t="shared" si="146"/>
        <v>0.53594246967830828</v>
      </c>
      <c r="I329" s="124">
        <f t="shared" si="146"/>
        <v>0.54206513196986739</v>
      </c>
      <c r="J329" s="124">
        <f t="shared" si="146"/>
        <v>0.54885878530051491</v>
      </c>
      <c r="K329" s="124">
        <f t="shared" si="146"/>
        <v>0.55651936334664931</v>
      </c>
      <c r="L329" s="124">
        <f t="shared" si="146"/>
        <v>0.56509560013838778</v>
      </c>
      <c r="M329" s="124">
        <f t="shared" si="146"/>
        <v>0.58108853131223814</v>
      </c>
      <c r="N329" s="124">
        <f t="shared" si="146"/>
        <v>0.6064415196462245</v>
      </c>
      <c r="O329" s="124">
        <f t="shared" si="146"/>
        <v>0.64245397720056863</v>
      </c>
      <c r="P329" s="124">
        <f t="shared" si="146"/>
        <v>0.68479889376378389</v>
      </c>
      <c r="Q329" s="124">
        <f t="shared" si="146"/>
        <v>0.72046374337390817</v>
      </c>
      <c r="R329" s="124">
        <f t="shared" ref="R329:V329" si="147">IF(R310=0,"",R310/R291)</f>
        <v>0.73855071235531855</v>
      </c>
      <c r="S329" s="124">
        <f t="shared" si="147"/>
        <v>0.75240498110469223</v>
      </c>
      <c r="T329" s="124">
        <f t="shared" si="147"/>
        <v>0.76370782001993398</v>
      </c>
      <c r="U329" s="124">
        <f t="shared" si="147"/>
        <v>0.77356981295865612</v>
      </c>
      <c r="V329" s="124">
        <f t="shared" si="147"/>
        <v>0.78252012653724135</v>
      </c>
      <c r="W329" s="124">
        <f t="shared" ref="W329:Y329" si="148">IF(W310=0,"",W310/W291)</f>
        <v>0.78927635530708962</v>
      </c>
      <c r="X329" s="124">
        <f t="shared" si="148"/>
        <v>0.79314122407511622</v>
      </c>
      <c r="Y329" s="124">
        <f t="shared" si="148"/>
        <v>0.79583419822782242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0.50338719642930874</v>
      </c>
      <c r="D330" s="111">
        <f t="shared" si="149"/>
        <v>0.50846272013544025</v>
      </c>
      <c r="E330" s="111">
        <f t="shared" si="149"/>
        <v>0.51385832242313501</v>
      </c>
      <c r="F330" s="111">
        <f t="shared" si="149"/>
        <v>0.51923429620965922</v>
      </c>
      <c r="G330" s="111">
        <f t="shared" si="149"/>
        <v>0.52489694397393405</v>
      </c>
      <c r="H330" s="111">
        <f t="shared" si="149"/>
        <v>0.53080713115013867</v>
      </c>
      <c r="I330" s="111">
        <f t="shared" si="149"/>
        <v>0.53703860321971875</v>
      </c>
      <c r="J330" s="111">
        <f t="shared" si="149"/>
        <v>0.5438972921942713</v>
      </c>
      <c r="K330" s="111">
        <f t="shared" si="149"/>
        <v>0.55164083069781322</v>
      </c>
      <c r="L330" s="111">
        <f t="shared" si="149"/>
        <v>0.56033360591669112</v>
      </c>
      <c r="M330" s="111">
        <f t="shared" si="149"/>
        <v>0.57641821263152082</v>
      </c>
      <c r="N330" s="111">
        <f t="shared" si="149"/>
        <v>0.60189958712132097</v>
      </c>
      <c r="O330" s="111">
        <f t="shared" si="149"/>
        <v>0.63811570437878962</v>
      </c>
      <c r="P330" s="111">
        <f t="shared" si="149"/>
        <v>0.68078031946315187</v>
      </c>
      <c r="Q330" s="111">
        <f t="shared" si="149"/>
        <v>0.71677296510049404</v>
      </c>
      <c r="R330" s="111">
        <f t="shared" ref="R330:V330" si="150">IF(R311=0,"",R311/R292)</f>
        <v>0.73507125073564272</v>
      </c>
      <c r="S330" s="111">
        <f t="shared" si="150"/>
        <v>0.74909169892864091</v>
      </c>
      <c r="T330" s="111">
        <f t="shared" si="150"/>
        <v>0.7605041925316145</v>
      </c>
      <c r="U330" s="111">
        <f t="shared" si="150"/>
        <v>0.77046392447959877</v>
      </c>
      <c r="V330" s="111">
        <f t="shared" si="150"/>
        <v>0.77954461243640361</v>
      </c>
      <c r="W330" s="111">
        <f t="shared" ref="W330:Y330" si="151">IF(W311=0,"",W311/W292)</f>
        <v>0.78639340591746121</v>
      </c>
      <c r="X330" s="111">
        <f t="shared" si="151"/>
        <v>0.7903076415629654</v>
      </c>
      <c r="Y330" s="111">
        <f t="shared" si="151"/>
        <v>0.79307154539699065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2.8949870262191255</v>
      </c>
      <c r="F332" s="124">
        <f t="shared" si="155"/>
        <v>3.0207109920695032</v>
      </c>
      <c r="G332" s="124">
        <f t="shared" si="155"/>
        <v>3.1481650317797532</v>
      </c>
      <c r="H332" s="124">
        <f t="shared" si="155"/>
        <v>3.2772346751557686</v>
      </c>
      <c r="I332" s="124">
        <f t="shared" si="155"/>
        <v>3.4080726002452435</v>
      </c>
      <c r="J332" s="124">
        <f t="shared" si="155"/>
        <v>3.5413630985791618</v>
      </c>
      <c r="K332" s="124">
        <f t="shared" si="155"/>
        <v>3.6776481861061647</v>
      </c>
      <c r="L332" s="124">
        <f t="shared" si="155"/>
        <v>3.8169997399745532</v>
      </c>
      <c r="M332" s="124">
        <f t="shared" si="155"/>
        <v>3.9766863491261977</v>
      </c>
      <c r="N332" s="124">
        <f t="shared" si="155"/>
        <v>4.1618342648150497</v>
      </c>
      <c r="O332" s="124">
        <f t="shared" si="155"/>
        <v>4.3721132014718442</v>
      </c>
      <c r="P332" s="124">
        <f t="shared" si="155"/>
        <v>4.5870588123142886</v>
      </c>
      <c r="Q332" s="124">
        <f t="shared" si="155"/>
        <v>4.7520262730472709</v>
      </c>
      <c r="R332" s="124">
        <f t="shared" ref="R332:V332" si="156">IF(R313=0,"",R313/R294)</f>
        <v>4.7877711121239566</v>
      </c>
      <c r="S332" s="124">
        <f t="shared" si="156"/>
        <v>4.791742760910255</v>
      </c>
      <c r="T332" s="124">
        <f t="shared" si="156"/>
        <v>4.796155704006142</v>
      </c>
      <c r="U332" s="124">
        <f t="shared" si="156"/>
        <v>4.8010589741126832</v>
      </c>
      <c r="V332" s="124">
        <f t="shared" si="156"/>
        <v>4.8150702473289639</v>
      </c>
      <c r="W332" s="124">
        <f t="shared" ref="W332:Y332" si="157">IF(W313=0,"",W313/W294)</f>
        <v>4.8610579629971298</v>
      </c>
      <c r="X332" s="124">
        <f t="shared" si="157"/>
        <v>4.9138898910501316</v>
      </c>
      <c r="Y332" s="124">
        <f t="shared" si="157"/>
        <v>4.9734408651691888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2.8949870262191255</v>
      </c>
      <c r="F333" s="111">
        <f t="shared" si="158"/>
        <v>3.0207109920695032</v>
      </c>
      <c r="G333" s="111">
        <f t="shared" si="158"/>
        <v>3.1481650317797532</v>
      </c>
      <c r="H333" s="111">
        <f t="shared" si="158"/>
        <v>3.2772346751557686</v>
      </c>
      <c r="I333" s="111">
        <f t="shared" si="158"/>
        <v>3.4080726002452435</v>
      </c>
      <c r="J333" s="111">
        <f t="shared" si="158"/>
        <v>3.5413630985791618</v>
      </c>
      <c r="K333" s="111">
        <f t="shared" si="158"/>
        <v>3.6776481861061647</v>
      </c>
      <c r="L333" s="111">
        <f t="shared" si="158"/>
        <v>3.8169997399745532</v>
      </c>
      <c r="M333" s="111">
        <f t="shared" si="158"/>
        <v>3.9766863491261977</v>
      </c>
      <c r="N333" s="111">
        <f t="shared" si="158"/>
        <v>4.1618342648150497</v>
      </c>
      <c r="O333" s="111">
        <f t="shared" si="158"/>
        <v>4.3721132014718442</v>
      </c>
      <c r="P333" s="111">
        <f t="shared" si="158"/>
        <v>4.5870588123142886</v>
      </c>
      <c r="Q333" s="111">
        <f t="shared" si="158"/>
        <v>4.7520262730472709</v>
      </c>
      <c r="R333" s="111">
        <f t="shared" ref="R333:V333" si="159">IF(R314=0,"",R314/R295)</f>
        <v>4.7877711121239566</v>
      </c>
      <c r="S333" s="111">
        <f t="shared" si="159"/>
        <v>4.791742760910255</v>
      </c>
      <c r="T333" s="111">
        <f t="shared" si="159"/>
        <v>4.796155704006142</v>
      </c>
      <c r="U333" s="111">
        <f t="shared" si="159"/>
        <v>4.8010589741126832</v>
      </c>
      <c r="V333" s="111">
        <f t="shared" si="159"/>
        <v>4.8150702473289639</v>
      </c>
      <c r="W333" s="111">
        <f t="shared" ref="W333:Y333" si="160">IF(W314=0,"",W314/W295)</f>
        <v>4.8610579629971298</v>
      </c>
      <c r="X333" s="111">
        <f t="shared" si="160"/>
        <v>4.9138898910501316</v>
      </c>
      <c r="Y333" s="111">
        <f t="shared" si="160"/>
        <v>4.9734408651691888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0.54454985710101023</v>
      </c>
      <c r="D334" s="124">
        <f t="shared" si="161"/>
        <v>0.55022587790851329</v>
      </c>
      <c r="E334" s="124">
        <f t="shared" si="161"/>
        <v>0.55757539904126718</v>
      </c>
      <c r="F334" s="124">
        <f t="shared" si="161"/>
        <v>0.56553151326009521</v>
      </c>
      <c r="G334" s="124">
        <f t="shared" si="161"/>
        <v>0.57337070972645698</v>
      </c>
      <c r="H334" s="124">
        <f t="shared" si="161"/>
        <v>0.58213590883637023</v>
      </c>
      <c r="I334" s="124">
        <f t="shared" si="161"/>
        <v>0.58928083859273395</v>
      </c>
      <c r="J334" s="124">
        <f t="shared" si="161"/>
        <v>0.59833327756849231</v>
      </c>
      <c r="K334" s="124">
        <f t="shared" si="161"/>
        <v>0.60853195317530884</v>
      </c>
      <c r="L334" s="124">
        <f t="shared" si="161"/>
        <v>0.61885249484530502</v>
      </c>
      <c r="M334" s="124">
        <f t="shared" si="161"/>
        <v>0.63521195106455752</v>
      </c>
      <c r="N334" s="124">
        <f t="shared" si="161"/>
        <v>0.65843775461905818</v>
      </c>
      <c r="O334" s="124">
        <f t="shared" si="161"/>
        <v>0.6904002697463153</v>
      </c>
      <c r="P334" s="124">
        <f t="shared" si="161"/>
        <v>0.72702352209808152</v>
      </c>
      <c r="Q334" s="124">
        <f t="shared" si="161"/>
        <v>0.76122893857904628</v>
      </c>
      <c r="R334" s="124">
        <f t="shared" ref="R334:V334" si="162">IF(R315=0,"",R315/R296)</f>
        <v>0.7820416174921816</v>
      </c>
      <c r="S334" s="124">
        <f t="shared" si="162"/>
        <v>0.79913051318802264</v>
      </c>
      <c r="T334" s="124">
        <f t="shared" si="162"/>
        <v>0.81356756010901343</v>
      </c>
      <c r="U334" s="124">
        <f t="shared" si="162"/>
        <v>0.82566819050855833</v>
      </c>
      <c r="V334" s="124">
        <f t="shared" si="162"/>
        <v>0.83553129978173701</v>
      </c>
      <c r="W334" s="124">
        <f t="shared" ref="W334:Y334" si="163">IF(W315=0,"",W315/W296)</f>
        <v>0.84215431290061116</v>
      </c>
      <c r="X334" s="124">
        <f t="shared" si="163"/>
        <v>0.84392960942551654</v>
      </c>
      <c r="Y334" s="124">
        <f t="shared" si="163"/>
        <v>0.84490906612243655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0.54002774322429115</v>
      </c>
      <c r="D335" s="111">
        <f t="shared" si="164"/>
        <v>0.54742521496907193</v>
      </c>
      <c r="E335" s="111">
        <f t="shared" si="164"/>
        <v>0.55515774863949985</v>
      </c>
      <c r="F335" s="111">
        <f t="shared" si="164"/>
        <v>0.56294985525929087</v>
      </c>
      <c r="G335" s="111">
        <f t="shared" si="164"/>
        <v>0.57104813873235505</v>
      </c>
      <c r="H335" s="111">
        <f t="shared" si="164"/>
        <v>0.57941985867465839</v>
      </c>
      <c r="I335" s="111">
        <f t="shared" si="164"/>
        <v>0.58812315802672477</v>
      </c>
      <c r="J335" s="111">
        <f t="shared" si="164"/>
        <v>0.5974021575224655</v>
      </c>
      <c r="K335" s="111">
        <f t="shared" si="164"/>
        <v>0.60746098655570813</v>
      </c>
      <c r="L335" s="111">
        <f t="shared" si="164"/>
        <v>0.61834814562557439</v>
      </c>
      <c r="M335" s="111">
        <f t="shared" si="164"/>
        <v>0.63514510360724086</v>
      </c>
      <c r="N335" s="111">
        <f t="shared" si="164"/>
        <v>0.65942083880259328</v>
      </c>
      <c r="O335" s="111">
        <f t="shared" si="164"/>
        <v>0.69229519318136989</v>
      </c>
      <c r="P335" s="111">
        <f t="shared" si="164"/>
        <v>0.7305193326025281</v>
      </c>
      <c r="Q335" s="111">
        <f t="shared" si="164"/>
        <v>0.76398550698941081</v>
      </c>
      <c r="R335" s="111">
        <f t="shared" ref="R335:V335" si="165">IF(R316=0,"",R316/R297)</f>
        <v>0.78444248214211276</v>
      </c>
      <c r="S335" s="111">
        <f t="shared" si="165"/>
        <v>0.80186390926871143</v>
      </c>
      <c r="T335" s="111">
        <f t="shared" si="165"/>
        <v>0.81652324115021702</v>
      </c>
      <c r="U335" s="111">
        <f t="shared" si="165"/>
        <v>0.82868087969004156</v>
      </c>
      <c r="V335" s="111">
        <f t="shared" si="165"/>
        <v>0.83856521451497656</v>
      </c>
      <c r="W335" s="111">
        <f t="shared" ref="W335:Y335" si="166">IF(W316=0,"",W316/W297)</f>
        <v>0.84510672473497117</v>
      </c>
      <c r="X335" s="111">
        <f t="shared" si="166"/>
        <v>0.84767989649357767</v>
      </c>
      <c r="Y335" s="111">
        <f t="shared" si="166"/>
        <v>0.84918861952916291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0.60878476673865101</v>
      </c>
      <c r="D339" s="112">
        <f t="shared" si="176"/>
        <v>0.61045031618852097</v>
      </c>
      <c r="E339" s="112">
        <f t="shared" si="176"/>
        <v>0.61227368033155805</v>
      </c>
      <c r="F339" s="112">
        <f t="shared" si="176"/>
        <v>0.61411904423471997</v>
      </c>
      <c r="G339" s="112">
        <f t="shared" si="176"/>
        <v>0.61611097761545908</v>
      </c>
      <c r="H339" s="112">
        <f t="shared" si="176"/>
        <v>0.61823541922603908</v>
      </c>
      <c r="I339" s="112">
        <f t="shared" si="176"/>
        <v>0.62052467595775807</v>
      </c>
      <c r="J339" s="112">
        <f t="shared" si="176"/>
        <v>0.62310828865644763</v>
      </c>
      <c r="K339" s="112">
        <f t="shared" si="176"/>
        <v>0.62610069559334514</v>
      </c>
      <c r="L339" s="112">
        <f t="shared" si="176"/>
        <v>0.62954124273690737</v>
      </c>
      <c r="M339" s="112">
        <f t="shared" si="176"/>
        <v>0.6360821372517047</v>
      </c>
      <c r="N339" s="112">
        <f t="shared" si="176"/>
        <v>0.64686748322044851</v>
      </c>
      <c r="O339" s="112">
        <f t="shared" si="176"/>
        <v>0.66331373382271219</v>
      </c>
      <c r="P339" s="112">
        <f t="shared" si="176"/>
        <v>0.6846411676310411</v>
      </c>
      <c r="Q339" s="112">
        <f t="shared" si="176"/>
        <v>0.70521760364250397</v>
      </c>
      <c r="R339" s="112">
        <f t="shared" ref="R339:V339" si="177">IF(R320=0,"",R320/R301)</f>
        <v>0.71914248767705713</v>
      </c>
      <c r="S339" s="112">
        <f t="shared" si="177"/>
        <v>0.73263330009309346</v>
      </c>
      <c r="T339" s="112">
        <f t="shared" si="177"/>
        <v>0.74601941658851689</v>
      </c>
      <c r="U339" s="112">
        <f t="shared" si="177"/>
        <v>0.75943540409177401</v>
      </c>
      <c r="V339" s="112">
        <f t="shared" si="177"/>
        <v>0.77261505662203023</v>
      </c>
      <c r="W339" s="112">
        <f t="shared" ref="W339:Y339" si="178">IF(W320=0,"",W320/W301)</f>
        <v>0.78465245171334885</v>
      </c>
      <c r="X339" s="112">
        <f t="shared" si="178"/>
        <v>0.79661826778611167</v>
      </c>
      <c r="Y339" s="112">
        <f t="shared" si="178"/>
        <v>0.80778164689818632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0.58185471913750941</v>
      </c>
      <c r="D343" s="124">
        <f t="shared" si="188"/>
        <v>0.57677107410402972</v>
      </c>
      <c r="E343" s="124">
        <f t="shared" si="188"/>
        <v>0.57879589552283783</v>
      </c>
      <c r="F343" s="124">
        <f t="shared" si="188"/>
        <v>0.58160665195648076</v>
      </c>
      <c r="G343" s="124">
        <f t="shared" si="188"/>
        <v>0.58061315883221198</v>
      </c>
      <c r="H343" s="124">
        <f t="shared" si="188"/>
        <v>0.58448556047502431</v>
      </c>
      <c r="I343" s="124">
        <f t="shared" si="188"/>
        <v>0.58208998129739142</v>
      </c>
      <c r="J343" s="124">
        <f t="shared" si="188"/>
        <v>0.5817237098245035</v>
      </c>
      <c r="K343" s="124">
        <f t="shared" si="188"/>
        <v>0.58388561218915347</v>
      </c>
      <c r="L343" s="124">
        <f t="shared" si="188"/>
        <v>0.58305079013746519</v>
      </c>
      <c r="M343" s="124">
        <f t="shared" si="188"/>
        <v>0.58524823814784344</v>
      </c>
      <c r="N343" s="124">
        <f t="shared" si="188"/>
        <v>0.58583350019359204</v>
      </c>
      <c r="O343" s="124">
        <f t="shared" si="188"/>
        <v>0.58606037633071351</v>
      </c>
      <c r="P343" s="124">
        <f t="shared" si="188"/>
        <v>0.58780639159022952</v>
      </c>
      <c r="Q343" s="124">
        <f t="shared" si="188"/>
        <v>0.58691373475228381</v>
      </c>
      <c r="R343" s="124">
        <f t="shared" ref="R343:V343" si="189">IF(R324=0,"",R324/R305)</f>
        <v>0.59083542745161011</v>
      </c>
      <c r="S343" s="124">
        <f t="shared" si="189"/>
        <v>0.59672380298018546</v>
      </c>
      <c r="T343" s="124">
        <f t="shared" si="189"/>
        <v>0.60796973932258358</v>
      </c>
      <c r="U343" s="124">
        <f t="shared" si="189"/>
        <v>0.61479870772009904</v>
      </c>
      <c r="V343" s="124">
        <f t="shared" si="189"/>
        <v>0.61980033946949398</v>
      </c>
      <c r="W343" s="124">
        <f t="shared" ref="W343:Y343" si="190">IF(W324=0,"",W324/W305)</f>
        <v>0.62439122869766706</v>
      </c>
      <c r="X343" s="124">
        <f t="shared" si="190"/>
        <v>0.62611617742491976</v>
      </c>
      <c r="Y343" s="124">
        <f t="shared" si="190"/>
        <v>0.63303303237379482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0.57088415105823953</v>
      </c>
      <c r="D344" s="111">
        <f t="shared" si="191"/>
        <v>0.57156828476744703</v>
      </c>
      <c r="E344" s="111">
        <f t="shared" si="191"/>
        <v>0.57225248010246244</v>
      </c>
      <c r="F344" s="111">
        <f t="shared" si="191"/>
        <v>0.5729366838409965</v>
      </c>
      <c r="G344" s="111">
        <f t="shared" si="191"/>
        <v>0.5736209443332746</v>
      </c>
      <c r="H344" s="111">
        <f t="shared" si="191"/>
        <v>0.57430525566184476</v>
      </c>
      <c r="I344" s="111">
        <f t="shared" si="191"/>
        <v>0.57498962974020329</v>
      </c>
      <c r="J344" s="111">
        <f t="shared" si="191"/>
        <v>0.57567411537374213</v>
      </c>
      <c r="K344" s="111">
        <f t="shared" si="191"/>
        <v>0.57635875405988068</v>
      </c>
      <c r="L344" s="111">
        <f t="shared" si="191"/>
        <v>0.57704355690087961</v>
      </c>
      <c r="M344" s="111">
        <f t="shared" si="191"/>
        <v>0.57756362557434948</v>
      </c>
      <c r="N344" s="111">
        <f t="shared" si="191"/>
        <v>0.5778543194996365</v>
      </c>
      <c r="O344" s="111">
        <f t="shared" si="191"/>
        <v>0.57802805962261694</v>
      </c>
      <c r="P344" s="111">
        <f t="shared" si="191"/>
        <v>0.57851285271440822</v>
      </c>
      <c r="Q344" s="111">
        <f t="shared" si="191"/>
        <v>0.58048607384784523</v>
      </c>
      <c r="R344" s="111">
        <f t="shared" ref="R344:V344" si="192">IF(R325=0,"",R325/R306)</f>
        <v>0.58566923441866137</v>
      </c>
      <c r="S344" s="111">
        <f t="shared" si="192"/>
        <v>0.59298067468099014</v>
      </c>
      <c r="T344" s="111">
        <f t="shared" si="192"/>
        <v>0.60100275821499904</v>
      </c>
      <c r="U344" s="111">
        <f t="shared" si="192"/>
        <v>0.60831784860087479</v>
      </c>
      <c r="V344" s="111">
        <f t="shared" si="192"/>
        <v>0.61350830941879442</v>
      </c>
      <c r="W344" s="111">
        <f t="shared" ref="W344:Y344" si="193">IF(W325=0,"",W325/W306)</f>
        <v>0.61600288429605765</v>
      </c>
      <c r="X344" s="111">
        <f t="shared" si="193"/>
        <v>0.61641016314004748</v>
      </c>
      <c r="Y344" s="111">
        <f t="shared" si="193"/>
        <v>0.6164508910244465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0.74157921640909141</v>
      </c>
      <c r="D345" s="45">
        <f t="shared" si="194"/>
        <v>0.74292076667191642</v>
      </c>
      <c r="E345" s="45">
        <f t="shared" si="194"/>
        <v>0.74432557133997501</v>
      </c>
      <c r="F345" s="45">
        <f t="shared" si="194"/>
        <v>0.74573900160874751</v>
      </c>
      <c r="G345" s="45">
        <f t="shared" si="194"/>
        <v>0.74721068546417646</v>
      </c>
      <c r="H345" s="45">
        <f t="shared" si="194"/>
        <v>0.74873454907258252</v>
      </c>
      <c r="I345" s="45">
        <f t="shared" si="194"/>
        <v>0.75032282077115209</v>
      </c>
      <c r="J345" s="45">
        <f t="shared" si="194"/>
        <v>0.75202559574112349</v>
      </c>
      <c r="K345" s="45">
        <f t="shared" si="194"/>
        <v>0.75388546806314882</v>
      </c>
      <c r="L345" s="45">
        <f t="shared" si="194"/>
        <v>0.75591383340007179</v>
      </c>
      <c r="M345" s="45">
        <f t="shared" si="194"/>
        <v>0.75881394760844068</v>
      </c>
      <c r="N345" s="45">
        <f t="shared" si="194"/>
        <v>0.762786020946571</v>
      </c>
      <c r="O345" s="45">
        <f t="shared" si="194"/>
        <v>0.76830481934433392</v>
      </c>
      <c r="P345" s="45">
        <f t="shared" si="194"/>
        <v>0.77560320089158796</v>
      </c>
      <c r="Q345" s="45">
        <f t="shared" si="194"/>
        <v>0.78504737779970957</v>
      </c>
      <c r="R345" s="45">
        <f t="shared" ref="R345:V345" si="195">IF(R326=0,"",R326/R307)</f>
        <v>0.79789864462308957</v>
      </c>
      <c r="S345" s="45">
        <f t="shared" si="195"/>
        <v>0.81397977459421034</v>
      </c>
      <c r="T345" s="45">
        <f t="shared" si="195"/>
        <v>0.83129199408825483</v>
      </c>
      <c r="U345" s="45">
        <f t="shared" si="195"/>
        <v>0.84783652948045274</v>
      </c>
      <c r="V345" s="45">
        <f t="shared" si="195"/>
        <v>0.86161460714601179</v>
      </c>
      <c r="W345" s="45">
        <f t="shared" ref="W345:Y345" si="196">IF(W326=0,"",W326/W307)</f>
        <v>0.87193176191231647</v>
      </c>
      <c r="X345" s="45">
        <f t="shared" si="196"/>
        <v>0.87958194501488507</v>
      </c>
      <c r="Y345" s="45">
        <f t="shared" si="196"/>
        <v>0.8863660954464414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5.19635842202592</v>
      </c>
      <c r="D347" s="117">
        <f t="shared" si="197"/>
        <v>7.2113590131869953</v>
      </c>
      <c r="E347" s="117">
        <f t="shared" si="197"/>
        <v>8.7879803394320763</v>
      </c>
      <c r="F347" s="117">
        <f t="shared" si="197"/>
        <v>10.346151454460255</v>
      </c>
      <c r="G347" s="117">
        <f t="shared" si="197"/>
        <v>11.545542200379273</v>
      </c>
      <c r="H347" s="117">
        <f t="shared" si="197"/>
        <v>12.778077618234645</v>
      </c>
      <c r="I347" s="117">
        <f t="shared" si="197"/>
        <v>10.056858249426451</v>
      </c>
      <c r="J347" s="117">
        <f t="shared" si="197"/>
        <v>11.4490754573019</v>
      </c>
      <c r="K347" s="117">
        <f t="shared" si="197"/>
        <v>7.1583607457397136</v>
      </c>
      <c r="L347" s="117">
        <f t="shared" si="197"/>
        <v>8.9577003143810678</v>
      </c>
      <c r="M347" s="117">
        <f t="shared" si="197"/>
        <v>4.2092680594042706</v>
      </c>
      <c r="N347" s="117">
        <f t="shared" si="197"/>
        <v>3.9463958428158903</v>
      </c>
      <c r="O347" s="117">
        <f t="shared" si="197"/>
        <v>6.3600772330738149</v>
      </c>
      <c r="P347" s="117">
        <f t="shared" si="197"/>
        <v>11.837806214008207</v>
      </c>
      <c r="Q347" s="117">
        <f t="shared" si="197"/>
        <v>15.071993525509349</v>
      </c>
      <c r="R347" s="117">
        <f t="shared" ref="R347:V347" si="198">R348+R351+R353+R362</f>
        <v>18.147806171515629</v>
      </c>
      <c r="S347" s="117">
        <f t="shared" si="198"/>
        <v>12.474910302211493</v>
      </c>
      <c r="T347" s="117">
        <f t="shared" si="198"/>
        <v>13.571818225539477</v>
      </c>
      <c r="U347" s="117">
        <f t="shared" si="198"/>
        <v>10.438536329438637</v>
      </c>
      <c r="V347" s="117">
        <f t="shared" si="198"/>
        <v>10.834602893758774</v>
      </c>
      <c r="W347" s="117">
        <f t="shared" ref="W347:Y347" si="199">W348+W351+W353+W362</f>
        <v>18.261901364232191</v>
      </c>
      <c r="X347" s="117">
        <f t="shared" si="199"/>
        <v>8.585433711041361</v>
      </c>
      <c r="Y347" s="117">
        <f t="shared" si="199"/>
        <v>2.1433574652310705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4.6348837944775578</v>
      </c>
      <c r="D348" s="122">
        <f t="shared" si="200"/>
        <v>6.4735458113064146</v>
      </c>
      <c r="E348" s="122">
        <f t="shared" si="200"/>
        <v>7.892320051985398</v>
      </c>
      <c r="F348" s="122">
        <f t="shared" si="200"/>
        <v>9.2566077952457544</v>
      </c>
      <c r="G348" s="122">
        <f t="shared" si="200"/>
        <v>10.460392530766663</v>
      </c>
      <c r="H348" s="122">
        <f t="shared" si="200"/>
        <v>11.493099860959866</v>
      </c>
      <c r="I348" s="122">
        <f t="shared" si="200"/>
        <v>8.9298241823723501</v>
      </c>
      <c r="J348" s="122">
        <f t="shared" si="200"/>
        <v>10.073508766407278</v>
      </c>
      <c r="K348" s="122">
        <f t="shared" si="200"/>
        <v>6.3076854182420998</v>
      </c>
      <c r="L348" s="122">
        <f t="shared" si="200"/>
        <v>7.9188249358644613</v>
      </c>
      <c r="M348" s="122">
        <f t="shared" si="200"/>
        <v>3.6644984575157387</v>
      </c>
      <c r="N348" s="122">
        <f t="shared" si="200"/>
        <v>3.4961915137451478</v>
      </c>
      <c r="O348" s="122">
        <f t="shared" si="200"/>
        <v>5.7029761391539004</v>
      </c>
      <c r="P348" s="122">
        <f t="shared" si="200"/>
        <v>10.456031622453169</v>
      </c>
      <c r="Q348" s="122">
        <f t="shared" si="200"/>
        <v>13.330743162704707</v>
      </c>
      <c r="R348" s="122">
        <f t="shared" ref="R348:V348" si="201">SUM(R349:R350)</f>
        <v>16.000845224680955</v>
      </c>
      <c r="S348" s="122">
        <f t="shared" si="201"/>
        <v>11.052317236132673</v>
      </c>
      <c r="T348" s="122">
        <f t="shared" si="201"/>
        <v>11.793633052196876</v>
      </c>
      <c r="U348" s="122">
        <f t="shared" si="201"/>
        <v>8.9189668267015403</v>
      </c>
      <c r="V348" s="122">
        <f t="shared" si="201"/>
        <v>9.11817890721243</v>
      </c>
      <c r="W348" s="122">
        <f t="shared" ref="W348:Y348" si="202">SUM(W349:W350)</f>
        <v>14.903886406881085</v>
      </c>
      <c r="X348" s="122">
        <f t="shared" si="202"/>
        <v>6.9331231516167362</v>
      </c>
      <c r="Y348" s="122">
        <f t="shared" si="202"/>
        <v>1.7528143784003272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4.6348837944775578</v>
      </c>
      <c r="D349" s="98">
        <v>6.4735458113064146</v>
      </c>
      <c r="E349" s="98">
        <v>7.892320051985398</v>
      </c>
      <c r="F349" s="98">
        <v>9.2566077952457544</v>
      </c>
      <c r="G349" s="98">
        <v>10.460392530766663</v>
      </c>
      <c r="H349" s="98">
        <v>11.493099860959866</v>
      </c>
      <c r="I349" s="98">
        <v>8.9298241823723501</v>
      </c>
      <c r="J349" s="98">
        <v>10.073508766407278</v>
      </c>
      <c r="K349" s="98">
        <v>6.3076854182420998</v>
      </c>
      <c r="L349" s="98">
        <v>7.9188249358644613</v>
      </c>
      <c r="M349" s="98">
        <v>3.6644984575157387</v>
      </c>
      <c r="N349" s="98">
        <v>3.4961915137451478</v>
      </c>
      <c r="O349" s="98">
        <v>5.7029761391539004</v>
      </c>
      <c r="P349" s="98">
        <v>10.456031622453169</v>
      </c>
      <c r="Q349" s="98">
        <v>13.330743162704707</v>
      </c>
      <c r="R349" s="98">
        <v>16.000845224680955</v>
      </c>
      <c r="S349" s="98">
        <v>11.052317236132673</v>
      </c>
      <c r="T349" s="98">
        <v>11.793633052196876</v>
      </c>
      <c r="U349" s="98">
        <v>8.9189668267015403</v>
      </c>
      <c r="V349" s="98">
        <v>9.11817890721243</v>
      </c>
      <c r="W349" s="98">
        <v>14.903886406881085</v>
      </c>
      <c r="X349" s="98">
        <v>6.9331231516167362</v>
      </c>
      <c r="Y349" s="98">
        <v>1.7528143784003272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0.23154897354061377</v>
      </c>
      <c r="D353" s="122">
        <v>0.30016928328034964</v>
      </c>
      <c r="E353" s="122">
        <v>0.37253919867333285</v>
      </c>
      <c r="F353" s="122">
        <v>0.4874783664117564</v>
      </c>
      <c r="G353" s="122">
        <v>0.49089849660394363</v>
      </c>
      <c r="H353" s="122">
        <v>0.58561077358030844</v>
      </c>
      <c r="I353" s="122">
        <v>0.49725090285960816</v>
      </c>
      <c r="J353" s="122">
        <v>0.606288025591185</v>
      </c>
      <c r="K353" s="122">
        <v>0.38617989332216368</v>
      </c>
      <c r="L353" s="122">
        <v>0.49203267881794638</v>
      </c>
      <c r="M353" s="122">
        <v>0.24743560991754854</v>
      </c>
      <c r="N353" s="122">
        <v>0.20376604022589204</v>
      </c>
      <c r="O353" s="122">
        <v>0.30356595583797413</v>
      </c>
      <c r="P353" s="122">
        <v>0.65135224578180528</v>
      </c>
      <c r="Q353" s="122">
        <v>0.89727010532756335</v>
      </c>
      <c r="R353" s="122">
        <v>1.1192322801612391</v>
      </c>
      <c r="S353" s="122">
        <v>0.76413383423635306</v>
      </c>
      <c r="T353" s="122">
        <v>0.86362607504980826</v>
      </c>
      <c r="U353" s="122">
        <v>0.70072809875795905</v>
      </c>
      <c r="V353" s="122">
        <v>0.80398461817827283</v>
      </c>
      <c r="W353" s="122">
        <v>1.894508016868383</v>
      </c>
      <c r="X353" s="122">
        <v>0.88214847138096797</v>
      </c>
      <c r="Y353" s="122">
        <v>0.16772224987368967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0.23154897354061377</v>
      </c>
      <c r="D354" s="98">
        <v>0.30016928328034964</v>
      </c>
      <c r="E354" s="98">
        <v>0.37253919867333285</v>
      </c>
      <c r="F354" s="98">
        <v>0.4874783664117564</v>
      </c>
      <c r="G354" s="98">
        <v>0.49089849660394363</v>
      </c>
      <c r="H354" s="98">
        <v>0.58561077358030844</v>
      </c>
      <c r="I354" s="98">
        <v>0.49725090285960816</v>
      </c>
      <c r="J354" s="98">
        <v>0.606288025591185</v>
      </c>
      <c r="K354" s="98">
        <v>0.38617989332216368</v>
      </c>
      <c r="L354" s="98">
        <v>0.49203267881794638</v>
      </c>
      <c r="M354" s="98">
        <v>0.24743560991754854</v>
      </c>
      <c r="N354" s="98">
        <v>0.20376604022589204</v>
      </c>
      <c r="O354" s="98">
        <v>0.30356595583797413</v>
      </c>
      <c r="P354" s="98">
        <v>0.65135224578180528</v>
      </c>
      <c r="Q354" s="98">
        <v>0.89727010532756335</v>
      </c>
      <c r="R354" s="98">
        <v>1.1192322801612391</v>
      </c>
      <c r="S354" s="98">
        <v>0.76413383423635306</v>
      </c>
      <c r="T354" s="98">
        <v>0.86362607504980826</v>
      </c>
      <c r="U354" s="98">
        <v>0.70072809875795905</v>
      </c>
      <c r="V354" s="98">
        <v>0.80398461817827283</v>
      </c>
      <c r="W354" s="98">
        <v>1.894508016868383</v>
      </c>
      <c r="X354" s="98">
        <v>0.88214847138096797</v>
      </c>
      <c r="Y354" s="98">
        <v>0.16772224987368967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0.32992565400774848</v>
      </c>
      <c r="D362" s="122">
        <v>0.43764391860023089</v>
      </c>
      <c r="E362" s="122">
        <v>0.52312108877334496</v>
      </c>
      <c r="F362" s="122">
        <v>0.60206529280274301</v>
      </c>
      <c r="G362" s="122">
        <v>0.59425117300866703</v>
      </c>
      <c r="H362" s="122">
        <v>0.69936698369447092</v>
      </c>
      <c r="I362" s="122">
        <v>0.62978316419449187</v>
      </c>
      <c r="J362" s="122">
        <v>0.76927866530343791</v>
      </c>
      <c r="K362" s="122">
        <v>0.46449543417544936</v>
      </c>
      <c r="L362" s="122">
        <v>0.54684269969866017</v>
      </c>
      <c r="M362" s="122">
        <v>0.29733399197098365</v>
      </c>
      <c r="N362" s="122">
        <v>0.24643828884485047</v>
      </c>
      <c r="O362" s="122">
        <v>0.35353513808194037</v>
      </c>
      <c r="P362" s="122">
        <v>0.73042234577323351</v>
      </c>
      <c r="Q362" s="122">
        <v>0.84398025747707761</v>
      </c>
      <c r="R362" s="122">
        <v>1.0277286666734351</v>
      </c>
      <c r="S362" s="122">
        <v>0.65845923184246657</v>
      </c>
      <c r="T362" s="122">
        <v>0.91455909829279269</v>
      </c>
      <c r="U362" s="122">
        <v>0.81884140397913652</v>
      </c>
      <c r="V362" s="122">
        <v>0.91243936836807038</v>
      </c>
      <c r="W362" s="122">
        <v>1.4635069404827221</v>
      </c>
      <c r="X362" s="122">
        <v>0.77016208804365671</v>
      </c>
      <c r="Y362" s="122">
        <v>0.22282083695705387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0.32992565400774848</v>
      </c>
      <c r="D363" s="98">
        <v>0.43764391860023089</v>
      </c>
      <c r="E363" s="98">
        <v>0.52312108877334496</v>
      </c>
      <c r="F363" s="98">
        <v>0.60206529280274301</v>
      </c>
      <c r="G363" s="98">
        <v>0.59425117300866703</v>
      </c>
      <c r="H363" s="98">
        <v>0.69936698369447092</v>
      </c>
      <c r="I363" s="98">
        <v>0.62978316419449187</v>
      </c>
      <c r="J363" s="98">
        <v>0.76927866530343791</v>
      </c>
      <c r="K363" s="98">
        <v>0.46449543417544936</v>
      </c>
      <c r="L363" s="98">
        <v>0.54684269969866017</v>
      </c>
      <c r="M363" s="98">
        <v>0.29733399197098365</v>
      </c>
      <c r="N363" s="98">
        <v>0.24643828884485047</v>
      </c>
      <c r="O363" s="98">
        <v>0.35353513808194037</v>
      </c>
      <c r="P363" s="98">
        <v>0.73042234577323351</v>
      </c>
      <c r="Q363" s="98">
        <v>0.84398025747707761</v>
      </c>
      <c r="R363" s="98">
        <v>1.0277286666734351</v>
      </c>
      <c r="S363" s="98">
        <v>0.65845923184246657</v>
      </c>
      <c r="T363" s="98">
        <v>0.91455909829279269</v>
      </c>
      <c r="U363" s="98">
        <v>0.81884140397913652</v>
      </c>
      <c r="V363" s="98">
        <v>0.91243936836807038</v>
      </c>
      <c r="W363" s="98">
        <v>1.4635069404827221</v>
      </c>
      <c r="X363" s="98">
        <v>0.77016208804365671</v>
      </c>
      <c r="Y363" s="98">
        <v>0.22282083695705387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11637.374491548113</v>
      </c>
      <c r="D366" s="117">
        <f t="shared" si="204"/>
        <v>11439.218625116007</v>
      </c>
      <c r="E366" s="117">
        <f t="shared" si="204"/>
        <v>12297.063804017373</v>
      </c>
      <c r="F366" s="117">
        <f t="shared" si="204"/>
        <v>13285.055718179572</v>
      </c>
      <c r="G366" s="117">
        <f t="shared" si="204"/>
        <v>15091.756278799863</v>
      </c>
      <c r="H366" s="117">
        <f t="shared" si="204"/>
        <v>14835.100648602704</v>
      </c>
      <c r="I366" s="117">
        <f t="shared" si="204"/>
        <v>13902.386934596241</v>
      </c>
      <c r="J366" s="117">
        <f t="shared" si="204"/>
        <v>13727.076222129499</v>
      </c>
      <c r="K366" s="117">
        <f t="shared" si="204"/>
        <v>13079.92672978442</v>
      </c>
      <c r="L366" s="117">
        <f t="shared" si="204"/>
        <v>12863.342371108947</v>
      </c>
      <c r="M366" s="117">
        <f t="shared" si="204"/>
        <v>11879.26789333442</v>
      </c>
      <c r="N366" s="117">
        <f t="shared" si="204"/>
        <v>13073.140665021107</v>
      </c>
      <c r="O366" s="117">
        <f t="shared" si="204"/>
        <v>12751.03984581547</v>
      </c>
      <c r="P366" s="117">
        <f t="shared" si="204"/>
        <v>10949.127353116808</v>
      </c>
      <c r="Q366" s="117">
        <f t="shared" si="204"/>
        <v>9909.6594167471194</v>
      </c>
      <c r="R366" s="117">
        <f t="shared" ref="R366:V366" si="205">R367+R370+R372+R381</f>
        <v>10491.463460446506</v>
      </c>
      <c r="S366" s="117">
        <f t="shared" si="205"/>
        <v>10271.063341854462</v>
      </c>
      <c r="T366" s="117">
        <f t="shared" si="205"/>
        <v>9563.712088420807</v>
      </c>
      <c r="U366" s="117">
        <f t="shared" si="205"/>
        <v>8227.2459879268663</v>
      </c>
      <c r="V366" s="117">
        <f t="shared" si="205"/>
        <v>7346.2718050363583</v>
      </c>
      <c r="W366" s="117">
        <f t="shared" ref="W366:Y366" si="206">W367+W370+W372+W381</f>
        <v>8633.503527418743</v>
      </c>
      <c r="X366" s="117">
        <f t="shared" si="206"/>
        <v>7226.3910452342298</v>
      </c>
      <c r="Y366" s="117">
        <f t="shared" si="206"/>
        <v>6475.733488610831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10316.020850575551</v>
      </c>
      <c r="D367" s="122">
        <f t="shared" si="207"/>
        <v>10241.670980462917</v>
      </c>
      <c r="E367" s="122">
        <f t="shared" si="207"/>
        <v>11009.989672879854</v>
      </c>
      <c r="F367" s="122">
        <f t="shared" si="207"/>
        <v>11834.188102286806</v>
      </c>
      <c r="G367" s="122">
        <f t="shared" si="207"/>
        <v>13626.554824596424</v>
      </c>
      <c r="H367" s="122">
        <f t="shared" si="207"/>
        <v>13266.671463188643</v>
      </c>
      <c r="I367" s="122">
        <f t="shared" si="207"/>
        <v>12304.195279871683</v>
      </c>
      <c r="J367" s="122">
        <f t="shared" si="207"/>
        <v>12040.89806293835</v>
      </c>
      <c r="K367" s="122">
        <f t="shared" si="207"/>
        <v>11469.641558664505</v>
      </c>
      <c r="L367" s="122">
        <f t="shared" si="207"/>
        <v>11328.7216886202</v>
      </c>
      <c r="M367" s="122">
        <f t="shared" si="207"/>
        <v>10278.411219567892</v>
      </c>
      <c r="N367" s="122">
        <f t="shared" si="207"/>
        <v>11512.880352414226</v>
      </c>
      <c r="O367" s="122">
        <f t="shared" si="207"/>
        <v>11382.227588969026</v>
      </c>
      <c r="P367" s="122">
        <f t="shared" si="207"/>
        <v>9611.8878898143757</v>
      </c>
      <c r="Q367" s="122">
        <f t="shared" si="207"/>
        <v>8736.5580067643568</v>
      </c>
      <c r="R367" s="122">
        <f t="shared" ref="R367:V367" si="208">SUM(R368:R369)</f>
        <v>9229.9592849391138</v>
      </c>
      <c r="S367" s="122">
        <f t="shared" si="208"/>
        <v>9082.4769950987175</v>
      </c>
      <c r="T367" s="122">
        <f t="shared" si="208"/>
        <v>8284.940032162036</v>
      </c>
      <c r="U367" s="122">
        <f t="shared" si="208"/>
        <v>7007.0130315723109</v>
      </c>
      <c r="V367" s="122">
        <f t="shared" si="208"/>
        <v>6160.4726514952081</v>
      </c>
      <c r="W367" s="122">
        <f t="shared" ref="W367:Y367" si="209">SUM(W368:W369)</f>
        <v>7007.5736702026397</v>
      </c>
      <c r="X367" s="122">
        <f t="shared" si="209"/>
        <v>5784.480732056023</v>
      </c>
      <c r="Y367" s="122">
        <f t="shared" si="209"/>
        <v>5226.8772934086464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10199.783883447893</v>
      </c>
      <c r="D368" s="98">
        <v>10127.520928872425</v>
      </c>
      <c r="E368" s="98">
        <v>10888.445162712464</v>
      </c>
      <c r="F368" s="98">
        <v>11704.256148839626</v>
      </c>
      <c r="G368" s="98">
        <v>13477.589839153015</v>
      </c>
      <c r="H368" s="98">
        <v>13121.467105602203</v>
      </c>
      <c r="I368" s="98">
        <v>12170.604462685103</v>
      </c>
      <c r="J368" s="98">
        <v>11909.916966554032</v>
      </c>
      <c r="K368" s="98">
        <v>11344.842012574083</v>
      </c>
      <c r="L368" s="98">
        <v>11206.021141236093</v>
      </c>
      <c r="M368" s="98">
        <v>10165.083741006867</v>
      </c>
      <c r="N368" s="98">
        <v>11381.529758352195</v>
      </c>
      <c r="O368" s="98">
        <v>11245.777322411415</v>
      </c>
      <c r="P368" s="98">
        <v>9490.886309994472</v>
      </c>
      <c r="Q368" s="98">
        <v>8622.71047632917</v>
      </c>
      <c r="R368" s="98">
        <v>9108.7369216724128</v>
      </c>
      <c r="S368" s="98">
        <v>8962.5415086530247</v>
      </c>
      <c r="T368" s="98">
        <v>8174.1161229392555</v>
      </c>
      <c r="U368" s="98">
        <v>6912.2000441234977</v>
      </c>
      <c r="V368" s="98">
        <v>6077.3239770856917</v>
      </c>
      <c r="W368" s="98">
        <v>6912.9956899578901</v>
      </c>
      <c r="X368" s="98">
        <v>5706.3147770999249</v>
      </c>
      <c r="Y368" s="98">
        <v>5157.0944915279233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116.23696712765671</v>
      </c>
      <c r="D369" s="98">
        <v>114.1500515904924</v>
      </c>
      <c r="E369" s="98">
        <v>121.54451016739021</v>
      </c>
      <c r="F369" s="98">
        <v>129.93195344717915</v>
      </c>
      <c r="G369" s="98">
        <v>148.96498544340756</v>
      </c>
      <c r="H369" s="98">
        <v>145.20435758643853</v>
      </c>
      <c r="I369" s="98">
        <v>133.5908171865801</v>
      </c>
      <c r="J369" s="98">
        <v>130.98109638431748</v>
      </c>
      <c r="K369" s="98">
        <v>124.79954609042213</v>
      </c>
      <c r="L369" s="98">
        <v>122.70054738410786</v>
      </c>
      <c r="M369" s="98">
        <v>113.32747856102462</v>
      </c>
      <c r="N369" s="98">
        <v>131.35059406203106</v>
      </c>
      <c r="O369" s="98">
        <v>136.45026655761143</v>
      </c>
      <c r="P369" s="98">
        <v>121.0015798199039</v>
      </c>
      <c r="Q369" s="98">
        <v>113.84753043518599</v>
      </c>
      <c r="R369" s="98">
        <v>121.22236326670011</v>
      </c>
      <c r="S369" s="98">
        <v>119.93548644569248</v>
      </c>
      <c r="T369" s="98">
        <v>110.82390922278096</v>
      </c>
      <c r="U369" s="98">
        <v>94.812987448813502</v>
      </c>
      <c r="V369" s="98">
        <v>83.148674409516786</v>
      </c>
      <c r="W369" s="98">
        <v>94.577980244749284</v>
      </c>
      <c r="X369" s="98">
        <v>78.165954956097863</v>
      </c>
      <c r="Y369" s="98">
        <v>69.782801880722687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0.15198900690791384</v>
      </c>
      <c r="F370" s="122">
        <f t="shared" si="210"/>
        <v>0.26188499458121223</v>
      </c>
      <c r="G370" s="122">
        <f t="shared" si="210"/>
        <v>0.54522935832988884</v>
      </c>
      <c r="H370" s="122">
        <f t="shared" si="210"/>
        <v>1.601393412805268</v>
      </c>
      <c r="I370" s="122">
        <f t="shared" si="210"/>
        <v>0.80031212540032726</v>
      </c>
      <c r="J370" s="122">
        <f t="shared" si="210"/>
        <v>0.5959322281958841</v>
      </c>
      <c r="K370" s="122">
        <f t="shared" si="210"/>
        <v>0.95278492501408663</v>
      </c>
      <c r="L370" s="122">
        <f t="shared" si="210"/>
        <v>4.7498537267308807</v>
      </c>
      <c r="M370" s="122">
        <f t="shared" si="210"/>
        <v>0.45661028706218482</v>
      </c>
      <c r="N370" s="122">
        <f t="shared" si="210"/>
        <v>2.1242554092766213</v>
      </c>
      <c r="O370" s="122">
        <f t="shared" si="210"/>
        <v>0.46212337344158522</v>
      </c>
      <c r="P370" s="122">
        <f t="shared" si="210"/>
        <v>1.4335378342185578</v>
      </c>
      <c r="Q370" s="122">
        <f t="shared" si="210"/>
        <v>0.53725815946860123</v>
      </c>
      <c r="R370" s="122">
        <f t="shared" si="210"/>
        <v>0.39569563176719791</v>
      </c>
      <c r="S370" s="122">
        <f t="shared" si="210"/>
        <v>0.30699940236454043</v>
      </c>
      <c r="T370" s="122">
        <f t="shared" si="210"/>
        <v>0.3528799277963055</v>
      </c>
      <c r="U370" s="122">
        <f t="shared" si="210"/>
        <v>0.21594032541659217</v>
      </c>
      <c r="V370" s="122">
        <f t="shared" si="210"/>
        <v>0.12766007273040264</v>
      </c>
      <c r="W370" s="122">
        <f t="shared" si="210"/>
        <v>0.23113453849805077</v>
      </c>
      <c r="X370" s="122">
        <f t="shared" si="210"/>
        <v>0.14788849746609706</v>
      </c>
      <c r="Y370" s="122">
        <f t="shared" si="210"/>
        <v>1.6323268431293714E-2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0.15198900690791384</v>
      </c>
      <c r="F371" s="98">
        <f>RES_hhdet_in_fech!F67</f>
        <v>0.26188499458121223</v>
      </c>
      <c r="G371" s="98">
        <f>RES_hhdet_in_fech!G67</f>
        <v>0.54522935832988884</v>
      </c>
      <c r="H371" s="98">
        <f>RES_hhdet_in_fech!H67</f>
        <v>1.601393412805268</v>
      </c>
      <c r="I371" s="98">
        <f>RES_hhdet_in_fech!I67</f>
        <v>0.80031212540032726</v>
      </c>
      <c r="J371" s="98">
        <f>RES_hhdet_in_fech!J67</f>
        <v>0.5959322281958841</v>
      </c>
      <c r="K371" s="98">
        <f>RES_hhdet_in_fech!K67</f>
        <v>0.95278492501408663</v>
      </c>
      <c r="L371" s="98">
        <f>RES_hhdet_in_fech!L67</f>
        <v>4.7498537267308807</v>
      </c>
      <c r="M371" s="98">
        <f>RES_hhdet_in_fech!M67</f>
        <v>0.45661028706218482</v>
      </c>
      <c r="N371" s="98">
        <f>RES_hhdet_in_fech!N67</f>
        <v>2.1242554092766213</v>
      </c>
      <c r="O371" s="98">
        <f>RES_hhdet_in_fech!O67</f>
        <v>0.46212337344158522</v>
      </c>
      <c r="P371" s="98">
        <f>RES_hhdet_in_fech!P67</f>
        <v>1.4335378342185578</v>
      </c>
      <c r="Q371" s="98">
        <f>RES_hhdet_in_fech!Q67</f>
        <v>0.53725815946860123</v>
      </c>
      <c r="R371" s="98">
        <f>RES_hhdet_in_fech!R67</f>
        <v>0.39569563176719791</v>
      </c>
      <c r="S371" s="98">
        <f>RES_hhdet_in_fech!S67</f>
        <v>0.30699940236454043</v>
      </c>
      <c r="T371" s="98">
        <f>RES_hhdet_in_fech!T67</f>
        <v>0.3528799277963055</v>
      </c>
      <c r="U371" s="98">
        <f>RES_hhdet_in_fech!U67</f>
        <v>0.21594032541659217</v>
      </c>
      <c r="V371" s="98">
        <f>RES_hhdet_in_fech!V67</f>
        <v>0.12766007273040264</v>
      </c>
      <c r="W371" s="98">
        <f>RES_hhdet_in_fech!W67</f>
        <v>0.23113453849805077</v>
      </c>
      <c r="X371" s="98">
        <f>RES_hhdet_in_fech!X67</f>
        <v>0.14788849746609706</v>
      </c>
      <c r="Y371" s="98">
        <f>RES_hhdet_in_fech!Y67</f>
        <v>1.6323268431293714E-2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545.43239722563726</v>
      </c>
      <c r="D372" s="122">
        <v>491.4371296604935</v>
      </c>
      <c r="E372" s="122">
        <v>536.68164334858125</v>
      </c>
      <c r="F372" s="122">
        <v>649.12898980807677</v>
      </c>
      <c r="G372" s="122">
        <v>666.86398561174803</v>
      </c>
      <c r="H372" s="122">
        <v>718.88401102986859</v>
      </c>
      <c r="I372" s="122">
        <v>702.82274570694483</v>
      </c>
      <c r="J372" s="122">
        <v>743.75486060368212</v>
      </c>
      <c r="K372" s="122">
        <v>736.91354308454243</v>
      </c>
      <c r="L372" s="122">
        <v>729.13522743008377</v>
      </c>
      <c r="M372" s="122">
        <v>739.09730479191421</v>
      </c>
      <c r="N372" s="122">
        <v>719.70333375374821</v>
      </c>
      <c r="O372" s="122">
        <v>640.48324590521042</v>
      </c>
      <c r="P372" s="122">
        <v>639.99525966015312</v>
      </c>
      <c r="Q372" s="122">
        <v>608.94338162198369</v>
      </c>
      <c r="R372" s="122">
        <v>661.46058285118033</v>
      </c>
      <c r="S372" s="122">
        <v>645.12218419847102</v>
      </c>
      <c r="T372" s="122">
        <v>624.76716573178805</v>
      </c>
      <c r="U372" s="122">
        <v>567.76636228987957</v>
      </c>
      <c r="V372" s="122">
        <v>561.70084465695197</v>
      </c>
      <c r="W372" s="122">
        <v>923.86454970230022</v>
      </c>
      <c r="X372" s="122">
        <v>783.60625825878594</v>
      </c>
      <c r="Y372" s="122">
        <v>550.3494777736297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546.99860626502868</v>
      </c>
      <c r="D373" s="98">
        <v>497.08390098166655</v>
      </c>
      <c r="E373" s="98">
        <v>542.05663526725891</v>
      </c>
      <c r="F373" s="98">
        <v>650.60302086954368</v>
      </c>
      <c r="G373" s="98">
        <v>669.60658358546789</v>
      </c>
      <c r="H373" s="98">
        <v>717.19946108682564</v>
      </c>
      <c r="I373" s="98">
        <v>706.69508685662379</v>
      </c>
      <c r="J373" s="98">
        <v>743.62653671893202</v>
      </c>
      <c r="K373" s="98">
        <v>734.03466246173991</v>
      </c>
      <c r="L373" s="98">
        <v>735.15020335107363</v>
      </c>
      <c r="M373" s="98">
        <v>741.62915869259848</v>
      </c>
      <c r="N373" s="98">
        <v>717.59784068437989</v>
      </c>
      <c r="O373" s="98">
        <v>639.88906131148065</v>
      </c>
      <c r="P373" s="98">
        <v>634.62312332237855</v>
      </c>
      <c r="Q373" s="98">
        <v>605.86540011498596</v>
      </c>
      <c r="R373" s="98">
        <v>660.05851101395399</v>
      </c>
      <c r="S373" s="98">
        <v>643.24889311233505</v>
      </c>
      <c r="T373" s="98">
        <v>622.17712586433834</v>
      </c>
      <c r="U373" s="98">
        <v>565.36386524166721</v>
      </c>
      <c r="V373" s="98">
        <v>559.43088409407983</v>
      </c>
      <c r="W373" s="98">
        <v>923.19753029326614</v>
      </c>
      <c r="X373" s="98">
        <v>779.57104737393615</v>
      </c>
      <c r="Y373" s="98">
        <v>546.46759254627443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524.1156819882068</v>
      </c>
      <c r="D377" s="101">
        <v>394.95800823016452</v>
      </c>
      <c r="E377" s="101">
        <v>438.34240948159089</v>
      </c>
      <c r="F377" s="101">
        <v>622.58211972049423</v>
      </c>
      <c r="G377" s="101">
        <v>620.12393563708747</v>
      </c>
      <c r="H377" s="101">
        <v>742.0494376275642</v>
      </c>
      <c r="I377" s="101">
        <v>612.27753385807682</v>
      </c>
      <c r="J377" s="101">
        <v>747.18561240988276</v>
      </c>
      <c r="K377" s="101">
        <v>787.58573242508567</v>
      </c>
      <c r="L377" s="101">
        <v>621.38587498597292</v>
      </c>
      <c r="M377" s="101">
        <v>707.64901423604567</v>
      </c>
      <c r="N377" s="101">
        <v>745.44527510619844</v>
      </c>
      <c r="O377" s="101">
        <v>649.09892251429062</v>
      </c>
      <c r="P377" s="101">
        <v>713.18881694854667</v>
      </c>
      <c r="Q377" s="101">
        <v>679.03915302202256</v>
      </c>
      <c r="R377" s="101">
        <v>700.4400369748613</v>
      </c>
      <c r="S377" s="101">
        <v>694.31280102280652</v>
      </c>
      <c r="T377" s="101">
        <v>690.45478200109198</v>
      </c>
      <c r="U377" s="101">
        <v>626.27479238860565</v>
      </c>
      <c r="V377" s="101">
        <v>613.30799917899139</v>
      </c>
      <c r="W377" s="101">
        <v>937.05051121046085</v>
      </c>
      <c r="X377" s="101">
        <v>838.3502935803682</v>
      </c>
      <c r="Y377" s="101">
        <v>586.49361644540727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775.92124374692435</v>
      </c>
      <c r="D381" s="122">
        <v>706.11051499259679</v>
      </c>
      <c r="E381" s="122">
        <v>750.24049878202823</v>
      </c>
      <c r="F381" s="122">
        <v>801.4767410901095</v>
      </c>
      <c r="G381" s="122">
        <v>797.79223923336235</v>
      </c>
      <c r="H381" s="122">
        <v>847.94378097138633</v>
      </c>
      <c r="I381" s="122">
        <v>894.56859689221301</v>
      </c>
      <c r="J381" s="122">
        <v>941.82736635927222</v>
      </c>
      <c r="K381" s="122">
        <v>872.41884311035972</v>
      </c>
      <c r="L381" s="122">
        <v>800.73560133193189</v>
      </c>
      <c r="M381" s="122">
        <v>861.3027586875512</v>
      </c>
      <c r="N381" s="122">
        <v>838.43272344385446</v>
      </c>
      <c r="O381" s="122">
        <v>727.86688756779245</v>
      </c>
      <c r="P381" s="122">
        <v>695.81066580806157</v>
      </c>
      <c r="Q381" s="122">
        <v>563.62077020130937</v>
      </c>
      <c r="R381" s="122">
        <v>599.64789702444523</v>
      </c>
      <c r="S381" s="122">
        <v>543.15716315490806</v>
      </c>
      <c r="T381" s="122">
        <v>653.65201059918763</v>
      </c>
      <c r="U381" s="122">
        <v>652.25065373925929</v>
      </c>
      <c r="V381" s="122">
        <v>623.97064881146798</v>
      </c>
      <c r="W381" s="122">
        <v>701.83417297530548</v>
      </c>
      <c r="X381" s="122">
        <v>658.15616642195562</v>
      </c>
      <c r="Y381" s="122">
        <v>698.49039416012329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783.13461444988786</v>
      </c>
      <c r="D382" s="98">
        <v>730.11561928983895</v>
      </c>
      <c r="E382" s="98">
        <v>766.33765543435413</v>
      </c>
      <c r="F382" s="98">
        <v>808.76602567054329</v>
      </c>
      <c r="G382" s="98">
        <v>816.2053113999682</v>
      </c>
      <c r="H382" s="98">
        <v>862.92013781323647</v>
      </c>
      <c r="I382" s="98">
        <v>902.04105664758981</v>
      </c>
      <c r="J382" s="98">
        <v>948.23612010738589</v>
      </c>
      <c r="K382" s="98">
        <v>879.18110880240852</v>
      </c>
      <c r="L382" s="98">
        <v>813.84979008937557</v>
      </c>
      <c r="M382" s="98">
        <v>875.29250200291483</v>
      </c>
      <c r="N382" s="98">
        <v>849.74453987706841</v>
      </c>
      <c r="O382" s="98">
        <v>735.51285237017623</v>
      </c>
      <c r="P382" s="98">
        <v>702.6750298726198</v>
      </c>
      <c r="Q382" s="98">
        <v>569.18381924497419</v>
      </c>
      <c r="R382" s="98">
        <v>606.96247071721632</v>
      </c>
      <c r="S382" s="98">
        <v>553.82109399775072</v>
      </c>
      <c r="T382" s="98">
        <v>658.39153893817365</v>
      </c>
      <c r="U382" s="98">
        <v>659.37114696782749</v>
      </c>
      <c r="V382" s="98">
        <v>631.70039344850431</v>
      </c>
      <c r="W382" s="98">
        <v>708.56740177933295</v>
      </c>
      <c r="X382" s="98">
        <v>666.21920694632911</v>
      </c>
      <c r="Y382" s="98">
        <v>728.85201122217143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684.17068712264404</v>
      </c>
      <c r="D383" s="33">
        <v>344.44985735698913</v>
      </c>
      <c r="E383" s="33">
        <v>489.91327636642575</v>
      </c>
      <c r="F383" s="33">
        <v>684.65803255324454</v>
      </c>
      <c r="G383" s="33">
        <v>518.8883520038919</v>
      </c>
      <c r="H383" s="33">
        <v>662.44958342093935</v>
      </c>
      <c r="I383" s="33">
        <v>747.79420271983986</v>
      </c>
      <c r="J383" s="33">
        <v>791.27787041674083</v>
      </c>
      <c r="K383" s="33">
        <v>743.29412011474312</v>
      </c>
      <c r="L383" s="33">
        <v>547.06754321556639</v>
      </c>
      <c r="M383" s="33">
        <v>632.84889212015673</v>
      </c>
      <c r="N383" s="33">
        <v>647.32956581920541</v>
      </c>
      <c r="O383" s="33">
        <v>588.95546596722954</v>
      </c>
      <c r="P383" s="33">
        <v>581.10001048247375</v>
      </c>
      <c r="Q383" s="33">
        <v>433.12905749016915</v>
      </c>
      <c r="R383" s="33">
        <v>404.34412046332301</v>
      </c>
      <c r="S383" s="33">
        <v>256.49706784981811</v>
      </c>
      <c r="T383" s="33">
        <v>531.10134926254796</v>
      </c>
      <c r="U383" s="33">
        <v>469.81768347898384</v>
      </c>
      <c r="V383" s="33">
        <v>424.39254901332754</v>
      </c>
      <c r="W383" s="33">
        <v>548.1271841833676</v>
      </c>
      <c r="X383" s="33">
        <v>500.09848162225194</v>
      </c>
      <c r="Y383" s="33">
        <v>426.84322032850366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5999.1661517220145</v>
      </c>
      <c r="D385" s="117">
        <f t="shared" si="211"/>
        <v>5941.282437586281</v>
      </c>
      <c r="E385" s="117">
        <f t="shared" si="211"/>
        <v>6450.5792842764949</v>
      </c>
      <c r="F385" s="117">
        <f t="shared" si="211"/>
        <v>7041.2213403428559</v>
      </c>
      <c r="G385" s="117">
        <f t="shared" si="211"/>
        <v>8070.5961249834918</v>
      </c>
      <c r="H385" s="117">
        <f t="shared" si="211"/>
        <v>8029.5199035942487</v>
      </c>
      <c r="I385" s="117">
        <f t="shared" si="211"/>
        <v>7607.2821547993435</v>
      </c>
      <c r="J385" s="117">
        <f t="shared" si="211"/>
        <v>7603.7596901791085</v>
      </c>
      <c r="K385" s="117">
        <f t="shared" si="211"/>
        <v>7344.409873782889</v>
      </c>
      <c r="L385" s="117">
        <f t="shared" si="211"/>
        <v>7338.0376514939389</v>
      </c>
      <c r="M385" s="117">
        <f t="shared" si="211"/>
        <v>6948.0420387345612</v>
      </c>
      <c r="N385" s="117">
        <f t="shared" si="211"/>
        <v>7955.7912794934209</v>
      </c>
      <c r="O385" s="117">
        <f t="shared" si="211"/>
        <v>8183.3415874245202</v>
      </c>
      <c r="P385" s="117">
        <f t="shared" si="211"/>
        <v>7463.0794807844659</v>
      </c>
      <c r="Q385" s="117">
        <f t="shared" si="211"/>
        <v>7091.268445915588</v>
      </c>
      <c r="R385" s="117">
        <f t="shared" ref="R385:V385" si="212">R386+R389+R391+R400</f>
        <v>7690.2704306964924</v>
      </c>
      <c r="S385" s="117">
        <f t="shared" si="212"/>
        <v>7674.8236241861641</v>
      </c>
      <c r="T385" s="117">
        <f t="shared" si="212"/>
        <v>7234.6568991891854</v>
      </c>
      <c r="U385" s="117">
        <f t="shared" si="212"/>
        <v>6291.2399864814706</v>
      </c>
      <c r="V385" s="117">
        <f t="shared" si="212"/>
        <v>5677.3643877722916</v>
      </c>
      <c r="W385" s="117">
        <f t="shared" ref="W385:Y385" si="213">W386+W389+W391+W400</f>
        <v>6748.2913810261898</v>
      </c>
      <c r="X385" s="117">
        <f t="shared" si="213"/>
        <v>5662.0275827990217</v>
      </c>
      <c r="Y385" s="117">
        <f t="shared" si="213"/>
        <v>5066.9716384511876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5250.6775804013387</v>
      </c>
      <c r="D386" s="122">
        <f t="shared" si="214"/>
        <v>5263.6168913135662</v>
      </c>
      <c r="E386" s="122">
        <f t="shared" si="214"/>
        <v>5716.6626752751163</v>
      </c>
      <c r="F386" s="122">
        <f t="shared" si="214"/>
        <v>6207.183157547498</v>
      </c>
      <c r="G386" s="122">
        <f t="shared" si="214"/>
        <v>7223.3107041489702</v>
      </c>
      <c r="H386" s="122">
        <f t="shared" si="214"/>
        <v>7110.1726683920569</v>
      </c>
      <c r="I386" s="122">
        <f t="shared" si="214"/>
        <v>6669.6752381666647</v>
      </c>
      <c r="J386" s="122">
        <f t="shared" si="214"/>
        <v>6608.7526847516656</v>
      </c>
      <c r="K386" s="122">
        <f t="shared" si="214"/>
        <v>6383.0776180422417</v>
      </c>
      <c r="L386" s="122">
        <f t="shared" si="214"/>
        <v>6401.8107814316027</v>
      </c>
      <c r="M386" s="122">
        <f t="shared" si="214"/>
        <v>5972.6668798019364</v>
      </c>
      <c r="N386" s="122">
        <f t="shared" si="214"/>
        <v>6981.8886564232462</v>
      </c>
      <c r="O386" s="122">
        <f t="shared" si="214"/>
        <v>7312.55738393519</v>
      </c>
      <c r="P386" s="122">
        <f t="shared" si="214"/>
        <v>6582.2101939263948</v>
      </c>
      <c r="Q386" s="122">
        <f t="shared" si="214"/>
        <v>6294.3732857567375</v>
      </c>
      <c r="R386" s="122">
        <f t="shared" ref="R386:V386" si="215">SUM(R387:R388)</f>
        <v>6816.793004902368</v>
      </c>
      <c r="S386" s="122">
        <f t="shared" si="215"/>
        <v>6833.7009318810524</v>
      </c>
      <c r="T386" s="122">
        <f t="shared" si="215"/>
        <v>6327.2734909583514</v>
      </c>
      <c r="U386" s="122">
        <f t="shared" si="215"/>
        <v>5420.4137602322589</v>
      </c>
      <c r="V386" s="122">
        <f t="shared" si="215"/>
        <v>4820.6938387772452</v>
      </c>
      <c r="W386" s="122">
        <f t="shared" ref="W386:Y386" si="216">SUM(W387:W388)</f>
        <v>5530.9122059634647</v>
      </c>
      <c r="X386" s="122">
        <f t="shared" si="216"/>
        <v>4587.9101284618382</v>
      </c>
      <c r="Y386" s="122">
        <f t="shared" si="216"/>
        <v>4159.7277000350805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5134.4406132736822</v>
      </c>
      <c r="D387" s="98">
        <v>5149.4668397230735</v>
      </c>
      <c r="E387" s="98">
        <v>5595.1181651077259</v>
      </c>
      <c r="F387" s="98">
        <v>6077.2512041003192</v>
      </c>
      <c r="G387" s="98">
        <v>7074.3457187055628</v>
      </c>
      <c r="H387" s="98">
        <v>6964.9683108056188</v>
      </c>
      <c r="I387" s="98">
        <v>6536.0844209800844</v>
      </c>
      <c r="J387" s="98">
        <v>6477.7715883673482</v>
      </c>
      <c r="K387" s="98">
        <v>6258.2780719518196</v>
      </c>
      <c r="L387" s="98">
        <v>6279.1102340474945</v>
      </c>
      <c r="M387" s="98">
        <v>5859.3394012409117</v>
      </c>
      <c r="N387" s="98">
        <v>6850.5380623612155</v>
      </c>
      <c r="O387" s="98">
        <v>7176.107117377579</v>
      </c>
      <c r="P387" s="98">
        <v>6461.208614106491</v>
      </c>
      <c r="Q387" s="98">
        <v>6180.5257553215515</v>
      </c>
      <c r="R387" s="98">
        <v>6695.5706416356679</v>
      </c>
      <c r="S387" s="98">
        <v>6713.7654454353597</v>
      </c>
      <c r="T387" s="98">
        <v>6216.4495817355701</v>
      </c>
      <c r="U387" s="98">
        <v>5325.6007727834458</v>
      </c>
      <c r="V387" s="98">
        <v>4737.5451643677288</v>
      </c>
      <c r="W387" s="98">
        <v>5436.3342257187151</v>
      </c>
      <c r="X387" s="98">
        <v>4509.74417350574</v>
      </c>
      <c r="Y387" s="98">
        <v>4089.9448981543574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116.23696712765671</v>
      </c>
      <c r="D388" s="98">
        <v>114.1500515904924</v>
      </c>
      <c r="E388" s="98">
        <v>121.54451016739021</v>
      </c>
      <c r="F388" s="98">
        <v>129.93195344717915</v>
      </c>
      <c r="G388" s="98">
        <v>148.96498544340756</v>
      </c>
      <c r="H388" s="98">
        <v>145.20435758643853</v>
      </c>
      <c r="I388" s="98">
        <v>133.5908171865801</v>
      </c>
      <c r="J388" s="98">
        <v>130.98109638431748</v>
      </c>
      <c r="K388" s="98">
        <v>124.79954609042213</v>
      </c>
      <c r="L388" s="98">
        <v>122.70054738410786</v>
      </c>
      <c r="M388" s="98">
        <v>113.32747856102462</v>
      </c>
      <c r="N388" s="98">
        <v>131.35059406203106</v>
      </c>
      <c r="O388" s="98">
        <v>136.45026655761143</v>
      </c>
      <c r="P388" s="98">
        <v>121.0015798199039</v>
      </c>
      <c r="Q388" s="98">
        <v>113.84753043518599</v>
      </c>
      <c r="R388" s="98">
        <v>121.22236326670011</v>
      </c>
      <c r="S388" s="98">
        <v>119.93548644569248</v>
      </c>
      <c r="T388" s="98">
        <v>110.82390922278096</v>
      </c>
      <c r="U388" s="98">
        <v>94.812987448813502</v>
      </c>
      <c r="V388" s="98">
        <v>83.148674409516786</v>
      </c>
      <c r="W388" s="98">
        <v>94.577980244749284</v>
      </c>
      <c r="X388" s="98">
        <v>78.165954956097863</v>
      </c>
      <c r="Y388" s="98">
        <v>69.782801880722687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0.44000620312633976</v>
      </c>
      <c r="F389" s="122">
        <f t="shared" si="217"/>
        <v>0.79107888178953023</v>
      </c>
      <c r="G389" s="122">
        <f t="shared" si="217"/>
        <v>1.7164720001938691</v>
      </c>
      <c r="H389" s="122">
        <f t="shared" si="217"/>
        <v>5.2481420210114598</v>
      </c>
      <c r="I389" s="122">
        <f t="shared" si="217"/>
        <v>2.7275218262208907</v>
      </c>
      <c r="J389" s="122">
        <f t="shared" si="217"/>
        <v>2.1104124021869604</v>
      </c>
      <c r="K389" s="122">
        <f t="shared" si="217"/>
        <v>3.5040077512273542</v>
      </c>
      <c r="L389" s="122">
        <f t="shared" si="217"/>
        <v>18.130190439848931</v>
      </c>
      <c r="M389" s="122">
        <f t="shared" si="217"/>
        <v>1.8157958954307847</v>
      </c>
      <c r="N389" s="122">
        <f t="shared" si="217"/>
        <v>8.8407989495461585</v>
      </c>
      <c r="O389" s="122">
        <f t="shared" si="217"/>
        <v>2.0204557017326574</v>
      </c>
      <c r="P389" s="122">
        <f t="shared" si="217"/>
        <v>6.5757223552381747</v>
      </c>
      <c r="Q389" s="122">
        <f t="shared" si="217"/>
        <v>2.5530648892038132</v>
      </c>
      <c r="R389" s="122">
        <f t="shared" si="217"/>
        <v>1.8945001149686289</v>
      </c>
      <c r="S389" s="122">
        <f t="shared" si="217"/>
        <v>1.4710621638840613</v>
      </c>
      <c r="T389" s="122">
        <f t="shared" si="217"/>
        <v>1.6924670785295262</v>
      </c>
      <c r="U389" s="122">
        <f t="shared" si="217"/>
        <v>1.036742237214143</v>
      </c>
      <c r="V389" s="122">
        <f t="shared" si="217"/>
        <v>0.61469221797601337</v>
      </c>
      <c r="W389" s="122">
        <f t="shared" si="217"/>
        <v>1.1235583888896161</v>
      </c>
      <c r="X389" s="122">
        <f t="shared" si="217"/>
        <v>0.72670779270124741</v>
      </c>
      <c r="Y389" s="122">
        <f t="shared" si="217"/>
        <v>8.1182810269322309E-2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0.44000620312633976</v>
      </c>
      <c r="F390" s="98">
        <f>RES_hhdet_in_tesh!F67</f>
        <v>0.79107888178953023</v>
      </c>
      <c r="G390" s="98">
        <f>RES_hhdet_in_tesh!G67</f>
        <v>1.7164720001938691</v>
      </c>
      <c r="H390" s="98">
        <f>RES_hhdet_in_tesh!H67</f>
        <v>5.2481420210114598</v>
      </c>
      <c r="I390" s="98">
        <f>RES_hhdet_in_tesh!I67</f>
        <v>2.7275218262208907</v>
      </c>
      <c r="J390" s="98">
        <f>RES_hhdet_in_tesh!J67</f>
        <v>2.1104124021869604</v>
      </c>
      <c r="K390" s="98">
        <f>RES_hhdet_in_tesh!K67</f>
        <v>3.5040077512273542</v>
      </c>
      <c r="L390" s="98">
        <f>RES_hhdet_in_tesh!L67</f>
        <v>18.130190439848931</v>
      </c>
      <c r="M390" s="98">
        <f>RES_hhdet_in_tesh!M67</f>
        <v>1.8157958954307847</v>
      </c>
      <c r="N390" s="98">
        <f>RES_hhdet_in_tesh!N67</f>
        <v>8.8407989495461585</v>
      </c>
      <c r="O390" s="98">
        <f>RES_hhdet_in_tesh!O67</f>
        <v>2.0204557017326574</v>
      </c>
      <c r="P390" s="98">
        <f>RES_hhdet_in_tesh!P67</f>
        <v>6.5757223552381747</v>
      </c>
      <c r="Q390" s="98">
        <f>RES_hhdet_in_tesh!Q67</f>
        <v>2.5530648892038132</v>
      </c>
      <c r="R390" s="98">
        <f>RES_hhdet_in_tesh!R67</f>
        <v>1.8945001149686289</v>
      </c>
      <c r="S390" s="98">
        <f>RES_hhdet_in_tesh!S67</f>
        <v>1.4710621638840613</v>
      </c>
      <c r="T390" s="98">
        <f>RES_hhdet_in_tesh!T67</f>
        <v>1.6924670785295262</v>
      </c>
      <c r="U390" s="98">
        <f>RES_hhdet_in_tesh!U67</f>
        <v>1.036742237214143</v>
      </c>
      <c r="V390" s="98">
        <f>RES_hhdet_in_tesh!V67</f>
        <v>0.61469221797601337</v>
      </c>
      <c r="W390" s="98">
        <f>RES_hhdet_in_tesh!W67</f>
        <v>1.1235583888896161</v>
      </c>
      <c r="X390" s="98">
        <f>RES_hhdet_in_tesh!X67</f>
        <v>0.72670779270124741</v>
      </c>
      <c r="Y390" s="98">
        <f>RES_hhdet_in_tesh!Y67</f>
        <v>8.1182810269322309E-2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297.0151339674822</v>
      </c>
      <c r="D391" s="122">
        <v>270.40142610428489</v>
      </c>
      <c r="E391" s="122">
        <v>299.24048144820824</v>
      </c>
      <c r="F391" s="122">
        <v>367.10289990715859</v>
      </c>
      <c r="G391" s="122">
        <v>382.36027672122185</v>
      </c>
      <c r="H391" s="122">
        <v>418.4881971088077</v>
      </c>
      <c r="I391" s="122">
        <v>414.15997697223628</v>
      </c>
      <c r="J391" s="122">
        <v>445.01328345249823</v>
      </c>
      <c r="K391" s="122">
        <v>448.43543769457381</v>
      </c>
      <c r="L391" s="122">
        <v>451.22715457470628</v>
      </c>
      <c r="M391" s="122">
        <v>469.48344100342774</v>
      </c>
      <c r="N391" s="122">
        <v>473.87984706866865</v>
      </c>
      <c r="O391" s="122">
        <v>442.18980574095281</v>
      </c>
      <c r="P391" s="122">
        <v>465.29160780420074</v>
      </c>
      <c r="Q391" s="122">
        <v>463.54532404683766</v>
      </c>
      <c r="R391" s="122">
        <v>517.28970412025831</v>
      </c>
      <c r="S391" s="122">
        <v>515.53682212750209</v>
      </c>
      <c r="T391" s="122">
        <v>508.29029866063445</v>
      </c>
      <c r="U391" s="122">
        <v>468.78662498351139</v>
      </c>
      <c r="V391" s="122">
        <v>469.31863682472255</v>
      </c>
      <c r="W391" s="122">
        <v>778.03651506777317</v>
      </c>
      <c r="X391" s="122">
        <v>661.30852347572772</v>
      </c>
      <c r="Y391" s="122">
        <v>464.99526330668812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295.39442288813603</v>
      </c>
      <c r="D392" s="98">
        <v>272.11626135255364</v>
      </c>
      <c r="E392" s="98">
        <v>300.926941270074</v>
      </c>
      <c r="F392" s="98">
        <v>366.25687642976703</v>
      </c>
      <c r="G392" s="98">
        <v>382.37759323941253</v>
      </c>
      <c r="H392" s="98">
        <v>415.55961038446964</v>
      </c>
      <c r="I392" s="98">
        <v>415.62374624408812</v>
      </c>
      <c r="J392" s="98">
        <v>444.24409742684884</v>
      </c>
      <c r="K392" s="98">
        <v>445.89742022509472</v>
      </c>
      <c r="L392" s="98">
        <v>454.57876499840035</v>
      </c>
      <c r="M392" s="98">
        <v>471.04212883596142</v>
      </c>
      <c r="N392" s="98">
        <v>473.19897002702345</v>
      </c>
      <c r="O392" s="98">
        <v>442.99212131527696</v>
      </c>
      <c r="P392" s="98">
        <v>463.60446050359593</v>
      </c>
      <c r="Q392" s="98">
        <v>462.87238487418989</v>
      </c>
      <c r="R392" s="98">
        <v>517.77793673881308</v>
      </c>
      <c r="S392" s="98">
        <v>515.7980720638285</v>
      </c>
      <c r="T392" s="98">
        <v>508.02208338027611</v>
      </c>
      <c r="U392" s="98">
        <v>468.50622519342687</v>
      </c>
      <c r="V392" s="98">
        <v>469.11927932665498</v>
      </c>
      <c r="W392" s="98">
        <v>780.20044110955644</v>
      </c>
      <c r="X392" s="98">
        <v>660.82670474732822</v>
      </c>
      <c r="Y392" s="98">
        <v>464.05406053179581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319.07364320325945</v>
      </c>
      <c r="D396" s="101">
        <v>241.1022410052924</v>
      </c>
      <c r="E396" s="101">
        <v>268.38552029869652</v>
      </c>
      <c r="F396" s="101">
        <v>382.33953632037594</v>
      </c>
      <c r="G396" s="101">
        <v>382.065164228112</v>
      </c>
      <c r="H396" s="101">
        <v>458.7612451581237</v>
      </c>
      <c r="I396" s="101">
        <v>379.93331829349842</v>
      </c>
      <c r="J396" s="101">
        <v>465.57754825744183</v>
      </c>
      <c r="K396" s="101">
        <v>493.10797491074027</v>
      </c>
      <c r="L396" s="101">
        <v>391.18803595782987</v>
      </c>
      <c r="M396" s="101">
        <v>450.12289739932595</v>
      </c>
      <c r="N396" s="101">
        <v>482.20430898652143</v>
      </c>
      <c r="O396" s="101">
        <v>430.55622991325339</v>
      </c>
      <c r="P396" s="101">
        <v>488.2784243770538</v>
      </c>
      <c r="Q396" s="101">
        <v>478.87036427362636</v>
      </c>
      <c r="R396" s="101">
        <v>503.71619065871164</v>
      </c>
      <c r="S396" s="101">
        <v>508.67667871021803</v>
      </c>
      <c r="T396" s="101">
        <v>515.09267364920618</v>
      </c>
      <c r="U396" s="101">
        <v>475.61525003013264</v>
      </c>
      <c r="V396" s="101">
        <v>473.85099451242047</v>
      </c>
      <c r="W396" s="101">
        <v>735.25898100053507</v>
      </c>
      <c r="X396" s="101">
        <v>667.84515866997106</v>
      </c>
      <c r="Y396" s="101">
        <v>473.75877938754434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451.47343735319362</v>
      </c>
      <c r="D400" s="122">
        <v>407.26412016842966</v>
      </c>
      <c r="E400" s="122">
        <v>434.23612135004464</v>
      </c>
      <c r="F400" s="122">
        <v>466.14420400640972</v>
      </c>
      <c r="G400" s="122">
        <v>463.20867211310627</v>
      </c>
      <c r="H400" s="122">
        <v>495.61089607237204</v>
      </c>
      <c r="I400" s="122">
        <v>520.71941783422187</v>
      </c>
      <c r="J400" s="122">
        <v>547.88330957275753</v>
      </c>
      <c r="K400" s="122">
        <v>509.3928102948455</v>
      </c>
      <c r="L400" s="122">
        <v>466.86952504778117</v>
      </c>
      <c r="M400" s="122">
        <v>504.0759220337664</v>
      </c>
      <c r="N400" s="122">
        <v>491.18197705195922</v>
      </c>
      <c r="O400" s="122">
        <v>426.57394204664558</v>
      </c>
      <c r="P400" s="122">
        <v>409.00195669863172</v>
      </c>
      <c r="Q400" s="122">
        <v>330.79677122280924</v>
      </c>
      <c r="R400" s="122">
        <v>354.2932215588973</v>
      </c>
      <c r="S400" s="122">
        <v>324.11480801372579</v>
      </c>
      <c r="T400" s="122">
        <v>397.40064249167079</v>
      </c>
      <c r="U400" s="122">
        <v>401.00285902848645</v>
      </c>
      <c r="V400" s="122">
        <v>386.7372199523482</v>
      </c>
      <c r="W400" s="122">
        <v>438.219101606062</v>
      </c>
      <c r="X400" s="122">
        <v>412.08222306875416</v>
      </c>
      <c r="Y400" s="122">
        <v>442.16749229915001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447.0791395345459</v>
      </c>
      <c r="D401" s="98">
        <v>417.31093219941556</v>
      </c>
      <c r="E401" s="98">
        <v>438.53862391821542</v>
      </c>
      <c r="F401" s="98">
        <v>463.37172475094332</v>
      </c>
      <c r="G401" s="98">
        <v>468.19246149508422</v>
      </c>
      <c r="H401" s="98">
        <v>495.57957036258517</v>
      </c>
      <c r="I401" s="98">
        <v>518.66425317225935</v>
      </c>
      <c r="J401" s="98">
        <v>545.87498960824894</v>
      </c>
      <c r="K401" s="98">
        <v>506.7237284623406</v>
      </c>
      <c r="L401" s="98">
        <v>469.62677765620748</v>
      </c>
      <c r="M401" s="98">
        <v>505.5371108948471</v>
      </c>
      <c r="N401" s="98">
        <v>491.02855283919507</v>
      </c>
      <c r="O401" s="98">
        <v>425.14706688302937</v>
      </c>
      <c r="P401" s="98">
        <v>406.50653606279127</v>
      </c>
      <c r="Q401" s="98">
        <v>330.40328053123665</v>
      </c>
      <c r="R401" s="98">
        <v>355.4792455458113</v>
      </c>
      <c r="S401" s="98">
        <v>328.4052059713502</v>
      </c>
      <c r="T401" s="98">
        <v>395.69513088726035</v>
      </c>
      <c r="U401" s="98">
        <v>401.10723755296004</v>
      </c>
      <c r="V401" s="98">
        <v>387.55344044377921</v>
      </c>
      <c r="W401" s="98">
        <v>436.4795632142326</v>
      </c>
      <c r="X401" s="98">
        <v>410.66429004081971</v>
      </c>
      <c r="Y401" s="98">
        <v>449.30147174286748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507.36676204648001</v>
      </c>
      <c r="D402" s="33">
        <v>255.89895210768663</v>
      </c>
      <c r="E402" s="33">
        <v>364.65497933847894</v>
      </c>
      <c r="F402" s="33">
        <v>510.57619763966591</v>
      </c>
      <c r="G402" s="33">
        <v>387.71892118020503</v>
      </c>
      <c r="H402" s="33">
        <v>495.99889012599721</v>
      </c>
      <c r="I402" s="33">
        <v>561.08705554106496</v>
      </c>
      <c r="J402" s="33">
        <v>595.06121189691692</v>
      </c>
      <c r="K402" s="33">
        <v>560.35863565128943</v>
      </c>
      <c r="L402" s="33">
        <v>413.53592372083824</v>
      </c>
      <c r="M402" s="33">
        <v>480.21456606932429</v>
      </c>
      <c r="N402" s="33">
        <v>493.77394375230318</v>
      </c>
      <c r="O402" s="33">
        <v>452.49732288181031</v>
      </c>
      <c r="P402" s="33">
        <v>450.70302816834192</v>
      </c>
      <c r="Q402" s="33">
        <v>340.02683083151692</v>
      </c>
      <c r="R402" s="33">
        <v>322.62562567900062</v>
      </c>
      <c r="S402" s="33">
        <v>208.78342547247081</v>
      </c>
      <c r="T402" s="33">
        <v>441.50029969142622</v>
      </c>
      <c r="U402" s="33">
        <v>398.32859424936754</v>
      </c>
      <c r="V402" s="33">
        <v>365.66281939381275</v>
      </c>
      <c r="W402" s="33">
        <v>477.92950145704054</v>
      </c>
      <c r="X402" s="33">
        <v>439.87759516429111</v>
      </c>
      <c r="Y402" s="33">
        <v>378.33935857036084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2309.4926320115201</v>
      </c>
      <c r="D404" s="117">
        <f t="shared" si="218"/>
        <v>2278.4704623023681</v>
      </c>
      <c r="E404" s="117">
        <f t="shared" si="218"/>
        <v>2448.5874448125032</v>
      </c>
      <c r="F404" s="117">
        <f t="shared" si="218"/>
        <v>2642.0202896987366</v>
      </c>
      <c r="G404" s="117">
        <f t="shared" si="218"/>
        <v>3004.3045017900795</v>
      </c>
      <c r="H404" s="117">
        <f t="shared" si="218"/>
        <v>2946.2941245641332</v>
      </c>
      <c r="I404" s="117">
        <f t="shared" si="218"/>
        <v>2768.1966004476881</v>
      </c>
      <c r="J404" s="117">
        <f t="shared" si="218"/>
        <v>2733.7811502631089</v>
      </c>
      <c r="K404" s="117">
        <f t="shared" si="218"/>
        <v>2600.2036853395252</v>
      </c>
      <c r="L404" s="117">
        <f t="shared" si="218"/>
        <v>2560.0743967936751</v>
      </c>
      <c r="M404" s="117">
        <f t="shared" si="218"/>
        <v>2358.1333666130367</v>
      </c>
      <c r="N404" s="117">
        <f t="shared" si="218"/>
        <v>2594.6060768020316</v>
      </c>
      <c r="O404" s="117">
        <f t="shared" si="218"/>
        <v>2532.8861939760313</v>
      </c>
      <c r="P404" s="117">
        <f t="shared" si="218"/>
        <v>2170.0836322654827</v>
      </c>
      <c r="Q404" s="117">
        <f t="shared" si="218"/>
        <v>1968.908363881038</v>
      </c>
      <c r="R404" s="117">
        <f t="shared" ref="R404:V404" si="219">R405+R408+R410+R419</f>
        <v>2086.4343724437376</v>
      </c>
      <c r="S404" s="117">
        <f t="shared" si="219"/>
        <v>2043.0576977090552</v>
      </c>
      <c r="T404" s="117">
        <f t="shared" si="219"/>
        <v>1899.7505914808899</v>
      </c>
      <c r="U404" s="117">
        <f t="shared" si="219"/>
        <v>1633.8294458348155</v>
      </c>
      <c r="V404" s="117">
        <f t="shared" si="219"/>
        <v>1458.420096077369</v>
      </c>
      <c r="W404" s="117">
        <f t="shared" ref="W404:Y404" si="220">W405+W408+W410+W419</f>
        <v>1710.7167554315868</v>
      </c>
      <c r="X404" s="117">
        <f t="shared" si="220"/>
        <v>1427.1000184576733</v>
      </c>
      <c r="Y404" s="117">
        <f t="shared" si="220"/>
        <v>1267.5088499296694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2059.9483531011369</v>
      </c>
      <c r="D405" s="122">
        <f t="shared" si="221"/>
        <v>2045.3541267950757</v>
      </c>
      <c r="E405" s="122">
        <f t="shared" si="221"/>
        <v>2199.0303850614091</v>
      </c>
      <c r="F405" s="122">
        <f t="shared" si="221"/>
        <v>2363.7915718196509</v>
      </c>
      <c r="G405" s="122">
        <f t="shared" si="221"/>
        <v>2721.9340439153434</v>
      </c>
      <c r="H405" s="122">
        <f t="shared" si="221"/>
        <v>2650.0114966474212</v>
      </c>
      <c r="I405" s="122">
        <f t="shared" si="221"/>
        <v>2457.9752772838838</v>
      </c>
      <c r="J405" s="122">
        <f t="shared" si="221"/>
        <v>2405.3268305652523</v>
      </c>
      <c r="K405" s="122">
        <f t="shared" si="221"/>
        <v>2291.2042928594624</v>
      </c>
      <c r="L405" s="122">
        <f t="shared" si="221"/>
        <v>2263.1680296840418</v>
      </c>
      <c r="M405" s="122">
        <f t="shared" si="221"/>
        <v>2052.940312333747</v>
      </c>
      <c r="N405" s="122">
        <f t="shared" si="221"/>
        <v>2298.6137499968099</v>
      </c>
      <c r="O405" s="122">
        <f t="shared" si="221"/>
        <v>2271.1971880342098</v>
      </c>
      <c r="P405" s="122">
        <f t="shared" si="221"/>
        <v>1916.7793991664839</v>
      </c>
      <c r="Q405" s="122">
        <f t="shared" si="221"/>
        <v>1741.442607799439</v>
      </c>
      <c r="R405" s="122">
        <f t="shared" ref="R405:V405" si="222">SUM(R406:R407)</f>
        <v>1839.6005087009605</v>
      </c>
      <c r="S405" s="122">
        <f t="shared" si="222"/>
        <v>1810.074883087565</v>
      </c>
      <c r="T405" s="122">
        <f t="shared" si="222"/>
        <v>1650.8444921888124</v>
      </c>
      <c r="U405" s="122">
        <f t="shared" si="222"/>
        <v>1395.9879209111818</v>
      </c>
      <c r="V405" s="122">
        <f t="shared" si="222"/>
        <v>1227.3763504122264</v>
      </c>
      <c r="W405" s="122">
        <f t="shared" ref="W405:Y405" si="223">SUM(W406:W407)</f>
        <v>1396.1486095438954</v>
      </c>
      <c r="X405" s="122">
        <f t="shared" si="223"/>
        <v>1152.4473323831012</v>
      </c>
      <c r="Y405" s="122">
        <f t="shared" si="223"/>
        <v>1036.5549251332509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2059.9483531011369</v>
      </c>
      <c r="D406" s="98">
        <v>2045.3541267950757</v>
      </c>
      <c r="E406" s="98">
        <v>2199.0303850614091</v>
      </c>
      <c r="F406" s="98">
        <v>2363.7915718196509</v>
      </c>
      <c r="G406" s="98">
        <v>2721.9340439153434</v>
      </c>
      <c r="H406" s="98">
        <v>2650.0114966474212</v>
      </c>
      <c r="I406" s="98">
        <v>2457.9752772838838</v>
      </c>
      <c r="J406" s="98">
        <v>2405.3268305652523</v>
      </c>
      <c r="K406" s="98">
        <v>2291.2042928594624</v>
      </c>
      <c r="L406" s="98">
        <v>2263.1680296840418</v>
      </c>
      <c r="M406" s="98">
        <v>2052.940312333747</v>
      </c>
      <c r="N406" s="98">
        <v>2298.6137499968099</v>
      </c>
      <c r="O406" s="98">
        <v>2271.1971880342098</v>
      </c>
      <c r="P406" s="98">
        <v>1916.7793991664839</v>
      </c>
      <c r="Q406" s="98">
        <v>1741.442607799439</v>
      </c>
      <c r="R406" s="98">
        <v>1839.6005087009605</v>
      </c>
      <c r="S406" s="98">
        <v>1810.074883087565</v>
      </c>
      <c r="T406" s="98">
        <v>1650.8444921888124</v>
      </c>
      <c r="U406" s="98">
        <v>1395.9879209111818</v>
      </c>
      <c r="V406" s="98">
        <v>1227.3763504122264</v>
      </c>
      <c r="W406" s="98">
        <v>1396.1486095438954</v>
      </c>
      <c r="X406" s="98">
        <v>1152.4473323831012</v>
      </c>
      <c r="Y406" s="98">
        <v>1036.5549251332509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102.91065490693946</v>
      </c>
      <c r="D410" s="122">
        <v>94.840215886366394</v>
      </c>
      <c r="E410" s="122">
        <v>103.80027825949648</v>
      </c>
      <c r="F410" s="122">
        <v>124.4837503605098</v>
      </c>
      <c r="G410" s="122">
        <v>127.73835456777091</v>
      </c>
      <c r="H410" s="122">
        <v>135.02669439250829</v>
      </c>
      <c r="I410" s="122">
        <v>136.87060359471735</v>
      </c>
      <c r="J410" s="122">
        <v>144.76791442005373</v>
      </c>
      <c r="K410" s="122">
        <v>140.27602372762937</v>
      </c>
      <c r="L410" s="122">
        <v>140.62094278878149</v>
      </c>
      <c r="M410" s="122">
        <v>138.619389309551</v>
      </c>
      <c r="N410" s="122">
        <v>133.96846826159899</v>
      </c>
      <c r="O410" s="122">
        <v>120.89444676940428</v>
      </c>
      <c r="P410" s="122">
        <v>119.40462800766366</v>
      </c>
      <c r="Q410" s="122">
        <v>117.21359965089006</v>
      </c>
      <c r="R410" s="122">
        <v>128.67696943679456</v>
      </c>
      <c r="S410" s="122">
        <v>125.14474848286162</v>
      </c>
      <c r="T410" s="122">
        <v>120.88830837763274</v>
      </c>
      <c r="U410" s="122">
        <v>109.67727324431978</v>
      </c>
      <c r="V410" s="122">
        <v>108.2224549977484</v>
      </c>
      <c r="W410" s="122">
        <v>177.47147699001246</v>
      </c>
      <c r="X410" s="122">
        <v>146.63372197157048</v>
      </c>
      <c r="Y410" s="122">
        <v>99.185245342217428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110.47183852128519</v>
      </c>
      <c r="D411" s="98">
        <v>100.3910646422574</v>
      </c>
      <c r="E411" s="98">
        <v>109.47375805857563</v>
      </c>
      <c r="F411" s="98">
        <v>131.39578609481305</v>
      </c>
      <c r="G411" s="98">
        <v>135.23374562092113</v>
      </c>
      <c r="H411" s="98">
        <v>144.84560316109534</v>
      </c>
      <c r="I411" s="98">
        <v>142.72413974156376</v>
      </c>
      <c r="J411" s="98">
        <v>150.18281535575551</v>
      </c>
      <c r="K411" s="98">
        <v>148.24564043077299</v>
      </c>
      <c r="L411" s="98">
        <v>148.47093506878286</v>
      </c>
      <c r="M411" s="98">
        <v>149.77942488955722</v>
      </c>
      <c r="N411" s="98">
        <v>144.92605990461738</v>
      </c>
      <c r="O411" s="98">
        <v>129.23199482246665</v>
      </c>
      <c r="P411" s="98">
        <v>128.16848598618756</v>
      </c>
      <c r="Q411" s="98">
        <v>122.36057620722261</v>
      </c>
      <c r="R411" s="98">
        <v>133.30541688437819</v>
      </c>
      <c r="S411" s="98">
        <v>129.9105464529672</v>
      </c>
      <c r="T411" s="98">
        <v>125.6548923395618</v>
      </c>
      <c r="U411" s="98">
        <v>114.18088622420711</v>
      </c>
      <c r="V411" s="98">
        <v>112.98266135164037</v>
      </c>
      <c r="W411" s="98">
        <v>186.44897321802804</v>
      </c>
      <c r="X411" s="98">
        <v>157.44216872764019</v>
      </c>
      <c r="Y411" s="98">
        <v>109.83775368283541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146.63362400344377</v>
      </c>
      <c r="D419" s="122">
        <v>138.27611962092604</v>
      </c>
      <c r="E419" s="122">
        <v>145.75678149159793</v>
      </c>
      <c r="F419" s="122">
        <v>153.74496751857586</v>
      </c>
      <c r="G419" s="122">
        <v>154.63210330696515</v>
      </c>
      <c r="H419" s="122">
        <v>161.25593352420358</v>
      </c>
      <c r="I419" s="122">
        <v>173.35071956908669</v>
      </c>
      <c r="J419" s="122">
        <v>183.68640527780278</v>
      </c>
      <c r="K419" s="122">
        <v>168.72336875243349</v>
      </c>
      <c r="L419" s="122">
        <v>156.28542432085172</v>
      </c>
      <c r="M419" s="122">
        <v>166.57366496973873</v>
      </c>
      <c r="N419" s="122">
        <v>162.02385854362294</v>
      </c>
      <c r="O419" s="122">
        <v>140.79455917241751</v>
      </c>
      <c r="P419" s="122">
        <v>133.89960509133519</v>
      </c>
      <c r="Q419" s="122">
        <v>110.25215643070904</v>
      </c>
      <c r="R419" s="122">
        <v>118.15689430598242</v>
      </c>
      <c r="S419" s="122">
        <v>107.83806613862866</v>
      </c>
      <c r="T419" s="122">
        <v>128.01779091444467</v>
      </c>
      <c r="U419" s="122">
        <v>128.16425167931391</v>
      </c>
      <c r="V419" s="122">
        <v>122.82129066739404</v>
      </c>
      <c r="W419" s="122">
        <v>137.09666889767888</v>
      </c>
      <c r="X419" s="122">
        <v>128.01896410300145</v>
      </c>
      <c r="Y419" s="122">
        <v>131.76867945420099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158.16186673429937</v>
      </c>
      <c r="D420" s="98">
        <v>147.4541504717759</v>
      </c>
      <c r="E420" s="98">
        <v>154.76955289152218</v>
      </c>
      <c r="F420" s="98">
        <v>163.33838654442297</v>
      </c>
      <c r="G420" s="98">
        <v>164.8408246903376</v>
      </c>
      <c r="H420" s="98">
        <v>174.27535103276125</v>
      </c>
      <c r="I420" s="98">
        <v>182.17621180054726</v>
      </c>
      <c r="J420" s="98">
        <v>191.50576681688773</v>
      </c>
      <c r="K420" s="98">
        <v>177.55941673373448</v>
      </c>
      <c r="L420" s="98">
        <v>164.3651036064503</v>
      </c>
      <c r="M420" s="98">
        <v>176.77407370450871</v>
      </c>
      <c r="N420" s="98">
        <v>171.61440727357274</v>
      </c>
      <c r="O420" s="98">
        <v>148.54417566468084</v>
      </c>
      <c r="P420" s="98">
        <v>141.91224903307432</v>
      </c>
      <c r="Q420" s="98">
        <v>114.95236413471501</v>
      </c>
      <c r="R420" s="98">
        <v>122.58214058604904</v>
      </c>
      <c r="S420" s="98">
        <v>111.84970814378573</v>
      </c>
      <c r="T420" s="98">
        <v>132.96875520395358</v>
      </c>
      <c r="U420" s="98">
        <v>133.16659684162246</v>
      </c>
      <c r="V420" s="98">
        <v>127.57821146085995</v>
      </c>
      <c r="W420" s="98">
        <v>143.10227246335407</v>
      </c>
      <c r="X420" s="98">
        <v>134.54963103488063</v>
      </c>
      <c r="Y420" s="98">
        <v>146.49627676334902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192.14858955081203</v>
      </c>
      <c r="D423" s="118">
        <f t="shared" si="225"/>
        <v>191.73958632780767</v>
      </c>
      <c r="E423" s="118">
        <f t="shared" si="225"/>
        <v>191.55265376737006</v>
      </c>
      <c r="F423" s="118">
        <f t="shared" si="225"/>
        <v>192.96579600097868</v>
      </c>
      <c r="G423" s="118">
        <f t="shared" si="225"/>
        <v>185.57025290528458</v>
      </c>
      <c r="H423" s="118">
        <f t="shared" si="225"/>
        <v>188.82400463410605</v>
      </c>
      <c r="I423" s="118">
        <f t="shared" si="225"/>
        <v>196.72040958801585</v>
      </c>
      <c r="J423" s="118">
        <f t="shared" si="225"/>
        <v>188.16396655096742</v>
      </c>
      <c r="K423" s="118">
        <f t="shared" si="225"/>
        <v>184.6231830829781</v>
      </c>
      <c r="L423" s="118">
        <f t="shared" si="225"/>
        <v>202.83056507845583</v>
      </c>
      <c r="M423" s="118">
        <f t="shared" si="225"/>
        <v>184.46561070726653</v>
      </c>
      <c r="N423" s="118">
        <f t="shared" si="225"/>
        <v>159.97369837170908</v>
      </c>
      <c r="O423" s="118">
        <f t="shared" si="225"/>
        <v>134.34932815315773</v>
      </c>
      <c r="P423" s="118">
        <f t="shared" si="225"/>
        <v>118.87168049777699</v>
      </c>
      <c r="Q423" s="118">
        <f t="shared" si="225"/>
        <v>107.20491535520992</v>
      </c>
      <c r="R423" s="118">
        <f t="shared" ref="R423:V423" si="226">R424+R427+R429+R438</f>
        <v>113.58850892492033</v>
      </c>
      <c r="S423" s="118">
        <f t="shared" si="226"/>
        <v>109.15639091133437</v>
      </c>
      <c r="T423" s="118">
        <f t="shared" si="226"/>
        <v>110.85959396155516</v>
      </c>
      <c r="U423" s="118">
        <f t="shared" si="226"/>
        <v>101.22355731251909</v>
      </c>
      <c r="V423" s="118">
        <f t="shared" si="226"/>
        <v>103.8444658730681</v>
      </c>
      <c r="W423" s="118">
        <f t="shared" ref="W423:Y423" si="227">W424+W427+W429+W438</f>
        <v>121.15734456081654</v>
      </c>
      <c r="X423" s="118">
        <f t="shared" si="227"/>
        <v>103.87121364823925</v>
      </c>
      <c r="Y423" s="118">
        <f t="shared" si="227"/>
        <v>93.015248991081009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170.33127684036302</v>
      </c>
      <c r="D424" s="123">
        <f t="shared" si="228"/>
        <v>171.66677388155588</v>
      </c>
      <c r="E424" s="123">
        <f t="shared" si="228"/>
        <v>171.50376491520524</v>
      </c>
      <c r="F424" s="123">
        <f t="shared" si="228"/>
        <v>171.89190437930671</v>
      </c>
      <c r="G424" s="123">
        <f t="shared" si="228"/>
        <v>167.55393993343574</v>
      </c>
      <c r="H424" s="123">
        <f t="shared" si="228"/>
        <v>168.86073732706652</v>
      </c>
      <c r="I424" s="123">
        <f t="shared" si="228"/>
        <v>174.10580977888642</v>
      </c>
      <c r="J424" s="123">
        <f t="shared" si="228"/>
        <v>165.05067092917071</v>
      </c>
      <c r="K424" s="123">
        <f t="shared" si="228"/>
        <v>161.89400576377327</v>
      </c>
      <c r="L424" s="123">
        <f t="shared" si="228"/>
        <v>178.6325012137028</v>
      </c>
      <c r="M424" s="123">
        <f t="shared" si="228"/>
        <v>159.60692356991834</v>
      </c>
      <c r="N424" s="123">
        <f t="shared" si="228"/>
        <v>140.88107028593009</v>
      </c>
      <c r="O424" s="123">
        <f t="shared" si="228"/>
        <v>119.92705284864773</v>
      </c>
      <c r="P424" s="123">
        <f t="shared" si="228"/>
        <v>104.35363745159252</v>
      </c>
      <c r="Q424" s="123">
        <f t="shared" si="228"/>
        <v>94.514041524799168</v>
      </c>
      <c r="R424" s="123">
        <f t="shared" ref="R424:V424" si="229">SUM(R425:R426)</f>
        <v>99.930511750487298</v>
      </c>
      <c r="S424" s="123">
        <f t="shared" si="229"/>
        <v>96.524612527722567</v>
      </c>
      <c r="T424" s="123">
        <f t="shared" si="229"/>
        <v>96.036463610541119</v>
      </c>
      <c r="U424" s="123">
        <f t="shared" si="229"/>
        <v>86.210475076563725</v>
      </c>
      <c r="V424" s="123">
        <f t="shared" si="229"/>
        <v>87.082401658700576</v>
      </c>
      <c r="W424" s="123">
        <f t="shared" ref="W424:Y424" si="230">SUM(W425:W426)</f>
        <v>98.340032525577456</v>
      </c>
      <c r="X424" s="123">
        <f t="shared" si="230"/>
        <v>83.145380619800008</v>
      </c>
      <c r="Y424" s="123">
        <f t="shared" si="230"/>
        <v>75.077100338872597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168.41204932873964</v>
      </c>
      <c r="D425" s="99">
        <v>169.75343658217045</v>
      </c>
      <c r="E425" s="99">
        <v>169.61045332111459</v>
      </c>
      <c r="F425" s="99">
        <v>170.00463921800315</v>
      </c>
      <c r="G425" s="99">
        <v>165.72224655646295</v>
      </c>
      <c r="H425" s="99">
        <v>167.01254843106625</v>
      </c>
      <c r="I425" s="99">
        <v>172.21548400980978</v>
      </c>
      <c r="J425" s="99">
        <v>163.25524688984498</v>
      </c>
      <c r="K425" s="99">
        <v>160.13246000571806</v>
      </c>
      <c r="L425" s="99">
        <v>176.69774579451629</v>
      </c>
      <c r="M425" s="99">
        <v>157.8471330903717</v>
      </c>
      <c r="N425" s="99">
        <v>139.27375641592437</v>
      </c>
      <c r="O425" s="99">
        <v>118.48936605133524</v>
      </c>
      <c r="P425" s="99">
        <v>103.03995639992557</v>
      </c>
      <c r="Q425" s="99">
        <v>93.282413438461759</v>
      </c>
      <c r="R425" s="99">
        <v>98.618066871492928</v>
      </c>
      <c r="S425" s="99">
        <v>95.24999037742792</v>
      </c>
      <c r="T425" s="99">
        <v>94.751827115414414</v>
      </c>
      <c r="U425" s="99">
        <v>85.043947676862814</v>
      </c>
      <c r="V425" s="99">
        <v>85.907039527913312</v>
      </c>
      <c r="W425" s="99">
        <v>97.012782596972272</v>
      </c>
      <c r="X425" s="99">
        <v>82.021833256193375</v>
      </c>
      <c r="Y425" s="99">
        <v>74.074763738139026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1.9192275116233852</v>
      </c>
      <c r="D426" s="99">
        <v>1.913337299385425</v>
      </c>
      <c r="E426" s="99">
        <v>1.8933115940906604</v>
      </c>
      <c r="F426" s="99">
        <v>1.8872651613035663</v>
      </c>
      <c r="G426" s="99">
        <v>1.8316933769727863</v>
      </c>
      <c r="H426" s="99">
        <v>1.8481888960002799</v>
      </c>
      <c r="I426" s="99">
        <v>1.8903257690766484</v>
      </c>
      <c r="J426" s="99">
        <v>1.795424039325717</v>
      </c>
      <c r="K426" s="99">
        <v>1.7615457580551996</v>
      </c>
      <c r="L426" s="99">
        <v>1.9347554191865066</v>
      </c>
      <c r="M426" s="99">
        <v>1.759790479546647</v>
      </c>
      <c r="N426" s="99">
        <v>1.6073138700057148</v>
      </c>
      <c r="O426" s="99">
        <v>1.4376867973124892</v>
      </c>
      <c r="P426" s="99">
        <v>1.3136810516669515</v>
      </c>
      <c r="Q426" s="99">
        <v>1.2316280863374152</v>
      </c>
      <c r="R426" s="99">
        <v>1.3124448789943632</v>
      </c>
      <c r="S426" s="99">
        <v>1.2746221502946466</v>
      </c>
      <c r="T426" s="99">
        <v>1.2846364951266984</v>
      </c>
      <c r="U426" s="99">
        <v>1.1665273997009167</v>
      </c>
      <c r="V426" s="99">
        <v>1.1753621307872615</v>
      </c>
      <c r="W426" s="99">
        <v>1.3272499286051906</v>
      </c>
      <c r="X426" s="99">
        <v>1.1235473636066309</v>
      </c>
      <c r="Y426" s="99">
        <v>1.0023366007335659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2.3675487157484468E-3</v>
      </c>
      <c r="F427" s="123">
        <f t="shared" si="231"/>
        <v>3.8038866762841335E-3</v>
      </c>
      <c r="G427" s="123">
        <f t="shared" si="231"/>
        <v>6.7042130847815061E-3</v>
      </c>
      <c r="H427" s="123">
        <f t="shared" si="231"/>
        <v>2.0382842311828183E-2</v>
      </c>
      <c r="I427" s="123">
        <f t="shared" si="231"/>
        <v>1.1324510664799755E-2</v>
      </c>
      <c r="J427" s="123">
        <f t="shared" si="231"/>
        <v>8.168744023736357E-3</v>
      </c>
      <c r="K427" s="123">
        <f t="shared" si="231"/>
        <v>1.3448560476185213E-2</v>
      </c>
      <c r="L427" s="123">
        <f t="shared" si="231"/>
        <v>7.4896204084302698E-2</v>
      </c>
      <c r="M427" s="123">
        <f t="shared" si="231"/>
        <v>7.0904113127550497E-3</v>
      </c>
      <c r="N427" s="123">
        <f t="shared" si="231"/>
        <v>2.5994135825168296E-2</v>
      </c>
      <c r="O427" s="123">
        <f t="shared" si="231"/>
        <v>4.8690903249057477E-3</v>
      </c>
      <c r="P427" s="123">
        <f t="shared" si="231"/>
        <v>1.5563528116438892E-2</v>
      </c>
      <c r="Q427" s="123">
        <f t="shared" si="231"/>
        <v>5.8121791161046378E-3</v>
      </c>
      <c r="R427" s="123">
        <f t="shared" si="231"/>
        <v>4.2840998274446132E-3</v>
      </c>
      <c r="S427" s="123">
        <f t="shared" si="231"/>
        <v>3.2626560326517603E-3</v>
      </c>
      <c r="T427" s="123">
        <f t="shared" si="231"/>
        <v>4.0904750321839696E-3</v>
      </c>
      <c r="U427" s="123">
        <f t="shared" si="231"/>
        <v>2.6568122477395825E-3</v>
      </c>
      <c r="V427" s="123">
        <f t="shared" si="231"/>
        <v>1.8045605196526043E-3</v>
      </c>
      <c r="W427" s="123">
        <f t="shared" si="231"/>
        <v>3.2436017234229613E-3</v>
      </c>
      <c r="X427" s="123">
        <f t="shared" si="231"/>
        <v>2.1257302047816519E-3</v>
      </c>
      <c r="Y427" s="123">
        <f t="shared" si="231"/>
        <v>2.3446191541936733E-4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2.3675487157484468E-3</v>
      </c>
      <c r="F428" s="99">
        <f>RES_hhdet_in_fecs!F67</f>
        <v>3.8038866762841335E-3</v>
      </c>
      <c r="G428" s="99">
        <f>RES_hhdet_in_fecs!G67</f>
        <v>6.7042130847815061E-3</v>
      </c>
      <c r="H428" s="99">
        <f>RES_hhdet_in_fecs!H67</f>
        <v>2.0382842311828183E-2</v>
      </c>
      <c r="I428" s="99">
        <f>RES_hhdet_in_fecs!I67</f>
        <v>1.1324510664799755E-2</v>
      </c>
      <c r="J428" s="99">
        <f>RES_hhdet_in_fecs!J67</f>
        <v>8.168744023736357E-3</v>
      </c>
      <c r="K428" s="99">
        <f>RES_hhdet_in_fecs!K67</f>
        <v>1.3448560476185213E-2</v>
      </c>
      <c r="L428" s="99">
        <f>RES_hhdet_in_fecs!L67</f>
        <v>7.4896204084302698E-2</v>
      </c>
      <c r="M428" s="99">
        <f>RES_hhdet_in_fecs!M67</f>
        <v>7.0904113127550497E-3</v>
      </c>
      <c r="N428" s="99">
        <f>RES_hhdet_in_fecs!N67</f>
        <v>2.5994135825168296E-2</v>
      </c>
      <c r="O428" s="99">
        <f>RES_hhdet_in_fecs!O67</f>
        <v>4.8690903249057477E-3</v>
      </c>
      <c r="P428" s="99">
        <f>RES_hhdet_in_fecs!P67</f>
        <v>1.5563528116438892E-2</v>
      </c>
      <c r="Q428" s="99">
        <f>RES_hhdet_in_fecs!Q67</f>
        <v>5.8121791161046378E-3</v>
      </c>
      <c r="R428" s="99">
        <f>RES_hhdet_in_fecs!R67</f>
        <v>4.2840998274446132E-3</v>
      </c>
      <c r="S428" s="99">
        <f>RES_hhdet_in_fecs!S67</f>
        <v>3.2626560326517603E-3</v>
      </c>
      <c r="T428" s="99">
        <f>RES_hhdet_in_fecs!T67</f>
        <v>4.0904750321839696E-3</v>
      </c>
      <c r="U428" s="99">
        <f>RES_hhdet_in_fecs!U67</f>
        <v>2.6568122477395825E-3</v>
      </c>
      <c r="V428" s="99">
        <f>RES_hhdet_in_fecs!V67</f>
        <v>1.8045605196526043E-3</v>
      </c>
      <c r="W428" s="99">
        <f>RES_hhdet_in_fecs!W67</f>
        <v>3.2436017234229613E-3</v>
      </c>
      <c r="X428" s="99">
        <f>RES_hhdet_in_fecs!X67</f>
        <v>2.1257302047816519E-3</v>
      </c>
      <c r="Y428" s="99">
        <f>RES_hhdet_in_fecs!Y67</f>
        <v>2.3446191541936733E-4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9.0058170679598391</v>
      </c>
      <c r="D429" s="123">
        <v>8.2372717084312761</v>
      </c>
      <c r="E429" s="123">
        <v>8.3599462969419545</v>
      </c>
      <c r="F429" s="123">
        <v>9.4286162499279946</v>
      </c>
      <c r="G429" s="123">
        <v>8.1998487238517122</v>
      </c>
      <c r="H429" s="123">
        <v>9.1500934874259912</v>
      </c>
      <c r="I429" s="123">
        <v>9.9450244805935917</v>
      </c>
      <c r="J429" s="123">
        <v>10.19502350304866</v>
      </c>
      <c r="K429" s="123">
        <v>10.401535634860998</v>
      </c>
      <c r="L429" s="123">
        <v>11.497082634635856</v>
      </c>
      <c r="M429" s="123">
        <v>11.476972901422307</v>
      </c>
      <c r="N429" s="123">
        <v>8.8068817571198146</v>
      </c>
      <c r="O429" s="123">
        <v>6.7483511008678558</v>
      </c>
      <c r="P429" s="123">
        <v>6.9482534610173445</v>
      </c>
      <c r="Q429" s="123">
        <v>6.5876859070025455</v>
      </c>
      <c r="R429" s="123">
        <v>7.1614719530726605</v>
      </c>
      <c r="S429" s="123">
        <v>6.8560777964424311</v>
      </c>
      <c r="T429" s="123">
        <v>7.2421078419325706</v>
      </c>
      <c r="U429" s="123">
        <v>6.985488339318751</v>
      </c>
      <c r="V429" s="123">
        <v>7.9400171599781535</v>
      </c>
      <c r="W429" s="123">
        <v>12.964953940230922</v>
      </c>
      <c r="X429" s="123">
        <v>11.263455376024069</v>
      </c>
      <c r="Y429" s="123">
        <v>7.9050340470708589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9.0316772701969814</v>
      </c>
      <c r="D430" s="99">
        <v>8.3319206204498162</v>
      </c>
      <c r="E430" s="99">
        <v>8.4436731103024343</v>
      </c>
      <c r="F430" s="99">
        <v>9.450026591227271</v>
      </c>
      <c r="G430" s="99">
        <v>8.2335720752098087</v>
      </c>
      <c r="H430" s="99">
        <v>9.1286522128579293</v>
      </c>
      <c r="I430" s="99">
        <v>9.9998185631215133</v>
      </c>
      <c r="J430" s="99">
        <v>10.193264502751212</v>
      </c>
      <c r="K430" s="99">
        <v>10.360900231064171</v>
      </c>
      <c r="L430" s="99">
        <v>11.591927421456415</v>
      </c>
      <c r="M430" s="99">
        <v>11.516288453542598</v>
      </c>
      <c r="N430" s="99">
        <v>8.7811172127128181</v>
      </c>
      <c r="O430" s="99">
        <v>6.7420905682421379</v>
      </c>
      <c r="P430" s="99">
        <v>6.8899296463662472</v>
      </c>
      <c r="Q430" s="99">
        <v>6.5543876135854235</v>
      </c>
      <c r="R430" s="99">
        <v>7.1462920642042889</v>
      </c>
      <c r="S430" s="99">
        <v>6.8361692740934625</v>
      </c>
      <c r="T430" s="99">
        <v>7.2120849004852472</v>
      </c>
      <c r="U430" s="99">
        <v>6.955929323092696</v>
      </c>
      <c r="V430" s="99">
        <v>7.9079297490491456</v>
      </c>
      <c r="W430" s="99">
        <v>12.955593394988492</v>
      </c>
      <c r="X430" s="99">
        <v>11.205453774766641</v>
      </c>
      <c r="Y430" s="99">
        <v>7.8492759585682537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8.6538496401088789</v>
      </c>
      <c r="D434" s="102">
        <v>6.6201274402287789</v>
      </c>
      <c r="E434" s="102">
        <v>6.8281057277714456</v>
      </c>
      <c r="F434" s="102">
        <v>9.0430222391497779</v>
      </c>
      <c r="G434" s="102">
        <v>7.6251268204250326</v>
      </c>
      <c r="H434" s="102">
        <v>9.444947477489503</v>
      </c>
      <c r="I434" s="102">
        <v>8.6637990877930644</v>
      </c>
      <c r="J434" s="102">
        <v>10.242050550736057</v>
      </c>
      <c r="K434" s="102">
        <v>11.116773654392981</v>
      </c>
      <c r="L434" s="102">
        <v>9.7980792642394725</v>
      </c>
      <c r="M434" s="102">
        <v>10.988632359296565</v>
      </c>
      <c r="N434" s="102">
        <v>9.121881317434914</v>
      </c>
      <c r="O434" s="102">
        <v>6.8391288239407446</v>
      </c>
      <c r="P434" s="102">
        <v>7.7428958901242542</v>
      </c>
      <c r="Q434" s="102">
        <v>7.3459976636104241</v>
      </c>
      <c r="R434" s="102">
        <v>7.5834929694264481</v>
      </c>
      <c r="S434" s="102">
        <v>7.3788542627666427</v>
      </c>
      <c r="T434" s="102">
        <v>8.0035383827718576</v>
      </c>
      <c r="U434" s="102">
        <v>7.7053442225699431</v>
      </c>
      <c r="V434" s="102">
        <v>8.669518809086215</v>
      </c>
      <c r="W434" s="102">
        <v>13.14999771495531</v>
      </c>
      <c r="X434" s="102">
        <v>12.05033908509278</v>
      </c>
      <c r="Y434" s="102">
        <v>8.4241962491652433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12.811495642489177</v>
      </c>
      <c r="D438" s="123">
        <v>11.835540737820519</v>
      </c>
      <c r="E438" s="123">
        <v>11.686575006507129</v>
      </c>
      <c r="F438" s="123">
        <v>11.641471485067717</v>
      </c>
      <c r="G438" s="123">
        <v>9.8097600349123439</v>
      </c>
      <c r="H438" s="123">
        <v>10.792790977301744</v>
      </c>
      <c r="I438" s="123">
        <v>12.65825081787106</v>
      </c>
      <c r="J438" s="123">
        <v>12.910103374724304</v>
      </c>
      <c r="K438" s="123">
        <v>12.314193123867641</v>
      </c>
      <c r="L438" s="123">
        <v>12.626085026032873</v>
      </c>
      <c r="M438" s="123">
        <v>13.374623824613149</v>
      </c>
      <c r="N438" s="123">
        <v>10.259752192834009</v>
      </c>
      <c r="O438" s="123">
        <v>7.6690551133172322</v>
      </c>
      <c r="P438" s="123">
        <v>7.5542260570506832</v>
      </c>
      <c r="Q438" s="123">
        <v>6.0973757442920915</v>
      </c>
      <c r="R438" s="123">
        <v>6.4922411215329223</v>
      </c>
      <c r="S438" s="123">
        <v>5.7724379311367198</v>
      </c>
      <c r="T438" s="123">
        <v>7.5769320340492925</v>
      </c>
      <c r="U438" s="123">
        <v>8.024937084388883</v>
      </c>
      <c r="V438" s="123">
        <v>8.8202424938697117</v>
      </c>
      <c r="W438" s="123">
        <v>9.8491144932847323</v>
      </c>
      <c r="X438" s="123">
        <v>9.4602519222103858</v>
      </c>
      <c r="Y438" s="123">
        <v>10.032880143222132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12.930598023141123</v>
      </c>
      <c r="D439" s="99">
        <v>12.237904650824449</v>
      </c>
      <c r="E439" s="99">
        <v>11.937322105489795</v>
      </c>
      <c r="F439" s="99">
        <v>11.747348542054107</v>
      </c>
      <c r="G439" s="99">
        <v>10.036169632019357</v>
      </c>
      <c r="H439" s="99">
        <v>10.983412917839361</v>
      </c>
      <c r="I439" s="99">
        <v>12.763987001925154</v>
      </c>
      <c r="J439" s="99">
        <v>12.997951399050811</v>
      </c>
      <c r="K439" s="99">
        <v>12.409642513050835</v>
      </c>
      <c r="L439" s="99">
        <v>12.832870963892391</v>
      </c>
      <c r="M439" s="99">
        <v>13.591861668517188</v>
      </c>
      <c r="N439" s="99">
        <v>10.398172879682802</v>
      </c>
      <c r="O439" s="99">
        <v>7.7496156202801254</v>
      </c>
      <c r="P439" s="99">
        <v>7.6287505799269564</v>
      </c>
      <c r="Q439" s="99">
        <v>6.1575580549813056</v>
      </c>
      <c r="R439" s="99">
        <v>6.5714342219345658</v>
      </c>
      <c r="S439" s="99">
        <v>5.8857695468604136</v>
      </c>
      <c r="T439" s="99">
        <v>7.6318711813564795</v>
      </c>
      <c r="U439" s="99">
        <v>8.1125437580525936</v>
      </c>
      <c r="V439" s="99">
        <v>8.9295076047274335</v>
      </c>
      <c r="W439" s="99">
        <v>9.943604536593984</v>
      </c>
      <c r="X439" s="99">
        <v>9.5761490276561183</v>
      </c>
      <c r="Y439" s="99">
        <v>10.468984157657735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11.296571459318709</v>
      </c>
      <c r="D440" s="110">
        <v>5.7735301094161651</v>
      </c>
      <c r="E440" s="110">
        <v>7.6314305349214786</v>
      </c>
      <c r="F440" s="110">
        <v>9.9446765631032221</v>
      </c>
      <c r="G440" s="110">
        <v>6.380320549320837</v>
      </c>
      <c r="H440" s="110">
        <v>8.4317852755194362</v>
      </c>
      <c r="I440" s="110">
        <v>10.581375884490372</v>
      </c>
      <c r="J440" s="110">
        <v>10.846445399755989</v>
      </c>
      <c r="K440" s="110">
        <v>10.491597488077604</v>
      </c>
      <c r="L440" s="110">
        <v>8.6262198210409498</v>
      </c>
      <c r="M440" s="110">
        <v>9.8271087426073755</v>
      </c>
      <c r="N440" s="110">
        <v>7.9212568244238177</v>
      </c>
      <c r="O440" s="110">
        <v>6.205436742540968</v>
      </c>
      <c r="P440" s="110">
        <v>6.3088438517124397</v>
      </c>
      <c r="Q440" s="110">
        <v>4.6856871657610837</v>
      </c>
      <c r="R440" s="110">
        <v>4.3777348993438272</v>
      </c>
      <c r="S440" s="110">
        <v>2.7259392016144117</v>
      </c>
      <c r="T440" s="110">
        <v>6.1563626536777347</v>
      </c>
      <c r="U440" s="110">
        <v>5.7803810995632308</v>
      </c>
      <c r="V440" s="110">
        <v>5.9990725557670475</v>
      </c>
      <c r="W440" s="110">
        <v>7.6920839733657536</v>
      </c>
      <c r="X440" s="110">
        <v>7.1883511291577555</v>
      </c>
      <c r="Y440" s="110">
        <v>6.1310318728894533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99.054242464359419</v>
      </c>
      <c r="D442" s="118">
        <f t="shared" si="232"/>
        <v>99.58538901759205</v>
      </c>
      <c r="E442" s="118">
        <f t="shared" si="232"/>
        <v>100.48135066488916</v>
      </c>
      <c r="F442" s="118">
        <f t="shared" si="232"/>
        <v>102.27393167038366</v>
      </c>
      <c r="G442" s="118">
        <f t="shared" si="232"/>
        <v>99.237128955854985</v>
      </c>
      <c r="H442" s="118">
        <f t="shared" si="232"/>
        <v>102.20126842406917</v>
      </c>
      <c r="I442" s="118">
        <f t="shared" si="232"/>
        <v>107.64393685660232</v>
      </c>
      <c r="J442" s="118">
        <f t="shared" si="232"/>
        <v>104.22857430469642</v>
      </c>
      <c r="K442" s="118">
        <f t="shared" si="232"/>
        <v>103.66635507798433</v>
      </c>
      <c r="L442" s="118">
        <f t="shared" si="232"/>
        <v>115.70696639175185</v>
      </c>
      <c r="M442" s="118">
        <f t="shared" si="232"/>
        <v>107.89173452465815</v>
      </c>
      <c r="N442" s="118">
        <f t="shared" si="232"/>
        <v>97.353603626347819</v>
      </c>
      <c r="O442" s="118">
        <f t="shared" si="232"/>
        <v>86.222493036838912</v>
      </c>
      <c r="P442" s="118">
        <f t="shared" si="232"/>
        <v>81.024612369385579</v>
      </c>
      <c r="Q442" s="118">
        <f t="shared" si="232"/>
        <v>76.714930507167338</v>
      </c>
      <c r="R442" s="118">
        <f t="shared" ref="R442:V442" si="233">R443+R446+R448+R457</f>
        <v>83.260677096714886</v>
      </c>
      <c r="S442" s="118">
        <f t="shared" si="233"/>
        <v>81.564685156147661</v>
      </c>
      <c r="T442" s="118">
        <f t="shared" si="233"/>
        <v>83.861906222201114</v>
      </c>
      <c r="U442" s="118">
        <f t="shared" si="233"/>
        <v>77.403993058300159</v>
      </c>
      <c r="V442" s="118">
        <f t="shared" si="233"/>
        <v>80.253343200670486</v>
      </c>
      <c r="W442" s="118">
        <f t="shared" ref="W442:Y442" si="234">W443+W446+W448+W457</f>
        <v>94.701422365924159</v>
      </c>
      <c r="X442" s="118">
        <f t="shared" si="234"/>
        <v>81.385254832424835</v>
      </c>
      <c r="Y442" s="118">
        <f t="shared" si="234"/>
        <v>72.780269510811351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86.695696868132075</v>
      </c>
      <c r="D443" s="123">
        <f t="shared" si="235"/>
        <v>88.226631416294751</v>
      </c>
      <c r="E443" s="123">
        <f t="shared" si="235"/>
        <v>89.049054603106043</v>
      </c>
      <c r="F443" s="123">
        <f t="shared" si="235"/>
        <v>90.159504358040451</v>
      </c>
      <c r="G443" s="123">
        <f t="shared" si="235"/>
        <v>88.818794142954985</v>
      </c>
      <c r="H443" s="123">
        <f t="shared" si="235"/>
        <v>90.499640594768138</v>
      </c>
      <c r="I443" s="123">
        <f t="shared" si="235"/>
        <v>94.376688754512728</v>
      </c>
      <c r="J443" s="123">
        <f t="shared" si="235"/>
        <v>90.58951075921965</v>
      </c>
      <c r="K443" s="123">
        <f t="shared" si="235"/>
        <v>90.097149017293887</v>
      </c>
      <c r="L443" s="123">
        <f t="shared" si="235"/>
        <v>100.94444047757867</v>
      </c>
      <c r="M443" s="123">
        <f t="shared" si="235"/>
        <v>92.745752804508498</v>
      </c>
      <c r="N443" s="123">
        <f t="shared" si="235"/>
        <v>85.436130353586023</v>
      </c>
      <c r="O443" s="123">
        <f t="shared" si="235"/>
        <v>77.047612076556533</v>
      </c>
      <c r="P443" s="123">
        <f t="shared" si="235"/>
        <v>71.461255487077509</v>
      </c>
      <c r="Q443" s="123">
        <f t="shared" si="235"/>
        <v>68.093940158353803</v>
      </c>
      <c r="R443" s="123">
        <f t="shared" ref="R443:V443" si="236">SUM(R444:R445)</f>
        <v>73.803750639353922</v>
      </c>
      <c r="S443" s="123">
        <f t="shared" si="236"/>
        <v>72.625599265058838</v>
      </c>
      <c r="T443" s="123">
        <f t="shared" si="236"/>
        <v>73.343798266430085</v>
      </c>
      <c r="U443" s="123">
        <f t="shared" si="236"/>
        <v>66.689821080054287</v>
      </c>
      <c r="V443" s="123">
        <f t="shared" si="236"/>
        <v>68.143731965133256</v>
      </c>
      <c r="W443" s="123">
        <f t="shared" ref="W443:Y443" si="237">SUM(W444:W445)</f>
        <v>77.617462452568418</v>
      </c>
      <c r="X443" s="123">
        <f t="shared" si="237"/>
        <v>65.946028960979618</v>
      </c>
      <c r="Y443" s="123">
        <f t="shared" si="237"/>
        <v>59.748923953456433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84.776469356508684</v>
      </c>
      <c r="D444" s="99">
        <v>86.313294116909333</v>
      </c>
      <c r="E444" s="99">
        <v>87.155743009015382</v>
      </c>
      <c r="F444" s="99">
        <v>88.272239196736891</v>
      </c>
      <c r="G444" s="99">
        <v>86.987100765982206</v>
      </c>
      <c r="H444" s="99">
        <v>88.651451698767858</v>
      </c>
      <c r="I444" s="99">
        <v>92.486362985436074</v>
      </c>
      <c r="J444" s="99">
        <v>88.794086719893926</v>
      </c>
      <c r="K444" s="99">
        <v>88.335603259238681</v>
      </c>
      <c r="L444" s="99">
        <v>99.009685058392165</v>
      </c>
      <c r="M444" s="99">
        <v>90.985962324961847</v>
      </c>
      <c r="N444" s="99">
        <v>83.828816483580312</v>
      </c>
      <c r="O444" s="99">
        <v>75.609925279244038</v>
      </c>
      <c r="P444" s="99">
        <v>70.147574435410561</v>
      </c>
      <c r="Q444" s="99">
        <v>66.862312072016394</v>
      </c>
      <c r="R444" s="99">
        <v>72.491305760359552</v>
      </c>
      <c r="S444" s="99">
        <v>71.350977114764191</v>
      </c>
      <c r="T444" s="99">
        <v>72.05916177130338</v>
      </c>
      <c r="U444" s="99">
        <v>65.523293680353376</v>
      </c>
      <c r="V444" s="99">
        <v>66.968369834345992</v>
      </c>
      <c r="W444" s="99">
        <v>76.290212523963234</v>
      </c>
      <c r="X444" s="99">
        <v>64.822481597372985</v>
      </c>
      <c r="Y444" s="99">
        <v>58.746587352722869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1.9192275116233852</v>
      </c>
      <c r="D445" s="99">
        <v>1.913337299385425</v>
      </c>
      <c r="E445" s="99">
        <v>1.8933115940906604</v>
      </c>
      <c r="F445" s="99">
        <v>1.8872651613035663</v>
      </c>
      <c r="G445" s="99">
        <v>1.8316933769727863</v>
      </c>
      <c r="H445" s="99">
        <v>1.8481888960002799</v>
      </c>
      <c r="I445" s="99">
        <v>1.8903257690766484</v>
      </c>
      <c r="J445" s="99">
        <v>1.795424039325717</v>
      </c>
      <c r="K445" s="99">
        <v>1.7615457580551996</v>
      </c>
      <c r="L445" s="99">
        <v>1.9347554191865066</v>
      </c>
      <c r="M445" s="99">
        <v>1.759790479546647</v>
      </c>
      <c r="N445" s="99">
        <v>1.6073138700057148</v>
      </c>
      <c r="O445" s="99">
        <v>1.4376867973124892</v>
      </c>
      <c r="P445" s="99">
        <v>1.3136810516669515</v>
      </c>
      <c r="Q445" s="99">
        <v>1.2316280863374152</v>
      </c>
      <c r="R445" s="99">
        <v>1.3124448789943632</v>
      </c>
      <c r="S445" s="99">
        <v>1.2746221502946466</v>
      </c>
      <c r="T445" s="99">
        <v>1.2846364951266984</v>
      </c>
      <c r="U445" s="99">
        <v>1.1665273997009167</v>
      </c>
      <c r="V445" s="99">
        <v>1.1753621307872615</v>
      </c>
      <c r="W445" s="99">
        <v>1.3272499286051906</v>
      </c>
      <c r="X445" s="99">
        <v>1.1235473636066309</v>
      </c>
      <c r="Y445" s="99">
        <v>1.0023366007335659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6.8540228160335085E-3</v>
      </c>
      <c r="F446" s="123">
        <f t="shared" si="238"/>
        <v>1.1490442295638212E-2</v>
      </c>
      <c r="G446" s="123">
        <f t="shared" si="238"/>
        <v>2.1105969199109408E-2</v>
      </c>
      <c r="H446" s="123">
        <f t="shared" si="238"/>
        <v>6.6799357602555481E-2</v>
      </c>
      <c r="I446" s="123">
        <f t="shared" si="238"/>
        <v>3.8594754507889094E-2</v>
      </c>
      <c r="J446" s="123">
        <f t="shared" si="238"/>
        <v>2.8928488647398998E-2</v>
      </c>
      <c r="K446" s="123">
        <f t="shared" si="238"/>
        <v>4.9459074040981613E-2</v>
      </c>
      <c r="L446" s="123">
        <f t="shared" si="238"/>
        <v>0.28587879151486439</v>
      </c>
      <c r="M446" s="123">
        <f t="shared" si="238"/>
        <v>2.8196341877122968E-2</v>
      </c>
      <c r="N446" s="123">
        <f t="shared" si="238"/>
        <v>0.10818328516144182</v>
      </c>
      <c r="O446" s="123">
        <f t="shared" si="238"/>
        <v>2.1288214088679248E-2</v>
      </c>
      <c r="P446" s="123">
        <f t="shared" si="238"/>
        <v>7.1390818797212208E-2</v>
      </c>
      <c r="Q446" s="123">
        <f t="shared" si="238"/>
        <v>2.7619627863385902E-2</v>
      </c>
      <c r="R446" s="123">
        <f t="shared" si="238"/>
        <v>2.0511289395294549E-2</v>
      </c>
      <c r="S446" s="123">
        <f t="shared" si="238"/>
        <v>1.5633808425799246E-2</v>
      </c>
      <c r="T446" s="123">
        <f t="shared" si="238"/>
        <v>1.9618555157703853E-2</v>
      </c>
      <c r="U446" s="123">
        <f t="shared" si="238"/>
        <v>1.2755512284542614E-2</v>
      </c>
      <c r="V446" s="123">
        <f t="shared" si="238"/>
        <v>8.6890856676837495E-3</v>
      </c>
      <c r="W446" s="123">
        <f t="shared" si="238"/>
        <v>1.5767335986436398E-2</v>
      </c>
      <c r="X446" s="123">
        <f t="shared" si="238"/>
        <v>1.0445604164376485E-2</v>
      </c>
      <c r="Y446" s="123">
        <f t="shared" si="238"/>
        <v>1.1660824714725233E-3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6.8540228160335085E-3</v>
      </c>
      <c r="F447" s="99">
        <f>RES_hhdet_in_tess!F67</f>
        <v>1.1490442295638212E-2</v>
      </c>
      <c r="G447" s="99">
        <f>RES_hhdet_in_tess!G67</f>
        <v>2.1105969199109408E-2</v>
      </c>
      <c r="H447" s="99">
        <f>RES_hhdet_in_tess!H67</f>
        <v>6.6799357602555481E-2</v>
      </c>
      <c r="I447" s="99">
        <f>RES_hhdet_in_tess!I67</f>
        <v>3.8594754507889094E-2</v>
      </c>
      <c r="J447" s="99">
        <f>RES_hhdet_in_tess!J67</f>
        <v>2.8928488647398998E-2</v>
      </c>
      <c r="K447" s="99">
        <f>RES_hhdet_in_tess!K67</f>
        <v>4.9459074040981613E-2</v>
      </c>
      <c r="L447" s="99">
        <f>RES_hhdet_in_tess!L67</f>
        <v>0.28587879151486439</v>
      </c>
      <c r="M447" s="99">
        <f>RES_hhdet_in_tess!M67</f>
        <v>2.8196341877122968E-2</v>
      </c>
      <c r="N447" s="99">
        <f>RES_hhdet_in_tess!N67</f>
        <v>0.10818328516144182</v>
      </c>
      <c r="O447" s="99">
        <f>RES_hhdet_in_tess!O67</f>
        <v>2.1288214088679248E-2</v>
      </c>
      <c r="P447" s="99">
        <f>RES_hhdet_in_tess!P67</f>
        <v>7.1390818797212208E-2</v>
      </c>
      <c r="Q447" s="99">
        <f>RES_hhdet_in_tess!Q67</f>
        <v>2.7619627863385902E-2</v>
      </c>
      <c r="R447" s="99">
        <f>RES_hhdet_in_tess!R67</f>
        <v>2.0511289395294549E-2</v>
      </c>
      <c r="S447" s="99">
        <f>RES_hhdet_in_tess!S67</f>
        <v>1.5633808425799246E-2</v>
      </c>
      <c r="T447" s="99">
        <f>RES_hhdet_in_tess!T67</f>
        <v>1.9618555157703853E-2</v>
      </c>
      <c r="U447" s="99">
        <f>RES_hhdet_in_tess!U67</f>
        <v>1.2755512284542614E-2</v>
      </c>
      <c r="V447" s="99">
        <f>RES_hhdet_in_tess!V67</f>
        <v>8.6890856676837495E-3</v>
      </c>
      <c r="W447" s="99">
        <f>RES_hhdet_in_tess!W67</f>
        <v>1.5767335986436398E-2</v>
      </c>
      <c r="X447" s="99">
        <f>RES_hhdet_in_tess!X67</f>
        <v>1.0445604164376485E-2</v>
      </c>
      <c r="Y447" s="99">
        <f>RES_hhdet_in_tess!Y67</f>
        <v>1.1660824714725233E-3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4.9041163974353692</v>
      </c>
      <c r="D448" s="123">
        <v>4.532360057342558</v>
      </c>
      <c r="E448" s="123">
        <v>4.6613003924809746</v>
      </c>
      <c r="F448" s="123">
        <v>5.332179615770503</v>
      </c>
      <c r="G448" s="123">
        <v>4.7015530824444403</v>
      </c>
      <c r="H448" s="123">
        <v>5.326597988240481</v>
      </c>
      <c r="I448" s="123">
        <v>5.8604123657494602</v>
      </c>
      <c r="J448" s="123">
        <v>6.1000218274669162</v>
      </c>
      <c r="K448" s="123">
        <v>6.329666795904541</v>
      </c>
      <c r="L448" s="123">
        <v>7.1149982718870328</v>
      </c>
      <c r="M448" s="123">
        <v>7.2903103490275187</v>
      </c>
      <c r="N448" s="123">
        <v>5.7987834493535173</v>
      </c>
      <c r="O448" s="123">
        <v>4.6590634203820107</v>
      </c>
      <c r="P448" s="123">
        <v>5.0515437036590143</v>
      </c>
      <c r="Q448" s="123">
        <v>5.0147371506796885</v>
      </c>
      <c r="R448" s="123">
        <v>5.6005691098058366</v>
      </c>
      <c r="S448" s="123">
        <v>5.4789009679280456</v>
      </c>
      <c r="T448" s="123">
        <v>5.8919440070074343</v>
      </c>
      <c r="U448" s="123">
        <v>5.767695516943947</v>
      </c>
      <c r="V448" s="123">
        <v>6.6341328579658416</v>
      </c>
      <c r="W448" s="123">
        <v>10.918491877323245</v>
      </c>
      <c r="X448" s="123">
        <v>9.505563496269728</v>
      </c>
      <c r="Y448" s="123">
        <v>6.6790349343767046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4.8773562937546018</v>
      </c>
      <c r="D449" s="99">
        <v>4.5611034367549825</v>
      </c>
      <c r="E449" s="99">
        <v>4.6875705541633836</v>
      </c>
      <c r="F449" s="99">
        <v>5.3198911017278423</v>
      </c>
      <c r="G449" s="99">
        <v>4.7017660086672546</v>
      </c>
      <c r="H449" s="99">
        <v>5.2893223750642484</v>
      </c>
      <c r="I449" s="99">
        <v>5.8811248730372903</v>
      </c>
      <c r="J449" s="99">
        <v>6.0894782061407353</v>
      </c>
      <c r="K449" s="99">
        <v>6.2938426759675048</v>
      </c>
      <c r="L449" s="99">
        <v>7.1678468252838208</v>
      </c>
      <c r="M449" s="99">
        <v>7.3145142229961868</v>
      </c>
      <c r="N449" s="99">
        <v>5.7904516780309754</v>
      </c>
      <c r="O449" s="99">
        <v>4.667516892387483</v>
      </c>
      <c r="P449" s="99">
        <v>5.033226806941844</v>
      </c>
      <c r="Q449" s="99">
        <v>5.0074571439701749</v>
      </c>
      <c r="R449" s="99">
        <v>5.605855084956894</v>
      </c>
      <c r="S449" s="99">
        <v>5.4816774185472337</v>
      </c>
      <c r="T449" s="99">
        <v>5.8888349383947549</v>
      </c>
      <c r="U449" s="99">
        <v>5.7642456305222103</v>
      </c>
      <c r="V449" s="99">
        <v>6.631314806380761</v>
      </c>
      <c r="W449" s="99">
        <v>10.948859101036749</v>
      </c>
      <c r="X449" s="99">
        <v>9.4986378959577564</v>
      </c>
      <c r="Y449" s="99">
        <v>6.6655158155600214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5.2683318345450427</v>
      </c>
      <c r="D453" s="102">
        <v>4.0412588890959622</v>
      </c>
      <c r="E453" s="102">
        <v>4.1806694236356154</v>
      </c>
      <c r="F453" s="102">
        <v>5.5534921744999792</v>
      </c>
      <c r="G453" s="102">
        <v>4.6979243397739241</v>
      </c>
      <c r="H453" s="102">
        <v>5.8392010633136442</v>
      </c>
      <c r="I453" s="102">
        <v>5.3761011215159122</v>
      </c>
      <c r="J453" s="102">
        <v>6.3819065910019708</v>
      </c>
      <c r="K453" s="102">
        <v>6.9602197177692178</v>
      </c>
      <c r="L453" s="102">
        <v>6.1682949964440397</v>
      </c>
      <c r="M453" s="102">
        <v>6.9896727565746017</v>
      </c>
      <c r="N453" s="102">
        <v>5.9006484100447514</v>
      </c>
      <c r="O453" s="102">
        <v>4.5364880763026685</v>
      </c>
      <c r="P453" s="102">
        <v>5.3011052830602585</v>
      </c>
      <c r="Q453" s="102">
        <v>5.180526868694777</v>
      </c>
      <c r="R453" s="102">
        <v>5.4536119993148091</v>
      </c>
      <c r="S453" s="102">
        <v>5.4059943494367149</v>
      </c>
      <c r="T453" s="102">
        <v>5.970795034959262</v>
      </c>
      <c r="U453" s="102">
        <v>5.8517112033336209</v>
      </c>
      <c r="V453" s="102">
        <v>6.6982007655679014</v>
      </c>
      <c r="W453" s="102">
        <v>10.318177947064621</v>
      </c>
      <c r="X453" s="102">
        <v>9.5995202482018875</v>
      </c>
      <c r="Y453" s="102">
        <v>6.8049111199442249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7.4544291987919653</v>
      </c>
      <c r="D457" s="123">
        <v>6.8263975439547426</v>
      </c>
      <c r="E457" s="123">
        <v>6.7641416464861086</v>
      </c>
      <c r="F457" s="123">
        <v>6.7707572542770738</v>
      </c>
      <c r="G457" s="123">
        <v>5.6956757612564459</v>
      </c>
      <c r="H457" s="123">
        <v>6.3082304834579954</v>
      </c>
      <c r="I457" s="123">
        <v>7.3682409818322547</v>
      </c>
      <c r="J457" s="123">
        <v>7.5101132293624628</v>
      </c>
      <c r="K457" s="123">
        <v>7.190080190744923</v>
      </c>
      <c r="L457" s="123">
        <v>7.3616488507712834</v>
      </c>
      <c r="M457" s="123">
        <v>7.827475029245015</v>
      </c>
      <c r="N457" s="123">
        <v>6.0105065382468288</v>
      </c>
      <c r="O457" s="123">
        <v>4.4945293258116799</v>
      </c>
      <c r="P457" s="123">
        <v>4.4404223598518486</v>
      </c>
      <c r="Q457" s="123">
        <v>3.5786335702704579</v>
      </c>
      <c r="R457" s="123">
        <v>3.8358460581598259</v>
      </c>
      <c r="S457" s="123">
        <v>3.4445511147349772</v>
      </c>
      <c r="T457" s="123">
        <v>4.6065453936058818</v>
      </c>
      <c r="U457" s="123">
        <v>4.9337209490173857</v>
      </c>
      <c r="V457" s="123">
        <v>5.4667892919037024</v>
      </c>
      <c r="W457" s="123">
        <v>6.1497007000460542</v>
      </c>
      <c r="X457" s="123">
        <v>5.9232167710111163</v>
      </c>
      <c r="Y457" s="123">
        <v>6.3511445405067386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7.3818734751162687</v>
      </c>
      <c r="D458" s="99">
        <v>6.9947981704192914</v>
      </c>
      <c r="E458" s="99">
        <v>6.8311621806484828</v>
      </c>
      <c r="F458" s="99">
        <v>6.7304869176088449</v>
      </c>
      <c r="G458" s="99">
        <v>5.7569571018078767</v>
      </c>
      <c r="H458" s="99">
        <v>6.307831763819344</v>
      </c>
      <c r="I458" s="99">
        <v>7.3391601602457106</v>
      </c>
      <c r="J458" s="99">
        <v>7.4825841733194709</v>
      </c>
      <c r="K458" s="99">
        <v>7.1524060971505072</v>
      </c>
      <c r="L458" s="99">
        <v>7.4051255062544836</v>
      </c>
      <c r="M458" s="99">
        <v>7.8501649035738152</v>
      </c>
      <c r="N458" s="99">
        <v>6.0086291134286807</v>
      </c>
      <c r="O458" s="99">
        <v>4.479495279811645</v>
      </c>
      <c r="P458" s="99">
        <v>4.4133302606402394</v>
      </c>
      <c r="Q458" s="99">
        <v>3.574376699826272</v>
      </c>
      <c r="R458" s="99">
        <v>3.8486868497930096</v>
      </c>
      <c r="S458" s="99">
        <v>3.4901475969141127</v>
      </c>
      <c r="T458" s="99">
        <v>4.5867756303368079</v>
      </c>
      <c r="U458" s="99">
        <v>4.9350051655790095</v>
      </c>
      <c r="V458" s="99">
        <v>5.4783271145185966</v>
      </c>
      <c r="W458" s="99">
        <v>6.1252890748412572</v>
      </c>
      <c r="X458" s="99">
        <v>5.9028355843909139</v>
      </c>
      <c r="Y458" s="99">
        <v>6.4536146121089253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8.3773026109108741</v>
      </c>
      <c r="D459" s="110">
        <v>4.2892754152908514</v>
      </c>
      <c r="E459" s="110">
        <v>5.6802688930467609</v>
      </c>
      <c r="F459" s="110">
        <v>7.4161331714905065</v>
      </c>
      <c r="G459" s="110">
        <v>4.7674436911391949</v>
      </c>
      <c r="H459" s="110">
        <v>6.3131689461428859</v>
      </c>
      <c r="I459" s="110">
        <v>7.9394478012906591</v>
      </c>
      <c r="J459" s="110">
        <v>8.1568045634250641</v>
      </c>
      <c r="K459" s="110">
        <v>7.9094628830295397</v>
      </c>
      <c r="L459" s="110">
        <v>6.5206788926747459</v>
      </c>
      <c r="M459" s="110">
        <v>7.4569471785553212</v>
      </c>
      <c r="N459" s="110">
        <v>6.0422239739981149</v>
      </c>
      <c r="O459" s="110">
        <v>4.7676669554306299</v>
      </c>
      <c r="P459" s="110">
        <v>4.8931594853133822</v>
      </c>
      <c r="Q459" s="110">
        <v>3.6784864226704914</v>
      </c>
      <c r="R459" s="110">
        <v>3.4929887427056361</v>
      </c>
      <c r="S459" s="110">
        <v>2.2188593768876204</v>
      </c>
      <c r="T459" s="110">
        <v>5.1177349867062247</v>
      </c>
      <c r="U459" s="110">
        <v>4.9008182505280935</v>
      </c>
      <c r="V459" s="110">
        <v>5.1688885433776459</v>
      </c>
      <c r="W459" s="110">
        <v>6.7069723316742937</v>
      </c>
      <c r="X459" s="110">
        <v>6.3227438676345242</v>
      </c>
      <c r="Y459" s="110">
        <v>5.4343387822307072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38.132806686018426</v>
      </c>
      <c r="D461" s="118">
        <f t="shared" si="239"/>
        <v>38.19080640200233</v>
      </c>
      <c r="E461" s="118">
        <f t="shared" si="239"/>
        <v>38.141903669888151</v>
      </c>
      <c r="F461" s="118">
        <f t="shared" si="239"/>
        <v>38.375416638622333</v>
      </c>
      <c r="G461" s="118">
        <f t="shared" si="239"/>
        <v>36.941329816254132</v>
      </c>
      <c r="H461" s="118">
        <f t="shared" si="239"/>
        <v>37.500996360448518</v>
      </c>
      <c r="I461" s="118">
        <f t="shared" si="239"/>
        <v>39.170307345213999</v>
      </c>
      <c r="J461" s="118">
        <f t="shared" si="239"/>
        <v>37.473318905777397</v>
      </c>
      <c r="K461" s="118">
        <f t="shared" si="239"/>
        <v>36.701878456117747</v>
      </c>
      <c r="L461" s="118">
        <f t="shared" si="239"/>
        <v>40.367528249174839</v>
      </c>
      <c r="M461" s="118">
        <f t="shared" si="239"/>
        <v>36.617956216437904</v>
      </c>
      <c r="N461" s="118">
        <f t="shared" si="239"/>
        <v>31.749733331815378</v>
      </c>
      <c r="O461" s="118">
        <f t="shared" si="239"/>
        <v>26.687357467615676</v>
      </c>
      <c r="P461" s="118">
        <f t="shared" si="239"/>
        <v>23.560004360958118</v>
      </c>
      <c r="Q461" s="118">
        <f t="shared" si="239"/>
        <v>21.300091720136859</v>
      </c>
      <c r="R461" s="118">
        <f t="shared" ref="R461:V461" si="240">R462+R465+R467+R476</f>
        <v>22.58931465844325</v>
      </c>
      <c r="S461" s="118">
        <f t="shared" si="240"/>
        <v>21.712728009062694</v>
      </c>
      <c r="T461" s="118">
        <f t="shared" si="240"/>
        <v>22.021321559312184</v>
      </c>
      <c r="U461" s="118">
        <f t="shared" si="240"/>
        <v>20.101748360512481</v>
      </c>
      <c r="V461" s="118">
        <f t="shared" si="240"/>
        <v>20.615743592807817</v>
      </c>
      <c r="W461" s="118">
        <f t="shared" ref="W461:Y461" si="241">W462+W465+W467+W476</f>
        <v>24.007159865695392</v>
      </c>
      <c r="X461" s="118">
        <f t="shared" si="241"/>
        <v>20.512951760669406</v>
      </c>
      <c r="Y461" s="118">
        <f t="shared" si="241"/>
        <v>18.206069085758227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34.012497482432259</v>
      </c>
      <c r="D462" s="123">
        <f t="shared" si="242"/>
        <v>34.283404052135154</v>
      </c>
      <c r="E462" s="123">
        <f t="shared" si="242"/>
        <v>34.254527152732301</v>
      </c>
      <c r="F462" s="123">
        <f t="shared" si="242"/>
        <v>34.334136936467921</v>
      </c>
      <c r="G462" s="123">
        <f t="shared" si="242"/>
        <v>33.46926491454326</v>
      </c>
      <c r="H462" s="123">
        <f t="shared" si="242"/>
        <v>33.729854281138138</v>
      </c>
      <c r="I462" s="123">
        <f t="shared" si="242"/>
        <v>34.780639150621191</v>
      </c>
      <c r="J462" s="123">
        <f t="shared" si="242"/>
        <v>32.971029661873089</v>
      </c>
      <c r="K462" s="123">
        <f t="shared" si="242"/>
        <v>32.340351622754831</v>
      </c>
      <c r="L462" s="123">
        <f t="shared" si="242"/>
        <v>35.685876740660518</v>
      </c>
      <c r="M462" s="123">
        <f t="shared" si="242"/>
        <v>31.87880699893147</v>
      </c>
      <c r="N462" s="123">
        <f t="shared" si="242"/>
        <v>28.127727845760091</v>
      </c>
      <c r="O462" s="123">
        <f t="shared" si="242"/>
        <v>23.93011236772767</v>
      </c>
      <c r="P462" s="123">
        <f t="shared" si="242"/>
        <v>20.809949594528973</v>
      </c>
      <c r="Q462" s="123">
        <f t="shared" si="242"/>
        <v>18.839316218031733</v>
      </c>
      <c r="R462" s="123">
        <f t="shared" ref="R462:V462" si="243">SUM(R463:R464)</f>
        <v>19.916904785366711</v>
      </c>
      <c r="S462" s="123">
        <f t="shared" si="243"/>
        <v>19.236688056625344</v>
      </c>
      <c r="T462" s="123">
        <f t="shared" si="243"/>
        <v>19.136079004229099</v>
      </c>
      <c r="U462" s="123">
        <f t="shared" si="243"/>
        <v>17.175475672819218</v>
      </c>
      <c r="V462" s="123">
        <f t="shared" si="243"/>
        <v>17.349785703057375</v>
      </c>
      <c r="W462" s="123">
        <f t="shared" ref="W462:Y462" si="244">SUM(W463:W464)</f>
        <v>19.592701573284518</v>
      </c>
      <c r="X462" s="123">
        <f t="shared" si="244"/>
        <v>16.565129444420819</v>
      </c>
      <c r="Y462" s="123">
        <f t="shared" si="244"/>
        <v>14.888724902556733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34.012497482432259</v>
      </c>
      <c r="D463" s="99">
        <v>34.283404052135154</v>
      </c>
      <c r="E463" s="99">
        <v>34.254527152732301</v>
      </c>
      <c r="F463" s="99">
        <v>34.334136936467921</v>
      </c>
      <c r="G463" s="99">
        <v>33.46926491454326</v>
      </c>
      <c r="H463" s="99">
        <v>33.729854281138138</v>
      </c>
      <c r="I463" s="99">
        <v>34.780639150621191</v>
      </c>
      <c r="J463" s="99">
        <v>32.971029661873089</v>
      </c>
      <c r="K463" s="99">
        <v>32.340351622754831</v>
      </c>
      <c r="L463" s="99">
        <v>35.685876740660518</v>
      </c>
      <c r="M463" s="99">
        <v>31.87880699893147</v>
      </c>
      <c r="N463" s="99">
        <v>28.127727845760091</v>
      </c>
      <c r="O463" s="99">
        <v>23.93011236772767</v>
      </c>
      <c r="P463" s="99">
        <v>20.809949594528973</v>
      </c>
      <c r="Q463" s="99">
        <v>18.839316218031733</v>
      </c>
      <c r="R463" s="99">
        <v>19.916904785366711</v>
      </c>
      <c r="S463" s="99">
        <v>19.236688056625344</v>
      </c>
      <c r="T463" s="99">
        <v>19.136079004229099</v>
      </c>
      <c r="U463" s="99">
        <v>17.175475672819218</v>
      </c>
      <c r="V463" s="99">
        <v>17.349785703057375</v>
      </c>
      <c r="W463" s="99">
        <v>19.592701573284518</v>
      </c>
      <c r="X463" s="99">
        <v>16.565129444420819</v>
      </c>
      <c r="Y463" s="99">
        <v>14.888724902556733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1.6991923053159588</v>
      </c>
      <c r="D467" s="123">
        <v>1.5896735919851739</v>
      </c>
      <c r="E467" s="123">
        <v>1.6169078309492289</v>
      </c>
      <c r="F467" s="123">
        <v>1.8081298631387648</v>
      </c>
      <c r="G467" s="123">
        <v>1.570687885819158</v>
      </c>
      <c r="H467" s="123">
        <v>1.7186456480226489</v>
      </c>
      <c r="I467" s="123">
        <v>1.9367351323468061</v>
      </c>
      <c r="J467" s="123">
        <v>1.9844069170880225</v>
      </c>
      <c r="K467" s="123">
        <v>1.9799962603647658</v>
      </c>
      <c r="L467" s="123">
        <v>2.2173261400376503</v>
      </c>
      <c r="M467" s="123">
        <v>2.1525325074285546</v>
      </c>
      <c r="N467" s="123">
        <v>1.6393483312195598</v>
      </c>
      <c r="O467" s="123">
        <v>1.2737853459259125</v>
      </c>
      <c r="P467" s="123">
        <v>1.2963433826936401</v>
      </c>
      <c r="Q467" s="123">
        <v>1.2680429771195836</v>
      </c>
      <c r="R467" s="123">
        <v>1.3931540767793884</v>
      </c>
      <c r="S467" s="123">
        <v>1.3299839199929866</v>
      </c>
      <c r="T467" s="123">
        <v>1.401299898777751</v>
      </c>
      <c r="U467" s="123">
        <v>1.3494094828839227</v>
      </c>
      <c r="V467" s="123">
        <v>1.5297967912116628</v>
      </c>
      <c r="W467" s="123">
        <v>2.4905269128701746</v>
      </c>
      <c r="X467" s="123">
        <v>2.1076942235211993</v>
      </c>
      <c r="Y467" s="123">
        <v>1.4246633694813944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1.8240375414889825</v>
      </c>
      <c r="D468" s="99">
        <v>1.6827146885060453</v>
      </c>
      <c r="E468" s="99">
        <v>1.7052842213566799</v>
      </c>
      <c r="F468" s="99">
        <v>1.9085273703642596</v>
      </c>
      <c r="G468" s="99">
        <v>1.6628522163093733</v>
      </c>
      <c r="H468" s="99">
        <v>1.8436226009087877</v>
      </c>
      <c r="I468" s="99">
        <v>2.0195633570080211</v>
      </c>
      <c r="J468" s="99">
        <v>2.0586316989756348</v>
      </c>
      <c r="K468" s="99">
        <v>2.0924874106657199</v>
      </c>
      <c r="L468" s="99">
        <v>2.3411056620373381</v>
      </c>
      <c r="M468" s="99">
        <v>2.3258296160774639</v>
      </c>
      <c r="N468" s="99">
        <v>1.7734344322794808</v>
      </c>
      <c r="O468" s="99">
        <v>1.3616326111621824</v>
      </c>
      <c r="P468" s="99">
        <v>1.3914901913801272</v>
      </c>
      <c r="Q468" s="99">
        <v>1.3237241224397125</v>
      </c>
      <c r="R468" s="99">
        <v>1.4432651452866987</v>
      </c>
      <c r="S468" s="99">
        <v>1.3806327465959158</v>
      </c>
      <c r="T468" s="99">
        <v>1.4565526665020008</v>
      </c>
      <c r="U468" s="99">
        <v>1.4048194860918009</v>
      </c>
      <c r="V468" s="99">
        <v>1.5970854921179656</v>
      </c>
      <c r="W468" s="99">
        <v>2.6165116420518757</v>
      </c>
      <c r="X468" s="99">
        <v>2.2630534443518715</v>
      </c>
      <c r="Y468" s="99">
        <v>1.5776724019600774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2.4211168982702089</v>
      </c>
      <c r="D476" s="123">
        <v>2.3177287578820041</v>
      </c>
      <c r="E476" s="123">
        <v>2.2704686862066179</v>
      </c>
      <c r="F476" s="123">
        <v>2.2331498390156468</v>
      </c>
      <c r="G476" s="123">
        <v>1.90137701589172</v>
      </c>
      <c r="H476" s="123">
        <v>2.0524964312877292</v>
      </c>
      <c r="I476" s="123">
        <v>2.4529330622460055</v>
      </c>
      <c r="J476" s="123">
        <v>2.5178823268162849</v>
      </c>
      <c r="K476" s="123">
        <v>2.3815305729981531</v>
      </c>
      <c r="L476" s="123">
        <v>2.4643253684766684</v>
      </c>
      <c r="M476" s="123">
        <v>2.5866167100778803</v>
      </c>
      <c r="N476" s="123">
        <v>1.9826571548357272</v>
      </c>
      <c r="O476" s="123">
        <v>1.4834597539620962</v>
      </c>
      <c r="P476" s="123">
        <v>1.4537113837355056</v>
      </c>
      <c r="Q476" s="123">
        <v>1.1927325249855401</v>
      </c>
      <c r="R476" s="123">
        <v>1.2792557962971502</v>
      </c>
      <c r="S476" s="123">
        <v>1.1460560324443647</v>
      </c>
      <c r="T476" s="123">
        <v>1.4839426563053333</v>
      </c>
      <c r="U476" s="123">
        <v>1.5768632048093412</v>
      </c>
      <c r="V476" s="123">
        <v>1.7361610985387781</v>
      </c>
      <c r="W476" s="123">
        <v>1.923931379540702</v>
      </c>
      <c r="X476" s="123">
        <v>1.8401280927273871</v>
      </c>
      <c r="Y476" s="123">
        <v>1.8926808137200994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2.6114635767535814</v>
      </c>
      <c r="D477" s="99">
        <v>2.4715672232805059</v>
      </c>
      <c r="E477" s="99">
        <v>2.4108615724247193</v>
      </c>
      <c r="F477" s="99">
        <v>2.3724945115532483</v>
      </c>
      <c r="G477" s="99">
        <v>2.0269048188826293</v>
      </c>
      <c r="H477" s="99">
        <v>2.2182100728868379</v>
      </c>
      <c r="I477" s="99">
        <v>2.5778148149088045</v>
      </c>
      <c r="J477" s="99">
        <v>2.6250662645523031</v>
      </c>
      <c r="K477" s="99">
        <v>2.5062514019357476</v>
      </c>
      <c r="L477" s="99">
        <v>2.5917266198677074</v>
      </c>
      <c r="M477" s="99">
        <v>2.7450123825737318</v>
      </c>
      <c r="N477" s="99">
        <v>2.1000149947807385</v>
      </c>
      <c r="O477" s="99">
        <v>1.5651123706717747</v>
      </c>
      <c r="P477" s="99">
        <v>1.5407024671220484</v>
      </c>
      <c r="Q477" s="99">
        <v>1.2435804247840248</v>
      </c>
      <c r="R477" s="99">
        <v>1.3271668554619052</v>
      </c>
      <c r="S477" s="99">
        <v>1.1886900176839292</v>
      </c>
      <c r="T477" s="99">
        <v>1.541332703786755</v>
      </c>
      <c r="U477" s="99">
        <v>1.638409337376302</v>
      </c>
      <c r="V477" s="99">
        <v>1.8034033558507527</v>
      </c>
      <c r="W477" s="99">
        <v>2.0082103722105207</v>
      </c>
      <c r="X477" s="99">
        <v>1.9339990576254298</v>
      </c>
      <c r="Y477" s="99">
        <v>2.1042230479951924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476744</v>
      </c>
      <c r="C5" s="120">
        <v>466685</v>
      </c>
      <c r="D5" s="120">
        <v>456920</v>
      </c>
      <c r="E5" s="120">
        <v>455659</v>
      </c>
      <c r="F5" s="120">
        <v>459606</v>
      </c>
      <c r="G5" s="120">
        <v>463870</v>
      </c>
      <c r="H5" s="120">
        <v>466550</v>
      </c>
      <c r="I5" s="120">
        <v>468449</v>
      </c>
      <c r="J5" s="120">
        <v>490066</v>
      </c>
      <c r="K5" s="120">
        <v>493257</v>
      </c>
      <c r="L5" s="120">
        <v>507100</v>
      </c>
      <c r="M5" s="120">
        <v>506488</v>
      </c>
      <c r="N5" s="120">
        <v>514540</v>
      </c>
      <c r="O5" s="120">
        <v>520290</v>
      </c>
      <c r="P5" s="120">
        <v>517875</v>
      </c>
      <c r="Q5" s="120">
        <v>508934</v>
      </c>
      <c r="R5" s="120">
        <v>488039</v>
      </c>
      <c r="S5" s="120">
        <v>467565</v>
      </c>
      <c r="T5" s="120">
        <v>454916</v>
      </c>
      <c r="U5" s="120">
        <v>446943</v>
      </c>
      <c r="V5" s="120">
        <v>428855</v>
      </c>
      <c r="W5" s="120">
        <v>423215</v>
      </c>
      <c r="X5" s="120">
        <v>406513</v>
      </c>
      <c r="Y5" s="120">
        <v>405054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476744</v>
      </c>
      <c r="C7" s="52">
        <v>466685</v>
      </c>
      <c r="D7" s="52">
        <v>456920</v>
      </c>
      <c r="E7" s="52">
        <v>455659</v>
      </c>
      <c r="F7" s="52">
        <v>459606</v>
      </c>
      <c r="G7" s="52">
        <v>463870</v>
      </c>
      <c r="H7" s="52">
        <v>466550</v>
      </c>
      <c r="I7" s="52">
        <v>468449</v>
      </c>
      <c r="J7" s="52">
        <v>490066</v>
      </c>
      <c r="K7" s="52">
        <v>493257</v>
      </c>
      <c r="L7" s="52">
        <v>507100</v>
      </c>
      <c r="M7" s="52">
        <v>506488</v>
      </c>
      <c r="N7" s="52">
        <v>514540</v>
      </c>
      <c r="O7" s="52">
        <v>520290</v>
      </c>
      <c r="P7" s="52">
        <v>517875</v>
      </c>
      <c r="Q7" s="52">
        <v>508934</v>
      </c>
      <c r="R7" s="52">
        <v>488039</v>
      </c>
      <c r="S7" s="52">
        <v>467565</v>
      </c>
      <c r="T7" s="52">
        <v>454916</v>
      </c>
      <c r="U7" s="52">
        <v>446943</v>
      </c>
      <c r="V7" s="52">
        <v>428855</v>
      </c>
      <c r="W7" s="52">
        <v>423215</v>
      </c>
      <c r="X7" s="52">
        <v>406513</v>
      </c>
      <c r="Y7" s="52">
        <v>405054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71</v>
      </c>
      <c r="C9" s="52">
        <v>66</v>
      </c>
      <c r="D9" s="52">
        <v>66</v>
      </c>
      <c r="E9" s="52">
        <v>206</v>
      </c>
      <c r="F9" s="52">
        <v>413</v>
      </c>
      <c r="G9" s="52">
        <v>825</v>
      </c>
      <c r="H9" s="52">
        <v>1423</v>
      </c>
      <c r="I9" s="52">
        <v>2342</v>
      </c>
      <c r="J9" s="52">
        <v>3304</v>
      </c>
      <c r="K9" s="52">
        <v>4167</v>
      </c>
      <c r="L9" s="52">
        <v>4991</v>
      </c>
      <c r="M9" s="52">
        <v>5397</v>
      </c>
      <c r="N9" s="52">
        <v>6020</v>
      </c>
      <c r="O9" s="52">
        <v>6344</v>
      </c>
      <c r="P9" s="52">
        <v>6744</v>
      </c>
      <c r="Q9" s="52">
        <v>6709</v>
      </c>
      <c r="R9" s="52">
        <v>6503</v>
      </c>
      <c r="S9" s="52">
        <v>6049</v>
      </c>
      <c r="T9" s="52">
        <v>5547</v>
      </c>
      <c r="U9" s="52">
        <v>5193</v>
      </c>
      <c r="V9" s="52">
        <v>4951</v>
      </c>
      <c r="W9" s="52">
        <v>4724</v>
      </c>
      <c r="X9" s="52">
        <v>4224</v>
      </c>
      <c r="Y9" s="52">
        <v>3726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350989</v>
      </c>
      <c r="C11" s="52">
        <v>345278</v>
      </c>
      <c r="D11" s="52">
        <v>338172</v>
      </c>
      <c r="E11" s="52">
        <v>323651</v>
      </c>
      <c r="F11" s="52">
        <v>300546</v>
      </c>
      <c r="G11" s="52">
        <v>284992</v>
      </c>
      <c r="H11" s="52">
        <v>273136</v>
      </c>
      <c r="I11" s="52">
        <v>280583</v>
      </c>
      <c r="J11" s="52">
        <v>291112</v>
      </c>
      <c r="K11" s="52">
        <v>309300</v>
      </c>
      <c r="L11" s="52">
        <v>328647</v>
      </c>
      <c r="M11" s="52">
        <v>344804</v>
      </c>
      <c r="N11" s="52">
        <v>355881</v>
      </c>
      <c r="O11" s="52">
        <v>365545</v>
      </c>
      <c r="P11" s="52">
        <v>363341</v>
      </c>
      <c r="Q11" s="52">
        <v>358377</v>
      </c>
      <c r="R11" s="52">
        <v>344217</v>
      </c>
      <c r="S11" s="52">
        <v>334560</v>
      </c>
      <c r="T11" s="52">
        <v>330143</v>
      </c>
      <c r="U11" s="52">
        <v>331227</v>
      </c>
      <c r="V11" s="52">
        <v>335962</v>
      </c>
      <c r="W11" s="52">
        <v>342959</v>
      </c>
      <c r="X11" s="52">
        <v>362223</v>
      </c>
      <c r="Y11" s="52">
        <v>385769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4018</v>
      </c>
      <c r="C13" s="52">
        <v>3947</v>
      </c>
      <c r="D13" s="52">
        <v>3791</v>
      </c>
      <c r="E13" s="52">
        <v>3474</v>
      </c>
      <c r="F13" s="52">
        <v>2980</v>
      </c>
      <c r="G13" s="52">
        <v>2545</v>
      </c>
      <c r="H13" s="52">
        <v>2060</v>
      </c>
      <c r="I13" s="52">
        <v>1695</v>
      </c>
      <c r="J13" s="52">
        <v>1476</v>
      </c>
      <c r="K13" s="52">
        <v>1395</v>
      </c>
      <c r="L13" s="52">
        <v>1460</v>
      </c>
      <c r="M13" s="52">
        <v>1478</v>
      </c>
      <c r="N13" s="52">
        <v>1467</v>
      </c>
      <c r="O13" s="52">
        <v>1365</v>
      </c>
      <c r="P13" s="52">
        <v>1243</v>
      </c>
      <c r="Q13" s="52">
        <v>1160</v>
      </c>
      <c r="R13" s="52">
        <v>1139</v>
      </c>
      <c r="S13" s="52">
        <v>1041</v>
      </c>
      <c r="T13" s="52">
        <v>1028</v>
      </c>
      <c r="U13" s="52">
        <v>1052</v>
      </c>
      <c r="V13" s="52">
        <v>970</v>
      </c>
      <c r="W13" s="52">
        <v>1124</v>
      </c>
      <c r="X13" s="52">
        <v>770</v>
      </c>
      <c r="Y13" s="52">
        <v>426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121737</v>
      </c>
      <c r="C15" s="52">
        <v>117460</v>
      </c>
      <c r="D15" s="52">
        <v>114957</v>
      </c>
      <c r="E15" s="52">
        <v>128534</v>
      </c>
      <c r="F15" s="52">
        <v>156080</v>
      </c>
      <c r="G15" s="52">
        <v>176333</v>
      </c>
      <c r="H15" s="52">
        <v>191354</v>
      </c>
      <c r="I15" s="52">
        <v>186171</v>
      </c>
      <c r="J15" s="52">
        <v>197478</v>
      </c>
      <c r="K15" s="52">
        <v>182562</v>
      </c>
      <c r="L15" s="52">
        <v>176993</v>
      </c>
      <c r="M15" s="52">
        <v>160206</v>
      </c>
      <c r="N15" s="52">
        <v>157192</v>
      </c>
      <c r="O15" s="52">
        <v>153380</v>
      </c>
      <c r="P15" s="52">
        <v>153291</v>
      </c>
      <c r="Q15" s="52">
        <v>149397</v>
      </c>
      <c r="R15" s="52">
        <v>142683</v>
      </c>
      <c r="S15" s="52">
        <v>131964</v>
      </c>
      <c r="T15" s="52">
        <v>123745</v>
      </c>
      <c r="U15" s="52">
        <v>114664</v>
      </c>
      <c r="V15" s="52">
        <v>91923</v>
      </c>
      <c r="W15" s="52">
        <v>79132</v>
      </c>
      <c r="X15" s="52">
        <v>43520</v>
      </c>
      <c r="Y15" s="52">
        <v>18859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139980</v>
      </c>
      <c r="C18" s="52">
        <v>138873</v>
      </c>
      <c r="D18" s="52">
        <v>136785</v>
      </c>
      <c r="E18" s="52">
        <v>134617</v>
      </c>
      <c r="F18" s="52">
        <v>131681</v>
      </c>
      <c r="G18" s="52">
        <v>127380</v>
      </c>
      <c r="H18" s="52">
        <v>120895</v>
      </c>
      <c r="I18" s="52">
        <v>116683</v>
      </c>
      <c r="J18" s="52">
        <v>117031</v>
      </c>
      <c r="K18" s="52">
        <v>121052</v>
      </c>
      <c r="L18" s="52">
        <v>126947</v>
      </c>
      <c r="M18" s="52">
        <v>129962</v>
      </c>
      <c r="N18" s="52">
        <v>134569</v>
      </c>
      <c r="O18" s="52">
        <v>145071</v>
      </c>
      <c r="P18" s="52">
        <v>158387</v>
      </c>
      <c r="Q18" s="52">
        <v>176429</v>
      </c>
      <c r="R18" s="52">
        <v>180946</v>
      </c>
      <c r="S18" s="52">
        <v>178562</v>
      </c>
      <c r="T18" s="52">
        <v>161965</v>
      </c>
      <c r="U18" s="52">
        <v>150966</v>
      </c>
      <c r="V18" s="52">
        <v>147316</v>
      </c>
      <c r="W18" s="52">
        <v>148589</v>
      </c>
      <c r="X18" s="52">
        <v>153893</v>
      </c>
      <c r="Y18" s="52">
        <v>150896</v>
      </c>
      <c r="DA18" s="63" t="s">
        <v>1101</v>
      </c>
    </row>
    <row r="19" spans="1:105" ht="12" customHeight="1" x14ac:dyDescent="0.25">
      <c r="A19" s="97" t="s">
        <v>50</v>
      </c>
      <c r="B19" s="52">
        <v>316988</v>
      </c>
      <c r="C19" s="52">
        <v>308697</v>
      </c>
      <c r="D19" s="52">
        <v>295541</v>
      </c>
      <c r="E19" s="52">
        <v>281626</v>
      </c>
      <c r="F19" s="52">
        <v>260387</v>
      </c>
      <c r="G19" s="52">
        <v>238274</v>
      </c>
      <c r="H19" s="52">
        <v>198149</v>
      </c>
      <c r="I19" s="52">
        <v>166798</v>
      </c>
      <c r="J19" s="52">
        <v>151951</v>
      </c>
      <c r="K19" s="52">
        <v>157497</v>
      </c>
      <c r="L19" s="52">
        <v>178065</v>
      </c>
      <c r="M19" s="52">
        <v>190391</v>
      </c>
      <c r="N19" s="52">
        <v>196642</v>
      </c>
      <c r="O19" s="52">
        <v>197854</v>
      </c>
      <c r="P19" s="52">
        <v>194756</v>
      </c>
      <c r="Q19" s="52">
        <v>192989</v>
      </c>
      <c r="R19" s="52">
        <v>183374</v>
      </c>
      <c r="S19" s="52">
        <v>170745</v>
      </c>
      <c r="T19" s="52">
        <v>177440</v>
      </c>
      <c r="U19" s="52">
        <v>168315</v>
      </c>
      <c r="V19" s="52">
        <v>146682</v>
      </c>
      <c r="W19" s="52">
        <v>141465</v>
      </c>
      <c r="X19" s="52">
        <v>130469</v>
      </c>
      <c r="Y19" s="52">
        <v>156799</v>
      </c>
      <c r="DA19" s="63" t="s">
        <v>1102</v>
      </c>
    </row>
    <row r="20" spans="1:105" ht="12" customHeight="1" x14ac:dyDescent="0.25">
      <c r="A20" s="109" t="s">
        <v>120</v>
      </c>
      <c r="B20" s="36">
        <v>19776</v>
      </c>
      <c r="C20" s="36">
        <v>19115</v>
      </c>
      <c r="D20" s="36">
        <v>24594</v>
      </c>
      <c r="E20" s="36">
        <v>39416</v>
      </c>
      <c r="F20" s="36">
        <v>67538</v>
      </c>
      <c r="G20" s="36">
        <v>98216</v>
      </c>
      <c r="H20" s="36">
        <v>147506</v>
      </c>
      <c r="I20" s="36">
        <v>184968</v>
      </c>
      <c r="J20" s="36">
        <v>221084</v>
      </c>
      <c r="K20" s="36">
        <v>214708</v>
      </c>
      <c r="L20" s="36">
        <v>202088</v>
      </c>
      <c r="M20" s="36">
        <v>186135</v>
      </c>
      <c r="N20" s="36">
        <v>183329</v>
      </c>
      <c r="O20" s="36">
        <v>177365</v>
      </c>
      <c r="P20" s="36">
        <v>164732</v>
      </c>
      <c r="Q20" s="36">
        <v>139516</v>
      </c>
      <c r="R20" s="36">
        <v>123719</v>
      </c>
      <c r="S20" s="36">
        <v>118258</v>
      </c>
      <c r="T20" s="36">
        <v>115511</v>
      </c>
      <c r="U20" s="36">
        <v>127662</v>
      </c>
      <c r="V20" s="36">
        <v>134857</v>
      </c>
      <c r="W20" s="36">
        <v>133161</v>
      </c>
      <c r="X20" s="36">
        <v>122151</v>
      </c>
      <c r="Y20" s="36">
        <v>97359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37246</v>
      </c>
      <c r="D24" s="52">
        <v>37252</v>
      </c>
      <c r="E24" s="52">
        <v>37299</v>
      </c>
      <c r="F24" s="52">
        <v>37427</v>
      </c>
      <c r="G24" s="52">
        <v>37690</v>
      </c>
      <c r="H24" s="52">
        <v>38148</v>
      </c>
      <c r="I24" s="52">
        <v>38853</v>
      </c>
      <c r="J24" s="52">
        <v>39886</v>
      </c>
      <c r="K24" s="52">
        <v>41293</v>
      </c>
      <c r="L24" s="52">
        <v>43151</v>
      </c>
      <c r="M24" s="52">
        <v>45554</v>
      </c>
      <c r="N24" s="52">
        <v>48562</v>
      </c>
      <c r="O24" s="52">
        <v>44808</v>
      </c>
      <c r="P24" s="52">
        <v>19839</v>
      </c>
      <c r="Q24" s="52">
        <v>24357</v>
      </c>
      <c r="R24" s="52">
        <v>30877</v>
      </c>
      <c r="S24" s="52">
        <v>37903</v>
      </c>
      <c r="T24" s="52">
        <v>40400</v>
      </c>
      <c r="U24" s="52">
        <v>43083</v>
      </c>
      <c r="V24" s="52">
        <v>44324</v>
      </c>
      <c r="W24" s="52">
        <v>44519</v>
      </c>
      <c r="X24" s="52">
        <v>44493</v>
      </c>
      <c r="Y24" s="52">
        <v>44579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11</v>
      </c>
      <c r="D26" s="52">
        <v>11</v>
      </c>
      <c r="E26" s="52">
        <v>11</v>
      </c>
      <c r="F26" s="52">
        <v>11</v>
      </c>
      <c r="G26" s="52">
        <v>14</v>
      </c>
      <c r="H26" s="52">
        <v>22</v>
      </c>
      <c r="I26" s="52">
        <v>33</v>
      </c>
      <c r="J26" s="52">
        <v>62</v>
      </c>
      <c r="K26" s="52">
        <v>126</v>
      </c>
      <c r="L26" s="52">
        <v>226</v>
      </c>
      <c r="M26" s="52">
        <v>372</v>
      </c>
      <c r="N26" s="52">
        <v>526</v>
      </c>
      <c r="O26" s="52">
        <v>742</v>
      </c>
      <c r="P26" s="52">
        <v>847</v>
      </c>
      <c r="Q26" s="52">
        <v>982</v>
      </c>
      <c r="R26" s="52">
        <v>1002</v>
      </c>
      <c r="S26" s="52">
        <v>995</v>
      </c>
      <c r="T26" s="52">
        <v>1021</v>
      </c>
      <c r="U26" s="52">
        <v>1023</v>
      </c>
      <c r="V26" s="52">
        <v>1108</v>
      </c>
      <c r="W26" s="52">
        <v>1022</v>
      </c>
      <c r="X26" s="52">
        <v>941</v>
      </c>
      <c r="Y26" s="52">
        <v>768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27421</v>
      </c>
      <c r="D28" s="52">
        <v>27426</v>
      </c>
      <c r="E28" s="52">
        <v>27463</v>
      </c>
      <c r="F28" s="52">
        <v>27559</v>
      </c>
      <c r="G28" s="52">
        <v>27734</v>
      </c>
      <c r="H28" s="52">
        <v>27997</v>
      </c>
      <c r="I28" s="52">
        <v>29516</v>
      </c>
      <c r="J28" s="52">
        <v>36939</v>
      </c>
      <c r="K28" s="52">
        <v>36908</v>
      </c>
      <c r="L28" s="52">
        <v>37601</v>
      </c>
      <c r="M28" s="52">
        <v>38828</v>
      </c>
      <c r="N28" s="52">
        <v>41264</v>
      </c>
      <c r="O28" s="52">
        <v>39120</v>
      </c>
      <c r="P28" s="52">
        <v>14792</v>
      </c>
      <c r="Q28" s="52">
        <v>19766</v>
      </c>
      <c r="R28" s="52">
        <v>34094</v>
      </c>
      <c r="S28" s="52">
        <v>33351</v>
      </c>
      <c r="T28" s="52">
        <v>28492</v>
      </c>
      <c r="U28" s="52">
        <v>32339</v>
      </c>
      <c r="V28" s="52">
        <v>34614</v>
      </c>
      <c r="W28" s="52">
        <v>36138</v>
      </c>
      <c r="X28" s="52">
        <v>36947</v>
      </c>
      <c r="Y28" s="52">
        <v>43652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628</v>
      </c>
      <c r="D30" s="52">
        <v>629</v>
      </c>
      <c r="E30" s="52">
        <v>636</v>
      </c>
      <c r="F30" s="52">
        <v>654</v>
      </c>
      <c r="G30" s="52">
        <v>691</v>
      </c>
      <c r="H30" s="52">
        <v>743</v>
      </c>
      <c r="I30" s="52">
        <v>438</v>
      </c>
      <c r="J30" s="52">
        <v>287</v>
      </c>
      <c r="K30" s="52">
        <v>409</v>
      </c>
      <c r="L30" s="52">
        <v>317</v>
      </c>
      <c r="M30" s="52">
        <v>235</v>
      </c>
      <c r="N30" s="52">
        <v>195</v>
      </c>
      <c r="O30" s="52">
        <v>215</v>
      </c>
      <c r="P30" s="52">
        <v>200</v>
      </c>
      <c r="Q30" s="52">
        <v>178</v>
      </c>
      <c r="R30" s="52">
        <v>217</v>
      </c>
      <c r="S30" s="52">
        <v>282</v>
      </c>
      <c r="T30" s="52">
        <v>248</v>
      </c>
      <c r="U30" s="52">
        <v>175</v>
      </c>
      <c r="V30" s="52">
        <v>135</v>
      </c>
      <c r="W30" s="52">
        <v>116</v>
      </c>
      <c r="X30" s="52">
        <v>354</v>
      </c>
      <c r="Y30" s="52">
        <v>344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19021</v>
      </c>
      <c r="D32" s="52">
        <v>19051</v>
      </c>
      <c r="E32" s="52">
        <v>19255</v>
      </c>
      <c r="F32" s="52">
        <v>19859</v>
      </c>
      <c r="G32" s="52">
        <v>21242</v>
      </c>
      <c r="H32" s="52">
        <v>23919</v>
      </c>
      <c r="I32" s="52">
        <v>17030</v>
      </c>
      <c r="J32" s="52">
        <v>16450</v>
      </c>
      <c r="K32" s="52">
        <v>25500</v>
      </c>
      <c r="L32" s="52">
        <v>30931</v>
      </c>
      <c r="M32" s="52">
        <v>36791</v>
      </c>
      <c r="N32" s="52">
        <v>36855</v>
      </c>
      <c r="O32" s="52">
        <v>31243</v>
      </c>
      <c r="P32" s="52">
        <v>25503</v>
      </c>
      <c r="Q32" s="52">
        <v>20034</v>
      </c>
      <c r="R32" s="52">
        <v>22799</v>
      </c>
      <c r="S32" s="52">
        <v>21063</v>
      </c>
      <c r="T32" s="52">
        <v>25954</v>
      </c>
      <c r="U32" s="52">
        <v>24617</v>
      </c>
      <c r="V32" s="52">
        <v>25355</v>
      </c>
      <c r="W32" s="52">
        <v>20953</v>
      </c>
      <c r="X32" s="52">
        <v>35614</v>
      </c>
      <c r="Y32" s="52">
        <v>24663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21872</v>
      </c>
      <c r="D35" s="52">
        <v>21913</v>
      </c>
      <c r="E35" s="52">
        <v>22194</v>
      </c>
      <c r="F35" s="52">
        <v>22949</v>
      </c>
      <c r="G35" s="52">
        <v>24423</v>
      </c>
      <c r="H35" s="52">
        <v>26834</v>
      </c>
      <c r="I35" s="52">
        <v>17313</v>
      </c>
      <c r="J35" s="52">
        <v>18187</v>
      </c>
      <c r="K35" s="52">
        <v>19756</v>
      </c>
      <c r="L35" s="52">
        <v>19833</v>
      </c>
      <c r="M35" s="52">
        <v>20267</v>
      </c>
      <c r="N35" s="52">
        <v>21150</v>
      </c>
      <c r="O35" s="52">
        <v>20877</v>
      </c>
      <c r="P35" s="52">
        <v>13684</v>
      </c>
      <c r="Q35" s="52">
        <v>17360</v>
      </c>
      <c r="R35" s="52">
        <v>22955</v>
      </c>
      <c r="S35" s="52">
        <v>27202</v>
      </c>
      <c r="T35" s="52">
        <v>28020</v>
      </c>
      <c r="U35" s="52">
        <v>28466</v>
      </c>
      <c r="V35" s="52">
        <v>29349</v>
      </c>
      <c r="W35" s="52">
        <v>29569</v>
      </c>
      <c r="X35" s="52">
        <v>28075</v>
      </c>
      <c r="Y35" s="52">
        <v>26536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49529</v>
      </c>
      <c r="D36" s="52">
        <v>49611</v>
      </c>
      <c r="E36" s="52">
        <v>50163</v>
      </c>
      <c r="F36" s="52">
        <v>51629</v>
      </c>
      <c r="G36" s="52">
        <v>54417</v>
      </c>
      <c r="H36" s="52">
        <v>58899</v>
      </c>
      <c r="I36" s="52">
        <v>35709</v>
      </c>
      <c r="J36" s="52">
        <v>28225</v>
      </c>
      <c r="K36" s="52">
        <v>35230</v>
      </c>
      <c r="L36" s="52">
        <v>31961</v>
      </c>
      <c r="M36" s="52">
        <v>29352</v>
      </c>
      <c r="N36" s="52">
        <v>26121</v>
      </c>
      <c r="O36" s="52">
        <v>22920</v>
      </c>
      <c r="P36" s="52">
        <v>17471</v>
      </c>
      <c r="Q36" s="52">
        <v>22583</v>
      </c>
      <c r="R36" s="52">
        <v>32248</v>
      </c>
      <c r="S36" s="52">
        <v>40726</v>
      </c>
      <c r="T36" s="52">
        <v>38865</v>
      </c>
      <c r="U36" s="52">
        <v>31239</v>
      </c>
      <c r="V36" s="52">
        <v>25855</v>
      </c>
      <c r="W36" s="52">
        <v>22494</v>
      </c>
      <c r="X36" s="52">
        <v>21127</v>
      </c>
      <c r="Y36" s="52">
        <v>23824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3090</v>
      </c>
      <c r="D37" s="36">
        <v>3095</v>
      </c>
      <c r="E37" s="36">
        <v>3138</v>
      </c>
      <c r="F37" s="36">
        <v>3335</v>
      </c>
      <c r="G37" s="36">
        <v>3890</v>
      </c>
      <c r="H37" s="36">
        <v>5161</v>
      </c>
      <c r="I37" s="36">
        <v>5734</v>
      </c>
      <c r="J37" s="36">
        <v>12303</v>
      </c>
      <c r="K37" s="36">
        <v>15491</v>
      </c>
      <c r="L37" s="36">
        <v>23624</v>
      </c>
      <c r="M37" s="36">
        <v>32492</v>
      </c>
      <c r="N37" s="36">
        <v>40296</v>
      </c>
      <c r="O37" s="36">
        <v>41667</v>
      </c>
      <c r="P37" s="36">
        <v>31715</v>
      </c>
      <c r="Q37" s="36">
        <v>31703</v>
      </c>
      <c r="R37" s="36">
        <v>26453</v>
      </c>
      <c r="S37" s="36">
        <v>16627</v>
      </c>
      <c r="T37" s="36">
        <v>20467</v>
      </c>
      <c r="U37" s="36">
        <v>24591</v>
      </c>
      <c r="V37" s="36">
        <v>27270</v>
      </c>
      <c r="W37" s="36">
        <v>21835</v>
      </c>
      <c r="X37" s="36">
        <v>14963</v>
      </c>
      <c r="Y37" s="36">
        <v>24974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27187</v>
      </c>
      <c r="D41" s="52">
        <v>27487</v>
      </c>
      <c r="E41" s="52">
        <v>36038</v>
      </c>
      <c r="F41" s="52">
        <v>41374</v>
      </c>
      <c r="G41" s="52">
        <v>41954</v>
      </c>
      <c r="H41" s="52">
        <v>40828</v>
      </c>
      <c r="I41" s="52">
        <v>40752</v>
      </c>
      <c r="J41" s="52">
        <v>61503</v>
      </c>
      <c r="K41" s="52">
        <v>44484</v>
      </c>
      <c r="L41" s="52">
        <v>56994</v>
      </c>
      <c r="M41" s="52">
        <v>44942</v>
      </c>
      <c r="N41" s="52">
        <v>56614</v>
      </c>
      <c r="O41" s="52">
        <v>50558</v>
      </c>
      <c r="P41" s="52">
        <v>17424</v>
      </c>
      <c r="Q41" s="52">
        <v>15416</v>
      </c>
      <c r="R41" s="52">
        <v>9982</v>
      </c>
      <c r="S41" s="52">
        <v>17429</v>
      </c>
      <c r="T41" s="52">
        <v>27751</v>
      </c>
      <c r="U41" s="52">
        <v>35110</v>
      </c>
      <c r="V41" s="52">
        <v>26236</v>
      </c>
      <c r="W41" s="52">
        <v>38879</v>
      </c>
      <c r="X41" s="52">
        <v>27791</v>
      </c>
      <c r="Y41" s="52">
        <v>43120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6</v>
      </c>
      <c r="D43" s="52">
        <v>11</v>
      </c>
      <c r="E43" s="52">
        <v>151</v>
      </c>
      <c r="F43" s="52">
        <v>218</v>
      </c>
      <c r="G43" s="52">
        <v>426</v>
      </c>
      <c r="H43" s="52">
        <v>620</v>
      </c>
      <c r="I43" s="52">
        <v>952</v>
      </c>
      <c r="J43" s="52">
        <v>1024</v>
      </c>
      <c r="K43" s="52">
        <v>989</v>
      </c>
      <c r="L43" s="52">
        <v>1050</v>
      </c>
      <c r="M43" s="52">
        <v>778</v>
      </c>
      <c r="N43" s="52">
        <v>1149</v>
      </c>
      <c r="O43" s="52">
        <v>1066</v>
      </c>
      <c r="P43" s="52">
        <v>1247</v>
      </c>
      <c r="Q43" s="52">
        <v>947</v>
      </c>
      <c r="R43" s="52">
        <v>796</v>
      </c>
      <c r="S43" s="52">
        <v>541</v>
      </c>
      <c r="T43" s="52">
        <v>519</v>
      </c>
      <c r="U43" s="52">
        <v>669</v>
      </c>
      <c r="V43" s="52">
        <v>866</v>
      </c>
      <c r="W43" s="52">
        <v>795</v>
      </c>
      <c r="X43" s="52">
        <v>441</v>
      </c>
      <c r="Y43" s="52">
        <v>270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21710</v>
      </c>
      <c r="D45" s="52">
        <v>20320</v>
      </c>
      <c r="E45" s="52">
        <v>12942</v>
      </c>
      <c r="F45" s="52">
        <v>4454</v>
      </c>
      <c r="G45" s="52">
        <v>12180</v>
      </c>
      <c r="H45" s="52">
        <v>16141</v>
      </c>
      <c r="I45" s="52">
        <v>36963</v>
      </c>
      <c r="J45" s="52">
        <v>47468</v>
      </c>
      <c r="K45" s="52">
        <v>55096</v>
      </c>
      <c r="L45" s="52">
        <v>56948</v>
      </c>
      <c r="M45" s="52">
        <v>54985</v>
      </c>
      <c r="N45" s="52">
        <v>52341</v>
      </c>
      <c r="O45" s="52">
        <v>48784</v>
      </c>
      <c r="P45" s="52">
        <v>12588</v>
      </c>
      <c r="Q45" s="52">
        <v>14802</v>
      </c>
      <c r="R45" s="52">
        <v>19934</v>
      </c>
      <c r="S45" s="52">
        <v>23694</v>
      </c>
      <c r="T45" s="52">
        <v>24075</v>
      </c>
      <c r="U45" s="52">
        <v>33423</v>
      </c>
      <c r="V45" s="52">
        <v>39349</v>
      </c>
      <c r="W45" s="52">
        <v>43135</v>
      </c>
      <c r="X45" s="52">
        <v>56211</v>
      </c>
      <c r="Y45" s="52">
        <v>67198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557</v>
      </c>
      <c r="D47" s="52">
        <v>473</v>
      </c>
      <c r="E47" s="52">
        <v>319</v>
      </c>
      <c r="F47" s="52">
        <v>160</v>
      </c>
      <c r="G47" s="52">
        <v>256</v>
      </c>
      <c r="H47" s="52">
        <v>258</v>
      </c>
      <c r="I47" s="52">
        <v>73</v>
      </c>
      <c r="J47" s="52">
        <v>68</v>
      </c>
      <c r="K47" s="52">
        <v>328</v>
      </c>
      <c r="L47" s="52">
        <v>382</v>
      </c>
      <c r="M47" s="52">
        <v>253</v>
      </c>
      <c r="N47" s="52">
        <v>184</v>
      </c>
      <c r="O47" s="52">
        <v>113</v>
      </c>
      <c r="P47" s="52">
        <v>78</v>
      </c>
      <c r="Q47" s="52">
        <v>95</v>
      </c>
      <c r="R47" s="52">
        <v>196</v>
      </c>
      <c r="S47" s="52">
        <v>184</v>
      </c>
      <c r="T47" s="52">
        <v>235</v>
      </c>
      <c r="U47" s="52">
        <v>199</v>
      </c>
      <c r="V47" s="52">
        <v>53</v>
      </c>
      <c r="W47" s="52">
        <v>270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14744</v>
      </c>
      <c r="D49" s="52">
        <v>16548</v>
      </c>
      <c r="E49" s="52">
        <v>32832</v>
      </c>
      <c r="F49" s="52">
        <v>47405</v>
      </c>
      <c r="G49" s="52">
        <v>41495</v>
      </c>
      <c r="H49" s="52">
        <v>38940</v>
      </c>
      <c r="I49" s="52">
        <v>11847</v>
      </c>
      <c r="J49" s="52">
        <v>27757</v>
      </c>
      <c r="K49" s="52">
        <v>10584</v>
      </c>
      <c r="L49" s="52">
        <v>25362</v>
      </c>
      <c r="M49" s="52">
        <v>20004</v>
      </c>
      <c r="N49" s="52">
        <v>33841</v>
      </c>
      <c r="O49" s="52">
        <v>27431</v>
      </c>
      <c r="P49" s="52">
        <v>25414</v>
      </c>
      <c r="Q49" s="52">
        <v>16140</v>
      </c>
      <c r="R49" s="52">
        <v>16085</v>
      </c>
      <c r="S49" s="52">
        <v>10344</v>
      </c>
      <c r="T49" s="52">
        <v>17735</v>
      </c>
      <c r="U49" s="52">
        <v>15536</v>
      </c>
      <c r="V49" s="52">
        <v>2614</v>
      </c>
      <c r="W49" s="52">
        <v>8162</v>
      </c>
      <c r="X49" s="52">
        <v>2</v>
      </c>
      <c r="Y49" s="52">
        <v>2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20765</v>
      </c>
      <c r="D52" s="52">
        <v>19825</v>
      </c>
      <c r="E52" s="52">
        <v>20026</v>
      </c>
      <c r="F52" s="52">
        <v>20013</v>
      </c>
      <c r="G52" s="52">
        <v>20122</v>
      </c>
      <c r="H52" s="52">
        <v>20349</v>
      </c>
      <c r="I52" s="52">
        <v>13101</v>
      </c>
      <c r="J52" s="52">
        <v>18535</v>
      </c>
      <c r="K52" s="52">
        <v>23777</v>
      </c>
      <c r="L52" s="52">
        <v>25728</v>
      </c>
      <c r="M52" s="52">
        <v>23282</v>
      </c>
      <c r="N52" s="52">
        <v>25757</v>
      </c>
      <c r="O52" s="52">
        <v>31379</v>
      </c>
      <c r="P52" s="52">
        <v>27000</v>
      </c>
      <c r="Q52" s="52">
        <v>35402</v>
      </c>
      <c r="R52" s="52">
        <v>27472</v>
      </c>
      <c r="S52" s="52">
        <v>24818</v>
      </c>
      <c r="T52" s="52">
        <v>11423</v>
      </c>
      <c r="U52" s="52">
        <v>17467</v>
      </c>
      <c r="V52" s="52">
        <v>25699</v>
      </c>
      <c r="W52" s="52">
        <v>30842</v>
      </c>
      <c r="X52" s="52">
        <v>33379</v>
      </c>
      <c r="Y52" s="52">
        <v>23539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41238</v>
      </c>
      <c r="D53" s="52">
        <v>36455</v>
      </c>
      <c r="E53" s="52">
        <v>36248</v>
      </c>
      <c r="F53" s="52">
        <v>30390</v>
      </c>
      <c r="G53" s="52">
        <v>32304</v>
      </c>
      <c r="H53" s="52">
        <v>18774</v>
      </c>
      <c r="I53" s="52">
        <v>4358</v>
      </c>
      <c r="J53" s="52">
        <v>13378</v>
      </c>
      <c r="K53" s="52">
        <v>40776</v>
      </c>
      <c r="L53" s="52">
        <v>52529</v>
      </c>
      <c r="M53" s="52">
        <v>41678</v>
      </c>
      <c r="N53" s="52">
        <v>32372</v>
      </c>
      <c r="O53" s="52">
        <v>24132</v>
      </c>
      <c r="P53" s="52">
        <v>14373</v>
      </c>
      <c r="Q53" s="52">
        <v>20816</v>
      </c>
      <c r="R53" s="52">
        <v>22633</v>
      </c>
      <c r="S53" s="52">
        <v>28097</v>
      </c>
      <c r="T53" s="52">
        <v>45560</v>
      </c>
      <c r="U53" s="52">
        <v>22114</v>
      </c>
      <c r="V53" s="52">
        <v>4222</v>
      </c>
      <c r="W53" s="52">
        <v>17277</v>
      </c>
      <c r="X53" s="52">
        <v>10131</v>
      </c>
      <c r="Y53" s="52">
        <v>50154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2429</v>
      </c>
      <c r="D54" s="36">
        <v>8574</v>
      </c>
      <c r="E54" s="36">
        <v>17960</v>
      </c>
      <c r="F54" s="36">
        <v>31457</v>
      </c>
      <c r="G54" s="36">
        <v>34568</v>
      </c>
      <c r="H54" s="36">
        <v>54451</v>
      </c>
      <c r="I54" s="36">
        <v>43196</v>
      </c>
      <c r="J54" s="36">
        <v>48419</v>
      </c>
      <c r="K54" s="36">
        <v>9115</v>
      </c>
      <c r="L54" s="36">
        <v>11004</v>
      </c>
      <c r="M54" s="36">
        <v>16539</v>
      </c>
      <c r="N54" s="36">
        <v>37490</v>
      </c>
      <c r="O54" s="36">
        <v>35703</v>
      </c>
      <c r="P54" s="36">
        <v>19082</v>
      </c>
      <c r="Q54" s="36">
        <v>6487</v>
      </c>
      <c r="R54" s="36">
        <v>10656</v>
      </c>
      <c r="S54" s="36">
        <v>11166</v>
      </c>
      <c r="T54" s="36">
        <v>17720</v>
      </c>
      <c r="U54" s="36">
        <v>36742</v>
      </c>
      <c r="V54" s="36">
        <v>34465</v>
      </c>
      <c r="W54" s="36">
        <v>20139</v>
      </c>
      <c r="X54" s="36">
        <v>3953</v>
      </c>
      <c r="Y54" s="36">
        <v>182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8675</v>
      </c>
      <c r="D58" s="52">
        <v>8993</v>
      </c>
      <c r="E58" s="52">
        <v>11298</v>
      </c>
      <c r="F58" s="52">
        <v>13361</v>
      </c>
      <c r="G58" s="52">
        <v>13967</v>
      </c>
      <c r="H58" s="52">
        <v>18290</v>
      </c>
      <c r="I58" s="52">
        <v>13466</v>
      </c>
      <c r="J58" s="52">
        <v>26900</v>
      </c>
      <c r="K58" s="52">
        <v>13004</v>
      </c>
      <c r="L58" s="52">
        <v>19603</v>
      </c>
      <c r="M58" s="52">
        <v>11940</v>
      </c>
      <c r="N58" s="52">
        <v>13253</v>
      </c>
      <c r="O58" s="52">
        <v>15830</v>
      </c>
      <c r="P58" s="52">
        <v>10780</v>
      </c>
      <c r="Q58" s="52">
        <v>7859</v>
      </c>
      <c r="R58" s="52">
        <v>4387</v>
      </c>
      <c r="S58" s="52">
        <v>5443</v>
      </c>
      <c r="T58" s="52">
        <v>10036</v>
      </c>
      <c r="U58" s="52">
        <v>10558</v>
      </c>
      <c r="V58" s="52">
        <v>8346</v>
      </c>
      <c r="W58" s="52">
        <v>19818</v>
      </c>
      <c r="X58" s="52">
        <v>12129</v>
      </c>
      <c r="Y58" s="52">
        <v>17899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1</v>
      </c>
      <c r="E60" s="52">
        <v>30</v>
      </c>
      <c r="F60" s="52">
        <v>67</v>
      </c>
      <c r="G60" s="52">
        <v>128</v>
      </c>
      <c r="H60" s="52">
        <v>263</v>
      </c>
      <c r="I60" s="52">
        <v>303</v>
      </c>
      <c r="J60" s="52">
        <v>635</v>
      </c>
      <c r="K60" s="52">
        <v>513</v>
      </c>
      <c r="L60" s="52">
        <v>604</v>
      </c>
      <c r="M60" s="52">
        <v>299</v>
      </c>
      <c r="N60" s="52">
        <v>489</v>
      </c>
      <c r="O60" s="52">
        <v>228</v>
      </c>
      <c r="P60" s="52">
        <v>239</v>
      </c>
      <c r="Q60" s="52">
        <v>102</v>
      </c>
      <c r="R60" s="52">
        <v>64</v>
      </c>
      <c r="S60" s="52">
        <v>71</v>
      </c>
      <c r="T60" s="52">
        <v>102</v>
      </c>
      <c r="U60" s="52">
        <v>88</v>
      </c>
      <c r="V60" s="52">
        <v>75</v>
      </c>
      <c r="W60" s="52">
        <v>99</v>
      </c>
      <c r="X60" s="52">
        <v>56</v>
      </c>
      <c r="Y60" s="52">
        <v>9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3793</v>
      </c>
      <c r="D62" s="52">
        <v>3424</v>
      </c>
      <c r="E62" s="52">
        <v>905</v>
      </c>
      <c r="F62" s="52">
        <v>228</v>
      </c>
      <c r="G62" s="52">
        <v>907</v>
      </c>
      <c r="H62" s="52">
        <v>1688</v>
      </c>
      <c r="I62" s="52">
        <v>9566</v>
      </c>
      <c r="J62" s="52">
        <v>14979</v>
      </c>
      <c r="K62" s="52">
        <v>10116</v>
      </c>
      <c r="L62" s="52">
        <v>11921</v>
      </c>
      <c r="M62" s="52">
        <v>7860</v>
      </c>
      <c r="N62" s="52">
        <v>7070</v>
      </c>
      <c r="O62" s="52">
        <v>9061</v>
      </c>
      <c r="P62" s="52">
        <v>2234</v>
      </c>
      <c r="Q62" s="52">
        <v>2439</v>
      </c>
      <c r="R62" s="52">
        <v>1383</v>
      </c>
      <c r="S62" s="52">
        <v>2831</v>
      </c>
      <c r="T62" s="52">
        <v>4312</v>
      </c>
      <c r="U62" s="52">
        <v>6136</v>
      </c>
      <c r="V62" s="52">
        <v>7611</v>
      </c>
      <c r="W62" s="52">
        <v>15877</v>
      </c>
      <c r="X62" s="52">
        <v>12128</v>
      </c>
      <c r="Y62" s="52">
        <v>17898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178</v>
      </c>
      <c r="D64" s="52">
        <v>155</v>
      </c>
      <c r="E64" s="52">
        <v>100</v>
      </c>
      <c r="F64" s="52">
        <v>44</v>
      </c>
      <c r="G64" s="52">
        <v>80</v>
      </c>
      <c r="H64" s="52">
        <v>109</v>
      </c>
      <c r="I64" s="52">
        <v>24</v>
      </c>
      <c r="J64" s="52">
        <v>30</v>
      </c>
      <c r="K64" s="52">
        <v>87</v>
      </c>
      <c r="L64" s="52">
        <v>114</v>
      </c>
      <c r="M64" s="52">
        <v>51</v>
      </c>
      <c r="N64" s="52">
        <v>34</v>
      </c>
      <c r="O64" s="52">
        <v>28</v>
      </c>
      <c r="P64" s="52">
        <v>27</v>
      </c>
      <c r="Q64" s="52">
        <v>32</v>
      </c>
      <c r="R64" s="52">
        <v>37</v>
      </c>
      <c r="S64" s="52">
        <v>46</v>
      </c>
      <c r="T64" s="52">
        <v>75</v>
      </c>
      <c r="U64" s="52">
        <v>56</v>
      </c>
      <c r="V64" s="52">
        <v>15</v>
      </c>
      <c r="W64" s="52">
        <v>128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4704</v>
      </c>
      <c r="D66" s="52">
        <v>5414</v>
      </c>
      <c r="E66" s="52">
        <v>10293</v>
      </c>
      <c r="F66" s="52">
        <v>13089</v>
      </c>
      <c r="G66" s="52">
        <v>12980</v>
      </c>
      <c r="H66" s="52">
        <v>16493</v>
      </c>
      <c r="I66" s="52">
        <v>3876</v>
      </c>
      <c r="J66" s="52">
        <v>11891</v>
      </c>
      <c r="K66" s="52">
        <v>2801</v>
      </c>
      <c r="L66" s="52">
        <v>7568</v>
      </c>
      <c r="M66" s="52">
        <v>4029</v>
      </c>
      <c r="N66" s="52">
        <v>6149</v>
      </c>
      <c r="O66" s="52">
        <v>6741</v>
      </c>
      <c r="P66" s="52">
        <v>8519</v>
      </c>
      <c r="Q66" s="52">
        <v>5388</v>
      </c>
      <c r="R66" s="52">
        <v>2967</v>
      </c>
      <c r="S66" s="52">
        <v>2566</v>
      </c>
      <c r="T66" s="52">
        <v>5649</v>
      </c>
      <c r="U66" s="52">
        <v>4366</v>
      </c>
      <c r="V66" s="52">
        <v>720</v>
      </c>
      <c r="W66" s="52">
        <v>3813</v>
      </c>
      <c r="X66" s="52">
        <v>1</v>
      </c>
      <c r="Y66" s="52">
        <v>1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386</v>
      </c>
      <c r="D69" s="52">
        <v>601</v>
      </c>
      <c r="E69" s="52">
        <v>887</v>
      </c>
      <c r="F69" s="52">
        <v>1110</v>
      </c>
      <c r="G69" s="52">
        <v>1206</v>
      </c>
      <c r="H69" s="52">
        <v>1586</v>
      </c>
      <c r="I69" s="52">
        <v>840</v>
      </c>
      <c r="J69" s="52">
        <v>4466</v>
      </c>
      <c r="K69" s="52">
        <v>2993</v>
      </c>
      <c r="L69" s="52">
        <v>3892</v>
      </c>
      <c r="M69" s="52">
        <v>2204</v>
      </c>
      <c r="N69" s="52">
        <v>2245</v>
      </c>
      <c r="O69" s="52">
        <v>3519</v>
      </c>
      <c r="P69" s="52">
        <v>3085</v>
      </c>
      <c r="Q69" s="52">
        <v>2993</v>
      </c>
      <c r="R69" s="52">
        <v>1135</v>
      </c>
      <c r="S69" s="52">
        <v>1186</v>
      </c>
      <c r="T69" s="52">
        <v>766</v>
      </c>
      <c r="U69" s="52">
        <v>1491</v>
      </c>
      <c r="V69" s="52">
        <v>2384</v>
      </c>
      <c r="W69" s="52">
        <v>6887</v>
      </c>
      <c r="X69" s="52">
        <v>7422</v>
      </c>
      <c r="Y69" s="52">
        <v>2731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7828</v>
      </c>
      <c r="D70" s="52">
        <v>6794</v>
      </c>
      <c r="E70" s="52">
        <v>6962</v>
      </c>
      <c r="F70" s="52">
        <v>6020</v>
      </c>
      <c r="G70" s="52">
        <v>6165</v>
      </c>
      <c r="H70" s="52">
        <v>4282</v>
      </c>
      <c r="I70" s="52">
        <v>1157</v>
      </c>
      <c r="J70" s="52">
        <v>4857</v>
      </c>
      <c r="K70" s="52">
        <v>8182</v>
      </c>
      <c r="L70" s="52">
        <v>12990</v>
      </c>
      <c r="M70" s="52">
        <v>6970</v>
      </c>
      <c r="N70" s="52">
        <v>5101</v>
      </c>
      <c r="O70" s="52">
        <v>4966</v>
      </c>
      <c r="P70" s="52">
        <v>3306</v>
      </c>
      <c r="Q70" s="52">
        <v>3709</v>
      </c>
      <c r="R70" s="52">
        <v>2211</v>
      </c>
      <c r="S70" s="52">
        <v>3046</v>
      </c>
      <c r="T70" s="52">
        <v>6674</v>
      </c>
      <c r="U70" s="52">
        <v>3406</v>
      </c>
      <c r="V70" s="52">
        <v>651</v>
      </c>
      <c r="W70" s="52">
        <v>5972</v>
      </c>
      <c r="X70" s="52">
        <v>3386</v>
      </c>
      <c r="Y70" s="52">
        <v>15109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461</v>
      </c>
      <c r="D71" s="36">
        <v>1598</v>
      </c>
      <c r="E71" s="36">
        <v>3449</v>
      </c>
      <c r="F71" s="36">
        <v>6231</v>
      </c>
      <c r="G71" s="36">
        <v>6596</v>
      </c>
      <c r="H71" s="36">
        <v>12422</v>
      </c>
      <c r="I71" s="36">
        <v>11469</v>
      </c>
      <c r="J71" s="36">
        <v>17577</v>
      </c>
      <c r="K71" s="36">
        <v>1829</v>
      </c>
      <c r="L71" s="36">
        <v>2721</v>
      </c>
      <c r="M71" s="36">
        <v>2766</v>
      </c>
      <c r="N71" s="36">
        <v>5907</v>
      </c>
      <c r="O71" s="36">
        <v>7345</v>
      </c>
      <c r="P71" s="36">
        <v>4389</v>
      </c>
      <c r="Q71" s="36">
        <v>1157</v>
      </c>
      <c r="R71" s="36">
        <v>1041</v>
      </c>
      <c r="S71" s="36">
        <v>1211</v>
      </c>
      <c r="T71" s="36">
        <v>2596</v>
      </c>
      <c r="U71" s="36">
        <v>5661</v>
      </c>
      <c r="V71" s="36">
        <v>5311</v>
      </c>
      <c r="W71" s="36">
        <v>6959</v>
      </c>
      <c r="X71" s="36">
        <v>1321</v>
      </c>
      <c r="Y71" s="36">
        <v>59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18512</v>
      </c>
      <c r="D75" s="52">
        <v>18494</v>
      </c>
      <c r="E75" s="52">
        <v>24740</v>
      </c>
      <c r="F75" s="52">
        <v>28013</v>
      </c>
      <c r="G75" s="52">
        <v>27987</v>
      </c>
      <c r="H75" s="52">
        <v>22538</v>
      </c>
      <c r="I75" s="52">
        <v>27286</v>
      </c>
      <c r="J75" s="52">
        <v>34603</v>
      </c>
      <c r="K75" s="52">
        <v>31480</v>
      </c>
      <c r="L75" s="52">
        <v>37391</v>
      </c>
      <c r="M75" s="52">
        <v>33002</v>
      </c>
      <c r="N75" s="52">
        <v>43361</v>
      </c>
      <c r="O75" s="52">
        <v>34728</v>
      </c>
      <c r="P75" s="52">
        <v>6644</v>
      </c>
      <c r="Q75" s="52">
        <v>7557</v>
      </c>
      <c r="R75" s="52">
        <v>5595</v>
      </c>
      <c r="S75" s="52">
        <v>11986</v>
      </c>
      <c r="T75" s="52">
        <v>17715</v>
      </c>
      <c r="U75" s="52">
        <v>24552</v>
      </c>
      <c r="V75" s="52">
        <v>17890</v>
      </c>
      <c r="W75" s="52">
        <v>19061</v>
      </c>
      <c r="X75" s="52">
        <v>15662</v>
      </c>
      <c r="Y75" s="52">
        <v>25221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6</v>
      </c>
      <c r="D77" s="52">
        <v>10</v>
      </c>
      <c r="E77" s="52">
        <v>121</v>
      </c>
      <c r="F77" s="52">
        <v>151</v>
      </c>
      <c r="G77" s="52">
        <v>298</v>
      </c>
      <c r="H77" s="52">
        <v>357</v>
      </c>
      <c r="I77" s="52">
        <v>649</v>
      </c>
      <c r="J77" s="52">
        <v>389</v>
      </c>
      <c r="K77" s="52">
        <v>476</v>
      </c>
      <c r="L77" s="52">
        <v>446</v>
      </c>
      <c r="M77" s="52">
        <v>479</v>
      </c>
      <c r="N77" s="52">
        <v>660</v>
      </c>
      <c r="O77" s="52">
        <v>838</v>
      </c>
      <c r="P77" s="52">
        <v>1008</v>
      </c>
      <c r="Q77" s="52">
        <v>845</v>
      </c>
      <c r="R77" s="52">
        <v>732</v>
      </c>
      <c r="S77" s="52">
        <v>470</v>
      </c>
      <c r="T77" s="52">
        <v>417</v>
      </c>
      <c r="U77" s="52">
        <v>581</v>
      </c>
      <c r="V77" s="52">
        <v>791</v>
      </c>
      <c r="W77" s="52">
        <v>696</v>
      </c>
      <c r="X77" s="52">
        <v>385</v>
      </c>
      <c r="Y77" s="52">
        <v>261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17917</v>
      </c>
      <c r="D79" s="52">
        <f t="shared" si="0"/>
        <v>16896</v>
      </c>
      <c r="E79" s="52">
        <f t="shared" si="0"/>
        <v>12037</v>
      </c>
      <c r="F79" s="52">
        <f t="shared" si="0"/>
        <v>4226</v>
      </c>
      <c r="G79" s="52">
        <f t="shared" si="0"/>
        <v>11273</v>
      </c>
      <c r="H79" s="52">
        <f t="shared" si="0"/>
        <v>14453</v>
      </c>
      <c r="I79" s="52">
        <f t="shared" si="0"/>
        <v>27397</v>
      </c>
      <c r="J79" s="52">
        <f t="shared" si="0"/>
        <v>32489</v>
      </c>
      <c r="K79" s="52">
        <f t="shared" si="0"/>
        <v>44980</v>
      </c>
      <c r="L79" s="52">
        <f t="shared" si="0"/>
        <v>45027</v>
      </c>
      <c r="M79" s="52">
        <f t="shared" si="0"/>
        <v>47125</v>
      </c>
      <c r="N79" s="52">
        <f t="shared" si="0"/>
        <v>45271</v>
      </c>
      <c r="O79" s="52">
        <f t="shared" si="0"/>
        <v>39723</v>
      </c>
      <c r="P79" s="52">
        <f t="shared" si="0"/>
        <v>10354</v>
      </c>
      <c r="Q79" s="52">
        <f t="shared" si="0"/>
        <v>12363</v>
      </c>
      <c r="R79" s="52">
        <f t="shared" ref="R79:V79" si="1">R45-R62</f>
        <v>18551</v>
      </c>
      <c r="S79" s="52">
        <f t="shared" si="1"/>
        <v>20863</v>
      </c>
      <c r="T79" s="52">
        <f t="shared" si="1"/>
        <v>19763</v>
      </c>
      <c r="U79" s="52">
        <f t="shared" si="1"/>
        <v>27287</v>
      </c>
      <c r="V79" s="52">
        <f t="shared" si="1"/>
        <v>31738</v>
      </c>
      <c r="W79" s="52">
        <f t="shared" ref="W79:Y79" si="2">W45-W62</f>
        <v>27258</v>
      </c>
      <c r="X79" s="52">
        <f t="shared" si="2"/>
        <v>44083</v>
      </c>
      <c r="Y79" s="52">
        <f t="shared" si="2"/>
        <v>49300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379</v>
      </c>
      <c r="D81" s="52">
        <f t="shared" si="6"/>
        <v>318</v>
      </c>
      <c r="E81" s="52">
        <f t="shared" si="6"/>
        <v>219</v>
      </c>
      <c r="F81" s="52">
        <f t="shared" si="6"/>
        <v>116</v>
      </c>
      <c r="G81" s="52">
        <f t="shared" si="6"/>
        <v>176</v>
      </c>
      <c r="H81" s="52">
        <f t="shared" si="6"/>
        <v>149</v>
      </c>
      <c r="I81" s="52">
        <f t="shared" si="6"/>
        <v>49</v>
      </c>
      <c r="J81" s="52">
        <f t="shared" si="6"/>
        <v>38</v>
      </c>
      <c r="K81" s="52">
        <f t="shared" si="6"/>
        <v>241</v>
      </c>
      <c r="L81" s="52">
        <f t="shared" si="6"/>
        <v>268</v>
      </c>
      <c r="M81" s="52">
        <f t="shared" si="6"/>
        <v>202</v>
      </c>
      <c r="N81" s="52">
        <f t="shared" si="6"/>
        <v>150</v>
      </c>
      <c r="O81" s="52">
        <f t="shared" si="6"/>
        <v>85</v>
      </c>
      <c r="P81" s="52">
        <f t="shared" si="6"/>
        <v>51</v>
      </c>
      <c r="Q81" s="52">
        <f t="shared" si="6"/>
        <v>63</v>
      </c>
      <c r="R81" s="52">
        <f t="shared" ref="R81:V81" si="7">R47-R64</f>
        <v>159</v>
      </c>
      <c r="S81" s="52">
        <f t="shared" si="7"/>
        <v>138</v>
      </c>
      <c r="T81" s="52">
        <f t="shared" si="7"/>
        <v>160</v>
      </c>
      <c r="U81" s="52">
        <f t="shared" si="7"/>
        <v>143</v>
      </c>
      <c r="V81" s="52">
        <f t="shared" si="7"/>
        <v>38</v>
      </c>
      <c r="W81" s="52">
        <f t="shared" ref="W81:Y81" si="8">W47-W64</f>
        <v>142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10040</v>
      </c>
      <c r="D83" s="52">
        <f t="shared" si="12"/>
        <v>11134</v>
      </c>
      <c r="E83" s="52">
        <f t="shared" si="12"/>
        <v>22539</v>
      </c>
      <c r="F83" s="52">
        <f t="shared" si="12"/>
        <v>34316</v>
      </c>
      <c r="G83" s="52">
        <f t="shared" si="12"/>
        <v>28515</v>
      </c>
      <c r="H83" s="52">
        <f t="shared" si="12"/>
        <v>22447</v>
      </c>
      <c r="I83" s="52">
        <f t="shared" si="12"/>
        <v>7971</v>
      </c>
      <c r="J83" s="52">
        <f t="shared" si="12"/>
        <v>15866</v>
      </c>
      <c r="K83" s="52">
        <f t="shared" si="12"/>
        <v>7783</v>
      </c>
      <c r="L83" s="52">
        <f t="shared" si="12"/>
        <v>17794</v>
      </c>
      <c r="M83" s="52">
        <f t="shared" si="12"/>
        <v>15975</v>
      </c>
      <c r="N83" s="52">
        <f t="shared" si="12"/>
        <v>27692</v>
      </c>
      <c r="O83" s="52">
        <f t="shared" si="12"/>
        <v>20690</v>
      </c>
      <c r="P83" s="52">
        <f t="shared" si="12"/>
        <v>16895</v>
      </c>
      <c r="Q83" s="52">
        <f t="shared" si="12"/>
        <v>10752</v>
      </c>
      <c r="R83" s="52">
        <f t="shared" ref="R83:V83" si="13">R49-R66</f>
        <v>13118</v>
      </c>
      <c r="S83" s="52">
        <f t="shared" si="13"/>
        <v>7778</v>
      </c>
      <c r="T83" s="52">
        <f t="shared" si="13"/>
        <v>12086</v>
      </c>
      <c r="U83" s="52">
        <f t="shared" si="13"/>
        <v>11170</v>
      </c>
      <c r="V83" s="52">
        <f t="shared" si="13"/>
        <v>1894</v>
      </c>
      <c r="W83" s="52">
        <f t="shared" ref="W83:Y83" si="14">W49-W66</f>
        <v>4349</v>
      </c>
      <c r="X83" s="52">
        <f t="shared" si="14"/>
        <v>1</v>
      </c>
      <c r="Y83" s="52">
        <f t="shared" si="14"/>
        <v>1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:Y84" si="17">W50-W67</f>
        <v>0</v>
      </c>
      <c r="X84" s="52">
        <f t="shared" si="17"/>
        <v>0</v>
      </c>
      <c r="Y84" s="52">
        <f t="shared" si="17"/>
        <v>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20379</v>
      </c>
      <c r="D86" s="52">
        <v>19224</v>
      </c>
      <c r="E86" s="52">
        <v>19139</v>
      </c>
      <c r="F86" s="52">
        <v>18903</v>
      </c>
      <c r="G86" s="52">
        <v>18916</v>
      </c>
      <c r="H86" s="52">
        <v>18763</v>
      </c>
      <c r="I86" s="52">
        <v>12261</v>
      </c>
      <c r="J86" s="52">
        <v>14069</v>
      </c>
      <c r="K86" s="52">
        <v>20784</v>
      </c>
      <c r="L86" s="52">
        <v>21836</v>
      </c>
      <c r="M86" s="52">
        <v>21078</v>
      </c>
      <c r="N86" s="52">
        <v>23512</v>
      </c>
      <c r="O86" s="52">
        <v>27860</v>
      </c>
      <c r="P86" s="52">
        <v>23915</v>
      </c>
      <c r="Q86" s="52">
        <v>32409</v>
      </c>
      <c r="R86" s="52">
        <v>26337</v>
      </c>
      <c r="S86" s="52">
        <v>23632</v>
      </c>
      <c r="T86" s="52">
        <v>10657</v>
      </c>
      <c r="U86" s="52">
        <v>15976</v>
      </c>
      <c r="V86" s="52">
        <v>23315</v>
      </c>
      <c r="W86" s="52">
        <v>23955</v>
      </c>
      <c r="X86" s="52">
        <v>25957</v>
      </c>
      <c r="Y86" s="52">
        <v>20808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33410</v>
      </c>
      <c r="D87" s="52">
        <v>29661</v>
      </c>
      <c r="E87" s="52">
        <v>29286</v>
      </c>
      <c r="F87" s="52">
        <v>24370</v>
      </c>
      <c r="G87" s="52">
        <v>26139</v>
      </c>
      <c r="H87" s="52">
        <v>14492</v>
      </c>
      <c r="I87" s="52">
        <v>3201</v>
      </c>
      <c r="J87" s="52">
        <v>8521</v>
      </c>
      <c r="K87" s="52">
        <v>32594</v>
      </c>
      <c r="L87" s="52">
        <v>39539</v>
      </c>
      <c r="M87" s="52">
        <v>34708</v>
      </c>
      <c r="N87" s="52">
        <v>27271</v>
      </c>
      <c r="O87" s="52">
        <v>19166</v>
      </c>
      <c r="P87" s="52">
        <v>11067</v>
      </c>
      <c r="Q87" s="52">
        <v>17107</v>
      </c>
      <c r="R87" s="52">
        <v>20422</v>
      </c>
      <c r="S87" s="52">
        <v>25051</v>
      </c>
      <c r="T87" s="52">
        <v>38886</v>
      </c>
      <c r="U87" s="52">
        <v>18708</v>
      </c>
      <c r="V87" s="52">
        <v>3571</v>
      </c>
      <c r="W87" s="52">
        <v>11305</v>
      </c>
      <c r="X87" s="52">
        <v>6745</v>
      </c>
      <c r="Y87" s="52">
        <v>35045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1968</v>
      </c>
      <c r="D88" s="36">
        <v>6976</v>
      </c>
      <c r="E88" s="36">
        <v>14511</v>
      </c>
      <c r="F88" s="36">
        <v>25226</v>
      </c>
      <c r="G88" s="36">
        <v>27972</v>
      </c>
      <c r="H88" s="36">
        <v>42029</v>
      </c>
      <c r="I88" s="36">
        <v>31727</v>
      </c>
      <c r="J88" s="36">
        <v>30842</v>
      </c>
      <c r="K88" s="36">
        <v>7286</v>
      </c>
      <c r="L88" s="36">
        <v>8283</v>
      </c>
      <c r="M88" s="36">
        <v>13773</v>
      </c>
      <c r="N88" s="36">
        <v>31583</v>
      </c>
      <c r="O88" s="36">
        <v>28358</v>
      </c>
      <c r="P88" s="36">
        <v>14693</v>
      </c>
      <c r="Q88" s="36">
        <v>5330</v>
      </c>
      <c r="R88" s="36">
        <v>9615</v>
      </c>
      <c r="S88" s="36">
        <v>9955</v>
      </c>
      <c r="T88" s="36">
        <v>15124</v>
      </c>
      <c r="U88" s="36">
        <v>31081</v>
      </c>
      <c r="V88" s="36">
        <v>29154</v>
      </c>
      <c r="W88" s="36">
        <v>13180</v>
      </c>
      <c r="X88" s="36">
        <v>2632</v>
      </c>
      <c r="Y88" s="36">
        <v>123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10827</v>
      </c>
      <c r="K94" s="52">
        <f>RES_hhdet_numvin!K83</f>
        <v>14682</v>
      </c>
      <c r="L94" s="52">
        <f>RES_hhdet_numvin!L83</f>
        <v>26423</v>
      </c>
      <c r="M94" s="52">
        <f>RES_hhdet_numvin!M83</f>
        <v>25983</v>
      </c>
      <c r="N94" s="52">
        <f>RES_hhdet_numvin!N83</f>
        <v>38216</v>
      </c>
      <c r="O94" s="52">
        <f>RES_hhdet_numvin!O83</f>
        <v>38214</v>
      </c>
      <c r="P94" s="52">
        <f>RES_hhdet_numvin!P83</f>
        <v>14322</v>
      </c>
      <c r="Q94" s="52">
        <f>RES_hhdet_numvin!Q83</f>
        <v>13488</v>
      </c>
      <c r="R94" s="52">
        <f>RES_hhdet_numvin!R83</f>
        <v>9149</v>
      </c>
      <c r="S94" s="52">
        <f>RES_hhdet_numvin!S83</f>
        <v>16509</v>
      </c>
      <c r="T94" s="52">
        <f>RES_hhdet_numvin!T83</f>
        <v>26905</v>
      </c>
      <c r="U94" s="52">
        <f>RES_hhdet_numvin!U83</f>
        <v>34564</v>
      </c>
      <c r="V94" s="52">
        <f>RES_hhdet_numvin!V83</f>
        <v>26063</v>
      </c>
      <c r="W94" s="52">
        <f>RES_hhdet_numvin!W83</f>
        <v>38803</v>
      </c>
      <c r="X94" s="52">
        <f>RES_hhdet_numvin!X83</f>
        <v>27786</v>
      </c>
      <c r="Y94" s="52">
        <f>RES_hhdet_numvin!Y83</f>
        <v>43120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232</v>
      </c>
      <c r="S97" s="138">
        <f>RES_hhdet_numvin!S86</f>
        <v>282</v>
      </c>
      <c r="T97" s="138">
        <f>RES_hhdet_numvin!T86</f>
        <v>364</v>
      </c>
      <c r="U97" s="138">
        <f>RES_hhdet_numvin!U86</f>
        <v>561</v>
      </c>
      <c r="V97" s="138">
        <f>RES_hhdet_numvin!V86</f>
        <v>803</v>
      </c>
      <c r="W97" s="138">
        <f>RES_hhdet_numvin!W86</f>
        <v>774</v>
      </c>
      <c r="X97" s="138">
        <f>RES_hhdet_numvin!X86</f>
        <v>440</v>
      </c>
      <c r="Y97" s="138">
        <f>RES_hhdet_numvin!Y86</f>
        <v>270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3844</v>
      </c>
      <c r="K99" s="138">
        <f>RES_hhdet_numvin!K88</f>
        <v>9439</v>
      </c>
      <c r="L99" s="138">
        <f>RES_hhdet_numvin!L88</f>
        <v>13927</v>
      </c>
      <c r="M99" s="138">
        <f>RES_hhdet_numvin!M88</f>
        <v>15836</v>
      </c>
      <c r="N99" s="138">
        <f>RES_hhdet_numvin!N88</f>
        <v>19673</v>
      </c>
      <c r="O99" s="138">
        <f>RES_hhdet_numvin!O88</f>
        <v>22653</v>
      </c>
      <c r="P99" s="138">
        <f>RES_hhdet_numvin!P88</f>
        <v>5424</v>
      </c>
      <c r="Q99" s="138">
        <f>RES_hhdet_numvin!Q88</f>
        <v>8630</v>
      </c>
      <c r="R99" s="138">
        <f>RES_hhdet_numvin!R88</f>
        <v>13040</v>
      </c>
      <c r="S99" s="138">
        <f>RES_hhdet_numvin!S88</f>
        <v>19642</v>
      </c>
      <c r="T99" s="138">
        <f>RES_hhdet_numvin!T88</f>
        <v>21376</v>
      </c>
      <c r="U99" s="138">
        <f>RES_hhdet_numvin!U88</f>
        <v>31404</v>
      </c>
      <c r="V99" s="138">
        <f>RES_hhdet_numvin!V88</f>
        <v>37642</v>
      </c>
      <c r="W99" s="138">
        <f>RES_hhdet_numvin!W88</f>
        <v>42455</v>
      </c>
      <c r="X99" s="138">
        <f>RES_hhdet_numvin!X88</f>
        <v>53586</v>
      </c>
      <c r="Y99" s="138">
        <f>RES_hhdet_numvin!Y88</f>
        <v>67198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108</v>
      </c>
      <c r="V103" s="138">
        <f>RES_hhdet_numvin!V92</f>
        <v>51</v>
      </c>
      <c r="W103" s="138">
        <f>RES_hhdet_numvin!W92</f>
        <v>267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0</v>
      </c>
      <c r="U107" s="138">
        <f>RES_hhdet_numvin!U96</f>
        <v>8396</v>
      </c>
      <c r="V107" s="138">
        <f>RES_hhdet_numvin!V96</f>
        <v>2453</v>
      </c>
      <c r="W107" s="138">
        <f>RES_hhdet_numvin!W96</f>
        <v>8006</v>
      </c>
      <c r="X107" s="138">
        <f>RES_hhdet_numvin!X96</f>
        <v>2</v>
      </c>
      <c r="Y107" s="138">
        <f>RES_hhdet_numvin!Y96</f>
        <v>2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X108" s="138">
        <f>RES_hhdet_numvin!X97</f>
        <v>0</v>
      </c>
      <c r="Y108" s="138">
        <f>RES_hhdet_numvin!Y97</f>
        <v>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8363</v>
      </c>
      <c r="S112" s="138">
        <f>RES_hhdet_numvin!S101</f>
        <v>12975</v>
      </c>
      <c r="T112" s="138">
        <f>RES_hhdet_numvin!T101</f>
        <v>7514</v>
      </c>
      <c r="U112" s="138">
        <f>RES_hhdet_numvin!U101</f>
        <v>13581</v>
      </c>
      <c r="V112" s="138">
        <f>RES_hhdet_numvin!V101</f>
        <v>22343</v>
      </c>
      <c r="W112" s="138">
        <f>RES_hhdet_numvin!W101</f>
        <v>29265</v>
      </c>
      <c r="X112" s="138">
        <f>RES_hhdet_numvin!X101</f>
        <v>33316</v>
      </c>
      <c r="Y112" s="138">
        <f>RES_hhdet_numvin!Y101</f>
        <v>23539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7351</v>
      </c>
      <c r="S113" s="138">
        <f>RES_hhdet_numvin!S102</f>
        <v>15930</v>
      </c>
      <c r="T113" s="138">
        <f>RES_hhdet_numvin!T102</f>
        <v>33456</v>
      </c>
      <c r="U113" s="138">
        <f>RES_hhdet_numvin!U102</f>
        <v>18940</v>
      </c>
      <c r="V113" s="138">
        <f>RES_hhdet_numvin!V102</f>
        <v>3944</v>
      </c>
      <c r="W113" s="138">
        <f>RES_hhdet_numvin!W102</f>
        <v>16909</v>
      </c>
      <c r="X113" s="138">
        <f>RES_hhdet_numvin!X102</f>
        <v>10115</v>
      </c>
      <c r="Y113" s="138">
        <f>RES_hhdet_numvin!Y102</f>
        <v>50154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3063</v>
      </c>
      <c r="S114" s="39">
        <f>RES_hhdet_numvin!S103</f>
        <v>5599</v>
      </c>
      <c r="T114" s="39">
        <f>RES_hhdet_numvin!T103</f>
        <v>11491</v>
      </c>
      <c r="U114" s="39">
        <f>RES_hhdet_numvin!U103</f>
        <v>27757</v>
      </c>
      <c r="V114" s="39">
        <f>RES_hhdet_numvin!V103</f>
        <v>28384</v>
      </c>
      <c r="W114" s="39">
        <f>RES_hhdet_numvin!W103</f>
        <v>17393</v>
      </c>
      <c r="X114" s="39">
        <f>RES_hhdet_numvin!X103</f>
        <v>3490</v>
      </c>
      <c r="Y114" s="39">
        <f>RES_hhdet_numvin!Y103</f>
        <v>182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556.25495656792418</v>
      </c>
      <c r="C118" s="117">
        <f t="shared" si="18"/>
        <v>567.90156462811126</v>
      </c>
      <c r="D118" s="117">
        <f t="shared" si="18"/>
        <v>554.80168394301074</v>
      </c>
      <c r="E118" s="117">
        <f t="shared" si="18"/>
        <v>561.00449384670014</v>
      </c>
      <c r="F118" s="117">
        <f t="shared" si="18"/>
        <v>573.7385449437129</v>
      </c>
      <c r="G118" s="117">
        <f t="shared" si="18"/>
        <v>589.12482694308278</v>
      </c>
      <c r="H118" s="117">
        <f t="shared" si="18"/>
        <v>612.99431016195206</v>
      </c>
      <c r="I118" s="117">
        <f t="shared" si="18"/>
        <v>587.63260152678424</v>
      </c>
      <c r="J118" s="117">
        <f t="shared" si="18"/>
        <v>614.49369933002254</v>
      </c>
      <c r="K118" s="117">
        <f t="shared" si="18"/>
        <v>624.46032963866378</v>
      </c>
      <c r="L118" s="117">
        <f t="shared" si="18"/>
        <v>608.30146360095648</v>
      </c>
      <c r="M118" s="117">
        <f t="shared" si="18"/>
        <v>595.59794477684898</v>
      </c>
      <c r="N118" s="117">
        <f t="shared" si="18"/>
        <v>599.21156387043879</v>
      </c>
      <c r="O118" s="117">
        <f t="shared" si="18"/>
        <v>573.31709090846834</v>
      </c>
      <c r="P118" s="117">
        <f t="shared" si="18"/>
        <v>541.05909742847348</v>
      </c>
      <c r="Q118" s="117">
        <f t="shared" si="18"/>
        <v>517.48258540598476</v>
      </c>
      <c r="R118" s="117">
        <f t="shared" ref="R118:V118" si="19">R119+R122+R124+R137</f>
        <v>509.94055718071183</v>
      </c>
      <c r="S118" s="117">
        <f t="shared" si="19"/>
        <v>493.81858353476758</v>
      </c>
      <c r="T118" s="117">
        <f t="shared" si="19"/>
        <v>505.54251552764413</v>
      </c>
      <c r="U118" s="117">
        <f t="shared" si="19"/>
        <v>486.56395897025305</v>
      </c>
      <c r="V118" s="117">
        <f t="shared" si="19"/>
        <v>481.72983369465504</v>
      </c>
      <c r="W118" s="117">
        <f t="shared" ref="W118:Y118" si="20">W119+W122+W124+W137</f>
        <v>485.00050446013421</v>
      </c>
      <c r="X118" s="117">
        <f t="shared" si="20"/>
        <v>458.62874615247284</v>
      </c>
      <c r="Y118" s="117">
        <f t="shared" si="20"/>
        <v>439.17276932061617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498.93963792609452</v>
      </c>
      <c r="C119" s="122">
        <f t="shared" si="21"/>
        <v>510.84896709072791</v>
      </c>
      <c r="D119" s="122">
        <f t="shared" si="21"/>
        <v>502.04719260426373</v>
      </c>
      <c r="E119" s="122">
        <f t="shared" si="21"/>
        <v>506.02352919788342</v>
      </c>
      <c r="F119" s="122">
        <f t="shared" si="21"/>
        <v>514.33626117403969</v>
      </c>
      <c r="G119" s="122">
        <f t="shared" si="21"/>
        <v>528.04850578003914</v>
      </c>
      <c r="H119" s="122">
        <f t="shared" si="21"/>
        <v>546.76138272512526</v>
      </c>
      <c r="I119" s="122">
        <f t="shared" si="21"/>
        <v>525.21306079323244</v>
      </c>
      <c r="J119" s="122">
        <f t="shared" si="21"/>
        <v>544.36006477630997</v>
      </c>
      <c r="K119" s="122">
        <f t="shared" si="21"/>
        <v>554.57099544621713</v>
      </c>
      <c r="L119" s="122">
        <f t="shared" si="21"/>
        <v>544.91967053569499</v>
      </c>
      <c r="M119" s="122">
        <f t="shared" si="21"/>
        <v>527.57729266524268</v>
      </c>
      <c r="N119" s="122">
        <f t="shared" si="21"/>
        <v>529.41822414222088</v>
      </c>
      <c r="O119" s="122">
        <f t="shared" si="21"/>
        <v>509.34482547106268</v>
      </c>
      <c r="P119" s="122">
        <f t="shared" si="21"/>
        <v>477.63282823832515</v>
      </c>
      <c r="Q119" s="122">
        <f t="shared" si="21"/>
        <v>459.9372929633389</v>
      </c>
      <c r="R119" s="122">
        <f t="shared" ref="R119:V119" si="22">SUM(R120:R121)</f>
        <v>453.606032012985</v>
      </c>
      <c r="S119" s="122">
        <f t="shared" si="22"/>
        <v>440.63279076362687</v>
      </c>
      <c r="T119" s="122">
        <f t="shared" si="22"/>
        <v>450.99604557159182</v>
      </c>
      <c r="U119" s="122">
        <f t="shared" si="22"/>
        <v>433.82353485640147</v>
      </c>
      <c r="V119" s="122">
        <f t="shared" si="22"/>
        <v>433.68057665509554</v>
      </c>
      <c r="W119" s="122">
        <f t="shared" ref="W119:Y119" si="23">SUM(W120:W121)</f>
        <v>425.80316804317982</v>
      </c>
      <c r="X119" s="122">
        <f t="shared" si="23"/>
        <v>403.3177300818424</v>
      </c>
      <c r="Y119" s="122">
        <f t="shared" si="23"/>
        <v>390.60939123162143</v>
      </c>
      <c r="DA119" s="130" t="s">
        <v>1647</v>
      </c>
    </row>
    <row r="120" spans="1:105" ht="12" customHeight="1" x14ac:dyDescent="0.25">
      <c r="A120" s="97" t="s">
        <v>199</v>
      </c>
      <c r="B120" s="98">
        <v>497.04397726984814</v>
      </c>
      <c r="C120" s="98">
        <v>508.92047277316487</v>
      </c>
      <c r="D120" s="98">
        <v>500.16492897138261</v>
      </c>
      <c r="E120" s="98">
        <v>504.12649669395392</v>
      </c>
      <c r="F120" s="98">
        <v>512.39127255044878</v>
      </c>
      <c r="G120" s="98">
        <v>526.02765074239244</v>
      </c>
      <c r="H120" s="98">
        <v>544.63088521770317</v>
      </c>
      <c r="I120" s="98">
        <v>523.14838722580328</v>
      </c>
      <c r="J120" s="98">
        <v>542.16118928759329</v>
      </c>
      <c r="K120" s="98">
        <v>552.28946797774847</v>
      </c>
      <c r="L120" s="98">
        <v>542.63980193814268</v>
      </c>
      <c r="M120" s="98">
        <v>525.31348564951691</v>
      </c>
      <c r="N120" s="98">
        <v>527.07146895554729</v>
      </c>
      <c r="O120" s="98">
        <v>507.02363065618613</v>
      </c>
      <c r="P120" s="98">
        <v>475.4761399898365</v>
      </c>
      <c r="Q120" s="98">
        <v>457.8810189886446</v>
      </c>
      <c r="R120" s="98">
        <v>451.59878962632638</v>
      </c>
      <c r="S120" s="98">
        <v>438.68822967421391</v>
      </c>
      <c r="T120" s="98">
        <v>448.98250692653102</v>
      </c>
      <c r="U120" s="98">
        <v>431.8572370306677</v>
      </c>
      <c r="V120" s="98">
        <v>431.71397726187087</v>
      </c>
      <c r="W120" s="98">
        <v>423.85589949364629</v>
      </c>
      <c r="X120" s="98">
        <v>401.45218305149461</v>
      </c>
      <c r="Y120" s="98">
        <v>388.79735367436319</v>
      </c>
      <c r="DA120" s="63" t="s">
        <v>1648</v>
      </c>
    </row>
    <row r="121" spans="1:105" ht="12" customHeight="1" x14ac:dyDescent="0.25">
      <c r="A121" s="97" t="s">
        <v>53</v>
      </c>
      <c r="B121" s="98">
        <v>1.8956606562464047</v>
      </c>
      <c r="C121" s="98">
        <v>1.9284943175630593</v>
      </c>
      <c r="D121" s="98">
        <v>1.8822636328811051</v>
      </c>
      <c r="E121" s="98">
        <v>1.8970325039294904</v>
      </c>
      <c r="F121" s="98">
        <v>1.94498862359092</v>
      </c>
      <c r="G121" s="98">
        <v>2.020855037646677</v>
      </c>
      <c r="H121" s="98">
        <v>2.1304975074220951</v>
      </c>
      <c r="I121" s="98">
        <v>2.0646735674291636</v>
      </c>
      <c r="J121" s="98">
        <v>2.198875488716705</v>
      </c>
      <c r="K121" s="98">
        <v>2.2815274684686404</v>
      </c>
      <c r="L121" s="98">
        <v>2.2798685975522983</v>
      </c>
      <c r="M121" s="98">
        <v>2.2638070157257908</v>
      </c>
      <c r="N121" s="98">
        <v>2.3467551866735779</v>
      </c>
      <c r="O121" s="98">
        <v>2.3211948148765287</v>
      </c>
      <c r="P121" s="98">
        <v>2.1566882484886643</v>
      </c>
      <c r="Q121" s="98">
        <v>2.0562739746943253</v>
      </c>
      <c r="R121" s="98">
        <v>2.0072423866585987</v>
      </c>
      <c r="S121" s="98">
        <v>1.9445610894129568</v>
      </c>
      <c r="T121" s="98">
        <v>2.013538645060799</v>
      </c>
      <c r="U121" s="98">
        <v>1.9662978257337766</v>
      </c>
      <c r="V121" s="98">
        <v>1.9665993932246921</v>
      </c>
      <c r="W121" s="98">
        <v>1.9472685495335336</v>
      </c>
      <c r="X121" s="98">
        <v>1.8655470303477795</v>
      </c>
      <c r="Y121" s="98">
        <v>1.8120375572582375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3.9528262560932455E-4</v>
      </c>
      <c r="C122" s="122">
        <f t="shared" si="24"/>
        <v>4.7662124326181324E-4</v>
      </c>
      <c r="D122" s="122">
        <f t="shared" si="24"/>
        <v>6.3884644068809863E-4</v>
      </c>
      <c r="E122" s="122">
        <f t="shared" si="24"/>
        <v>1.0313566744314319E-3</v>
      </c>
      <c r="F122" s="122">
        <f t="shared" si="24"/>
        <v>1.9108620838142914E-3</v>
      </c>
      <c r="G122" s="122">
        <f t="shared" si="24"/>
        <v>3.7285844489188579E-3</v>
      </c>
      <c r="H122" s="122">
        <f t="shared" si="24"/>
        <v>1.3418295754575697E-2</v>
      </c>
      <c r="I122" s="122">
        <f t="shared" si="24"/>
        <v>7.8893443092605299E-3</v>
      </c>
      <c r="J122" s="122">
        <f t="shared" si="24"/>
        <v>7.8674337171881492E-3</v>
      </c>
      <c r="K122" s="122">
        <f t="shared" si="24"/>
        <v>9.8737068523224412E-3</v>
      </c>
      <c r="L122" s="122">
        <f t="shared" si="24"/>
        <v>8.3408385354736186E-2</v>
      </c>
      <c r="M122" s="122">
        <f t="shared" si="24"/>
        <v>1.0694349721364925E-2</v>
      </c>
      <c r="N122" s="122">
        <f t="shared" si="24"/>
        <v>3.189261289507251E-2</v>
      </c>
      <c r="O122" s="122">
        <f t="shared" si="24"/>
        <v>1.7087533092983772E-2</v>
      </c>
      <c r="P122" s="122">
        <f t="shared" si="24"/>
        <v>3.8717385662479946E-2</v>
      </c>
      <c r="Q122" s="122">
        <f t="shared" si="24"/>
        <v>2.5162961280274412E-2</v>
      </c>
      <c r="R122" s="122">
        <f t="shared" si="24"/>
        <v>1.6232991333056983E-2</v>
      </c>
      <c r="S122" s="122">
        <f t="shared" si="24"/>
        <v>1.3212812060566112E-2</v>
      </c>
      <c r="T122" s="122">
        <f t="shared" si="24"/>
        <v>1.9622016439699509E-2</v>
      </c>
      <c r="U122" s="122">
        <f t="shared" si="24"/>
        <v>1.4628804529609676E-2</v>
      </c>
      <c r="V122" s="122">
        <f t="shared" si="24"/>
        <v>8.685787714038596E-3</v>
      </c>
      <c r="W122" s="122">
        <f t="shared" si="24"/>
        <v>2.6836072554165157E-2</v>
      </c>
      <c r="X122" s="122">
        <f t="shared" si="24"/>
        <v>1.674683129572346E-2</v>
      </c>
      <c r="Y122" s="122">
        <f t="shared" si="24"/>
        <v>1.303604266429907E-2</v>
      </c>
      <c r="DA122" s="130" t="s">
        <v>1650</v>
      </c>
    </row>
    <row r="123" spans="1:105" ht="12" customHeight="1" x14ac:dyDescent="0.25">
      <c r="A123" s="97" t="s">
        <v>53</v>
      </c>
      <c r="B123" s="98">
        <v>3.9528262560932455E-4</v>
      </c>
      <c r="C123" s="98">
        <v>4.7662124326181324E-4</v>
      </c>
      <c r="D123" s="98">
        <v>6.3884644068809863E-4</v>
      </c>
      <c r="E123" s="98">
        <v>1.0313566744314319E-3</v>
      </c>
      <c r="F123" s="98">
        <v>1.9108620838142914E-3</v>
      </c>
      <c r="G123" s="98">
        <v>3.7285844489188579E-3</v>
      </c>
      <c r="H123" s="98">
        <v>1.3418295754575697E-2</v>
      </c>
      <c r="I123" s="98">
        <v>7.8893443092605299E-3</v>
      </c>
      <c r="J123" s="98">
        <v>7.8674337171881492E-3</v>
      </c>
      <c r="K123" s="98">
        <v>9.8737068523224412E-3</v>
      </c>
      <c r="L123" s="98">
        <v>8.3408385354736186E-2</v>
      </c>
      <c r="M123" s="98">
        <v>1.0694349721364925E-2</v>
      </c>
      <c r="N123" s="98">
        <v>3.189261289507251E-2</v>
      </c>
      <c r="O123" s="98">
        <v>1.7087533092983772E-2</v>
      </c>
      <c r="P123" s="98">
        <v>3.8717385662479946E-2</v>
      </c>
      <c r="Q123" s="98">
        <v>2.5162961280274412E-2</v>
      </c>
      <c r="R123" s="98">
        <v>1.6232991333056983E-2</v>
      </c>
      <c r="S123" s="98">
        <v>1.3212812060566112E-2</v>
      </c>
      <c r="T123" s="98">
        <v>1.9622016439699509E-2</v>
      </c>
      <c r="U123" s="98">
        <v>1.4628804529609676E-2</v>
      </c>
      <c r="V123" s="98">
        <v>8.685787714038596E-3</v>
      </c>
      <c r="W123" s="98">
        <v>2.6836072554165157E-2</v>
      </c>
      <c r="X123" s="98">
        <v>1.674683129572346E-2</v>
      </c>
      <c r="Y123" s="98">
        <v>1.303604266429907E-2</v>
      </c>
      <c r="DA123" s="63" t="s">
        <v>1651</v>
      </c>
    </row>
    <row r="124" spans="1:105" ht="12" customHeight="1" x14ac:dyDescent="0.25">
      <c r="A124" s="121" t="s">
        <v>55</v>
      </c>
      <c r="B124" s="122">
        <v>25.022383758685876</v>
      </c>
      <c r="C124" s="122">
        <v>25.621203711484291</v>
      </c>
      <c r="D124" s="122">
        <v>23.260798099064694</v>
      </c>
      <c r="E124" s="122">
        <v>24.944178875042898</v>
      </c>
      <c r="F124" s="122">
        <v>29.022259222802088</v>
      </c>
      <c r="G124" s="122">
        <v>30.257967149864989</v>
      </c>
      <c r="H124" s="122">
        <v>33.01682619058117</v>
      </c>
      <c r="I124" s="122">
        <v>30.77645204475315</v>
      </c>
      <c r="J124" s="122">
        <v>34.783830604077167</v>
      </c>
      <c r="K124" s="122">
        <v>35.440984546095208</v>
      </c>
      <c r="L124" s="122">
        <v>32.198156889285031</v>
      </c>
      <c r="M124" s="122">
        <v>33.664047530329377</v>
      </c>
      <c r="N124" s="122">
        <v>34.446226621271776</v>
      </c>
      <c r="O124" s="122">
        <v>32.55205219765579</v>
      </c>
      <c r="P124" s="122">
        <v>33.66776910156004</v>
      </c>
      <c r="Q124" s="122">
        <v>33.08929776947592</v>
      </c>
      <c r="R124" s="122">
        <v>32.555824940683564</v>
      </c>
      <c r="S124" s="122">
        <v>31.153712508232886</v>
      </c>
      <c r="T124" s="122">
        <v>30.029564003624287</v>
      </c>
      <c r="U124" s="122">
        <v>27.843064767373875</v>
      </c>
      <c r="V124" s="122">
        <v>25.835740433917461</v>
      </c>
      <c r="W124" s="122">
        <v>36.920708954337378</v>
      </c>
      <c r="X124" s="122">
        <v>33.102227194373043</v>
      </c>
      <c r="Y124" s="122">
        <v>23.690616400951175</v>
      </c>
      <c r="DA124" s="130" t="s">
        <v>1652</v>
      </c>
    </row>
    <row r="125" spans="1:105" ht="12" customHeight="1" x14ac:dyDescent="0.25">
      <c r="A125" s="97" t="s">
        <v>132</v>
      </c>
      <c r="B125" s="98">
        <v>20.01467131426142</v>
      </c>
      <c r="C125" s="98">
        <v>19.983449590591125</v>
      </c>
      <c r="D125" s="98">
        <v>19.058559871783515</v>
      </c>
      <c r="E125" s="98">
        <v>19.792000334544998</v>
      </c>
      <c r="F125" s="98">
        <v>20.322093395912574</v>
      </c>
      <c r="G125" s="98">
        <v>20.503992419793775</v>
      </c>
      <c r="H125" s="98">
        <v>20.430479463474569</v>
      </c>
      <c r="I125" s="98">
        <v>20.640239066524014</v>
      </c>
      <c r="J125" s="98">
        <v>21.643898256146109</v>
      </c>
      <c r="K125" s="98">
        <v>22.554839374303253</v>
      </c>
      <c r="L125" s="98">
        <v>22.264707474540316</v>
      </c>
      <c r="M125" s="98">
        <v>23.329933267860987</v>
      </c>
      <c r="N125" s="98">
        <v>23.660901439613831</v>
      </c>
      <c r="O125" s="98">
        <v>23.2396971084585</v>
      </c>
      <c r="P125" s="98">
        <v>23.265685737077376</v>
      </c>
      <c r="Q125" s="98">
        <v>23.240987070026879</v>
      </c>
      <c r="R125" s="98">
        <v>22.77092435792574</v>
      </c>
      <c r="S125" s="98">
        <v>22.093245438043379</v>
      </c>
      <c r="T125" s="98">
        <v>21.5916690551256</v>
      </c>
      <c r="U125" s="98">
        <v>20.755708416929359</v>
      </c>
      <c r="V125" s="98">
        <v>20.254132034011636</v>
      </c>
      <c r="W125" s="98">
        <v>29.593006592146789</v>
      </c>
      <c r="X125" s="98">
        <v>29.521352823158438</v>
      </c>
      <c r="Y125" s="98">
        <v>22.590799569163718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0.18740827145785821</v>
      </c>
      <c r="C129" s="101">
        <v>0.18628527027433778</v>
      </c>
      <c r="D129" s="101">
        <v>0.18255339374087343</v>
      </c>
      <c r="E129" s="101">
        <v>0.18172703185871178</v>
      </c>
      <c r="F129" s="101">
        <v>0.16165573526175883</v>
      </c>
      <c r="G129" s="101">
        <v>0.1597195510054685</v>
      </c>
      <c r="H129" s="101">
        <v>0.13697410293363496</v>
      </c>
      <c r="I129" s="101">
        <v>0.10192601326987853</v>
      </c>
      <c r="J129" s="101">
        <v>9.2686057806929859E-2</v>
      </c>
      <c r="K129" s="101">
        <v>9.2045908385149769E-2</v>
      </c>
      <c r="L129" s="101">
        <v>0.10083901279011175</v>
      </c>
      <c r="M129" s="101">
        <v>0.10922704602053285</v>
      </c>
      <c r="N129" s="101">
        <v>0.11050602136276719</v>
      </c>
      <c r="O129" s="101">
        <v>9.5183633290564465E-2</v>
      </c>
      <c r="P129" s="101">
        <v>8.5766167736838775E-2</v>
      </c>
      <c r="Q129" s="101">
        <v>7.4903681705198719E-2</v>
      </c>
      <c r="R129" s="101">
        <v>7.6567745990597041E-2</v>
      </c>
      <c r="S129" s="101">
        <v>6.9240600352529255E-2</v>
      </c>
      <c r="T129" s="101">
        <v>6.2562300710510291E-2</v>
      </c>
      <c r="U129" s="101">
        <v>5.6928925089800096E-2</v>
      </c>
      <c r="V129" s="101">
        <v>4.3732019960172161E-2</v>
      </c>
      <c r="W129" s="101">
        <v>6.2425865202031069E-2</v>
      </c>
      <c r="X129" s="101">
        <v>4.1525013715736442E-2</v>
      </c>
      <c r="Y129" s="101">
        <v>2.7584899349628662E-2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4.8203041729665976</v>
      </c>
      <c r="C133" s="101">
        <v>5.4514688506188316</v>
      </c>
      <c r="D133" s="101">
        <v>4.019684833540305</v>
      </c>
      <c r="E133" s="101">
        <v>4.9704515086391874</v>
      </c>
      <c r="F133" s="101">
        <v>8.538510091627753</v>
      </c>
      <c r="G133" s="101">
        <v>9.5942551790657422</v>
      </c>
      <c r="H133" s="101">
        <v>12.449372624172968</v>
      </c>
      <c r="I133" s="101">
        <v>10.034286964959259</v>
      </c>
      <c r="J133" s="101">
        <v>13.04724629012413</v>
      </c>
      <c r="K133" s="101">
        <v>12.79409926340681</v>
      </c>
      <c r="L133" s="101">
        <v>9.8326104019546055</v>
      </c>
      <c r="M133" s="101">
        <v>10.224887216447859</v>
      </c>
      <c r="N133" s="101">
        <v>10.674819160295183</v>
      </c>
      <c r="O133" s="101">
        <v>9.2171714559067244</v>
      </c>
      <c r="P133" s="101">
        <v>10.316317196745825</v>
      </c>
      <c r="Q133" s="101">
        <v>9.773407017743839</v>
      </c>
      <c r="R133" s="101">
        <v>9.7083328367672284</v>
      </c>
      <c r="S133" s="101">
        <v>8.9912264698369775</v>
      </c>
      <c r="T133" s="101">
        <v>8.3753326477881789</v>
      </c>
      <c r="U133" s="101">
        <v>7.0304274253547172</v>
      </c>
      <c r="V133" s="101">
        <v>5.5378763799456552</v>
      </c>
      <c r="W133" s="101">
        <v>7.2652764969885615</v>
      </c>
      <c r="X133" s="101">
        <v>3.539349357498867</v>
      </c>
      <c r="Y133" s="101">
        <v>1.0722319324378271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1664</v>
      </c>
    </row>
    <row r="137" spans="1:105" ht="12" customHeight="1" x14ac:dyDescent="0.25">
      <c r="A137" s="121" t="s">
        <v>54</v>
      </c>
      <c r="B137" s="122">
        <v>32.292539600518118</v>
      </c>
      <c r="C137" s="122">
        <v>31.430917204655799</v>
      </c>
      <c r="D137" s="122">
        <v>29.493054393241707</v>
      </c>
      <c r="E137" s="122">
        <v>30.035754417099366</v>
      </c>
      <c r="F137" s="122">
        <v>30.378113684787301</v>
      </c>
      <c r="G137" s="122">
        <v>30.814625428729745</v>
      </c>
      <c r="H137" s="122">
        <v>33.202682950491116</v>
      </c>
      <c r="I137" s="122">
        <v>31.635199344489425</v>
      </c>
      <c r="J137" s="122">
        <v>35.341936515918249</v>
      </c>
      <c r="K137" s="122">
        <v>34.438475939499085</v>
      </c>
      <c r="L137" s="122">
        <v>31.100227790621695</v>
      </c>
      <c r="M137" s="122">
        <v>34.345910231555528</v>
      </c>
      <c r="N137" s="122">
        <v>35.315220494051111</v>
      </c>
      <c r="O137" s="122">
        <v>31.403125706656866</v>
      </c>
      <c r="P137" s="122">
        <v>29.719782702925755</v>
      </c>
      <c r="Q137" s="122">
        <v>24.430831711889635</v>
      </c>
      <c r="R137" s="122">
        <v>23.762467235710155</v>
      </c>
      <c r="S137" s="122">
        <v>22.018867450847267</v>
      </c>
      <c r="T137" s="122">
        <v>24.497283935988325</v>
      </c>
      <c r="U137" s="122">
        <v>24.882730541948078</v>
      </c>
      <c r="V137" s="122">
        <v>22.204830817927999</v>
      </c>
      <c r="W137" s="122">
        <v>22.249791390062871</v>
      </c>
      <c r="X137" s="122">
        <v>22.192042044961678</v>
      </c>
      <c r="Y137" s="122">
        <v>24.859725645379264</v>
      </c>
      <c r="DA137" s="130" t="s">
        <v>1665</v>
      </c>
    </row>
    <row r="138" spans="1:105" ht="12" customHeight="1" x14ac:dyDescent="0.25">
      <c r="A138" s="97" t="s">
        <v>202</v>
      </c>
      <c r="B138" s="98">
        <v>9.5726497821844188</v>
      </c>
      <c r="C138" s="98">
        <v>9.4308153834494188</v>
      </c>
      <c r="D138" s="98">
        <v>8.8648172617350554</v>
      </c>
      <c r="E138" s="98">
        <v>8.9705829371071939</v>
      </c>
      <c r="F138" s="98">
        <v>9.084656409614599</v>
      </c>
      <c r="G138" s="98">
        <v>9.0478065368681797</v>
      </c>
      <c r="H138" s="98">
        <v>9.1002862216600313</v>
      </c>
      <c r="I138" s="98">
        <v>8.5185964075867417</v>
      </c>
      <c r="J138" s="98">
        <v>9.2578531269398248</v>
      </c>
      <c r="K138" s="98">
        <v>9.3010924759793419</v>
      </c>
      <c r="L138" s="98">
        <v>8.8988439837057882</v>
      </c>
      <c r="M138" s="98">
        <v>9.5155664652532348</v>
      </c>
      <c r="N138" s="98">
        <v>9.767285666747755</v>
      </c>
      <c r="O138" s="98">
        <v>9.4089852190185574</v>
      </c>
      <c r="P138" s="98">
        <v>9.5461364398964701</v>
      </c>
      <c r="Q138" s="98">
        <v>9.539128937029183</v>
      </c>
      <c r="R138" s="98">
        <v>9.5320916907264337</v>
      </c>
      <c r="S138" s="98">
        <v>9.4105283271233464</v>
      </c>
      <c r="T138" s="98">
        <v>9.1000286615075989</v>
      </c>
      <c r="U138" s="98">
        <v>8.7656444062291268</v>
      </c>
      <c r="V138" s="98">
        <v>8.2879526129741148</v>
      </c>
      <c r="W138" s="98">
        <v>8.7895289958918443</v>
      </c>
      <c r="X138" s="98">
        <v>9.6971434030763408</v>
      </c>
      <c r="Y138" s="98">
        <v>9.6971434030763426</v>
      </c>
      <c r="DA138" s="63" t="s">
        <v>1666</v>
      </c>
    </row>
    <row r="139" spans="1:105" ht="12" customHeight="1" x14ac:dyDescent="0.25">
      <c r="A139" s="97" t="s">
        <v>50</v>
      </c>
      <c r="B139" s="98">
        <v>21.733646444547709</v>
      </c>
      <c r="C139" s="98">
        <v>20.858619792437178</v>
      </c>
      <c r="D139" s="98">
        <v>19.891990061460803</v>
      </c>
      <c r="E139" s="98">
        <v>19.39439492515621</v>
      </c>
      <c r="F139" s="98">
        <v>17.302802483462674</v>
      </c>
      <c r="G139" s="98">
        <v>17.371313128015068</v>
      </c>
      <c r="H139" s="98">
        <v>15.677298714972268</v>
      </c>
      <c r="I139" s="98">
        <v>11.181735229282726</v>
      </c>
      <c r="J139" s="98">
        <v>10.976349037249738</v>
      </c>
      <c r="K139" s="98">
        <v>11.328884706510387</v>
      </c>
      <c r="L139" s="98">
        <v>12.618620853704719</v>
      </c>
      <c r="M139" s="98">
        <v>14.59774816725991</v>
      </c>
      <c r="N139" s="98">
        <v>15.226140575938022</v>
      </c>
      <c r="O139" s="98">
        <v>12.890384459564451</v>
      </c>
      <c r="P139" s="98">
        <v>11.788941248378919</v>
      </c>
      <c r="Q139" s="98">
        <v>9.5558783124385958</v>
      </c>
      <c r="R139" s="98">
        <v>9.768844736357055</v>
      </c>
      <c r="S139" s="98">
        <v>9.8669724936972756</v>
      </c>
      <c r="T139" s="98">
        <v>9.8085224124533212</v>
      </c>
      <c r="U139" s="98">
        <v>10.689472652543266</v>
      </c>
      <c r="V139" s="98">
        <v>8.7894829031345623</v>
      </c>
      <c r="W139" s="98">
        <v>6.9582133043157137</v>
      </c>
      <c r="X139" s="98">
        <v>7.04725842183535</v>
      </c>
      <c r="Y139" s="98">
        <v>11.442863606014665</v>
      </c>
      <c r="DA139" s="63" t="s">
        <v>1667</v>
      </c>
    </row>
    <row r="140" spans="1:105" ht="12" customHeight="1" x14ac:dyDescent="0.25">
      <c r="A140" s="109" t="s">
        <v>120</v>
      </c>
      <c r="B140" s="33">
        <v>0.98624337378598914</v>
      </c>
      <c r="C140" s="33">
        <v>1.1414820287692029</v>
      </c>
      <c r="D140" s="33">
        <v>0.73624707004584744</v>
      </c>
      <c r="E140" s="33">
        <v>1.6707765548359623</v>
      </c>
      <c r="F140" s="33">
        <v>3.9906547917100301</v>
      </c>
      <c r="G140" s="33">
        <v>4.3955057638464963</v>
      </c>
      <c r="H140" s="33">
        <v>8.4250980138588165</v>
      </c>
      <c r="I140" s="33">
        <v>11.934867707619958</v>
      </c>
      <c r="J140" s="33">
        <v>15.107734351728684</v>
      </c>
      <c r="K140" s="33">
        <v>13.808498757009357</v>
      </c>
      <c r="L140" s="33">
        <v>9.5827629532111871</v>
      </c>
      <c r="M140" s="33">
        <v>10.232595599042385</v>
      </c>
      <c r="N140" s="33">
        <v>10.321794251365333</v>
      </c>
      <c r="O140" s="33">
        <v>9.1037560280738585</v>
      </c>
      <c r="P140" s="33">
        <v>8.3847050146503666</v>
      </c>
      <c r="Q140" s="33">
        <v>5.3358244624218569</v>
      </c>
      <c r="R140" s="33">
        <v>4.4615308086266658</v>
      </c>
      <c r="S140" s="33">
        <v>2.7413666300266479</v>
      </c>
      <c r="T140" s="33">
        <v>5.5887328620274017</v>
      </c>
      <c r="U140" s="33">
        <v>5.4276134831756853</v>
      </c>
      <c r="V140" s="33">
        <v>5.1273953018193188</v>
      </c>
      <c r="W140" s="33">
        <v>6.5020490898553129</v>
      </c>
      <c r="X140" s="33">
        <v>5.447640220049986</v>
      </c>
      <c r="Y140" s="33">
        <v>3.7197186362882557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237.24959396433692</v>
      </c>
      <c r="C142" s="117">
        <f t="shared" si="25"/>
        <v>244.86322085397723</v>
      </c>
      <c r="D142" s="117">
        <f t="shared" si="25"/>
        <v>241.88017393517751</v>
      </c>
      <c r="E142" s="117">
        <f t="shared" si="25"/>
        <v>249.45226272483916</v>
      </c>
      <c r="F142" s="117">
        <f t="shared" si="25"/>
        <v>261.7288511267522</v>
      </c>
      <c r="G142" s="117">
        <f t="shared" si="25"/>
        <v>275.57113103099016</v>
      </c>
      <c r="H142" s="117">
        <f t="shared" si="25"/>
        <v>295.3328514838912</v>
      </c>
      <c r="I142" s="117">
        <f t="shared" si="25"/>
        <v>291.09425586622569</v>
      </c>
      <c r="J142" s="117">
        <f t="shared" si="25"/>
        <v>316.21157710533453</v>
      </c>
      <c r="K142" s="117">
        <f t="shared" si="25"/>
        <v>330.77703372105589</v>
      </c>
      <c r="L142" s="117">
        <f t="shared" si="25"/>
        <v>332.81643875741264</v>
      </c>
      <c r="M142" s="117">
        <f t="shared" si="25"/>
        <v>337.14163533995816</v>
      </c>
      <c r="N142" s="117">
        <f t="shared" si="25"/>
        <v>352.60929574818073</v>
      </c>
      <c r="O142" s="117">
        <f t="shared" si="25"/>
        <v>348.75158094644553</v>
      </c>
      <c r="P142" s="117">
        <f t="shared" si="25"/>
        <v>331.21144885611415</v>
      </c>
      <c r="Q142" s="117">
        <f t="shared" si="25"/>
        <v>318.43866218886939</v>
      </c>
      <c r="R142" s="117">
        <f t="shared" ref="R142:V142" si="26">R143+R146+R148+R161</f>
        <v>315.80931259222962</v>
      </c>
      <c r="S142" s="117">
        <f t="shared" si="26"/>
        <v>308.71419695268759</v>
      </c>
      <c r="T142" s="117">
        <f t="shared" si="26"/>
        <v>320.69210209700196</v>
      </c>
      <c r="U142" s="117">
        <f t="shared" si="26"/>
        <v>313.56954233610867</v>
      </c>
      <c r="V142" s="117">
        <f t="shared" si="26"/>
        <v>314.99835168580915</v>
      </c>
      <c r="W142" s="117">
        <f t="shared" ref="W142:Y142" si="27">W143+W146+W148+W161</f>
        <v>323.80675598189032</v>
      </c>
      <c r="X142" s="117">
        <f t="shared" si="27"/>
        <v>310.50156774850188</v>
      </c>
      <c r="Y142" s="117">
        <f t="shared" si="27"/>
        <v>301.44244341635851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207.33356268659549</v>
      </c>
      <c r="C143" s="122">
        <f t="shared" si="28"/>
        <v>214.89300533428514</v>
      </c>
      <c r="D143" s="122">
        <f t="shared" si="28"/>
        <v>214.16105865064091</v>
      </c>
      <c r="E143" s="122">
        <f t="shared" si="28"/>
        <v>220.21460620425526</v>
      </c>
      <c r="F143" s="122">
        <f t="shared" si="28"/>
        <v>229.37527311255158</v>
      </c>
      <c r="G143" s="122">
        <f t="shared" si="28"/>
        <v>241.94682054468072</v>
      </c>
      <c r="H143" s="122">
        <f t="shared" si="28"/>
        <v>257.61263096563897</v>
      </c>
      <c r="I143" s="122">
        <f t="shared" si="28"/>
        <v>254.60599756493593</v>
      </c>
      <c r="J143" s="122">
        <f t="shared" si="28"/>
        <v>274.06660221343867</v>
      </c>
      <c r="K143" s="122">
        <f t="shared" si="28"/>
        <v>288.30887640064651</v>
      </c>
      <c r="L143" s="122">
        <f t="shared" si="28"/>
        <v>293.95636369826389</v>
      </c>
      <c r="M143" s="122">
        <f t="shared" si="28"/>
        <v>294.87628309991516</v>
      </c>
      <c r="N143" s="122">
        <f t="shared" si="28"/>
        <v>308.33196682870658</v>
      </c>
      <c r="O143" s="122">
        <f t="shared" si="28"/>
        <v>307.5082613572215</v>
      </c>
      <c r="P143" s="122">
        <f t="shared" si="28"/>
        <v>290.0622823286954</v>
      </c>
      <c r="Q143" s="122">
        <f t="shared" si="28"/>
        <v>281.13246939183887</v>
      </c>
      <c r="R143" s="122">
        <f t="shared" ref="R143:V143" si="29">SUM(R144:R145)</f>
        <v>279.17625709208932</v>
      </c>
      <c r="S143" s="122">
        <f t="shared" si="29"/>
        <v>274.07684310901334</v>
      </c>
      <c r="T143" s="122">
        <f t="shared" si="29"/>
        <v>284.37728027085268</v>
      </c>
      <c r="U143" s="122">
        <f t="shared" si="29"/>
        <v>278.08135078468536</v>
      </c>
      <c r="V143" s="122">
        <f t="shared" si="29"/>
        <v>282.09293669758074</v>
      </c>
      <c r="W143" s="122">
        <f t="shared" ref="W143:Y143" si="30">SUM(W144:W145)</f>
        <v>281.76934328353332</v>
      </c>
      <c r="X143" s="122">
        <f t="shared" si="30"/>
        <v>270.94496450938658</v>
      </c>
      <c r="Y143" s="122">
        <f t="shared" si="30"/>
        <v>267.3192099132782</v>
      </c>
      <c r="DA143" s="130" t="s">
        <v>1815</v>
      </c>
    </row>
    <row r="144" spans="1:105" ht="12" customHeight="1" x14ac:dyDescent="0.25">
      <c r="A144" s="97" t="s">
        <v>199</v>
      </c>
      <c r="B144" s="98">
        <v>205.43790203034908</v>
      </c>
      <c r="C144" s="98">
        <v>212.96451101672207</v>
      </c>
      <c r="D144" s="98">
        <v>212.27879501775982</v>
      </c>
      <c r="E144" s="98">
        <v>218.31757370032577</v>
      </c>
      <c r="F144" s="98">
        <v>227.43028448896067</v>
      </c>
      <c r="G144" s="98">
        <v>239.92596550703405</v>
      </c>
      <c r="H144" s="98">
        <v>255.48213345821688</v>
      </c>
      <c r="I144" s="98">
        <v>252.54132399750677</v>
      </c>
      <c r="J144" s="98">
        <v>271.86772672472199</v>
      </c>
      <c r="K144" s="98">
        <v>286.02734893217786</v>
      </c>
      <c r="L144" s="98">
        <v>291.67649510071158</v>
      </c>
      <c r="M144" s="98">
        <v>292.61247608418938</v>
      </c>
      <c r="N144" s="98">
        <v>305.98521164203299</v>
      </c>
      <c r="O144" s="98">
        <v>305.18706654234495</v>
      </c>
      <c r="P144" s="98">
        <v>287.90559408020675</v>
      </c>
      <c r="Q144" s="98">
        <v>279.07619541714456</v>
      </c>
      <c r="R144" s="98">
        <v>277.1690147054307</v>
      </c>
      <c r="S144" s="98">
        <v>272.13228201960038</v>
      </c>
      <c r="T144" s="98">
        <v>282.36374162579187</v>
      </c>
      <c r="U144" s="98">
        <v>276.11505295895159</v>
      </c>
      <c r="V144" s="98">
        <v>280.12633730435607</v>
      </c>
      <c r="W144" s="98">
        <v>279.82207473399978</v>
      </c>
      <c r="X144" s="98">
        <v>269.0794174790388</v>
      </c>
      <c r="Y144" s="98">
        <v>265.50717235601996</v>
      </c>
      <c r="DA144" s="63" t="s">
        <v>1816</v>
      </c>
    </row>
    <row r="145" spans="1:105" ht="12" customHeight="1" x14ac:dyDescent="0.25">
      <c r="A145" s="97" t="s">
        <v>53</v>
      </c>
      <c r="B145" s="98">
        <v>1.8956606562464047</v>
      </c>
      <c r="C145" s="98">
        <v>1.9284943175630593</v>
      </c>
      <c r="D145" s="98">
        <v>1.8822636328811051</v>
      </c>
      <c r="E145" s="98">
        <v>1.8970325039294904</v>
      </c>
      <c r="F145" s="98">
        <v>1.94498862359092</v>
      </c>
      <c r="G145" s="98">
        <v>2.020855037646677</v>
      </c>
      <c r="H145" s="98">
        <v>2.1304975074220951</v>
      </c>
      <c r="I145" s="98">
        <v>2.0646735674291636</v>
      </c>
      <c r="J145" s="98">
        <v>2.198875488716705</v>
      </c>
      <c r="K145" s="98">
        <v>2.2815274684686404</v>
      </c>
      <c r="L145" s="98">
        <v>2.2798685975522983</v>
      </c>
      <c r="M145" s="98">
        <v>2.2638070157257908</v>
      </c>
      <c r="N145" s="98">
        <v>2.3467551866735779</v>
      </c>
      <c r="O145" s="98">
        <v>2.3211948148765287</v>
      </c>
      <c r="P145" s="98">
        <v>2.1566882484886643</v>
      </c>
      <c r="Q145" s="98">
        <v>2.0562739746943253</v>
      </c>
      <c r="R145" s="98">
        <v>2.0072423866585987</v>
      </c>
      <c r="S145" s="98">
        <v>1.9445610894129568</v>
      </c>
      <c r="T145" s="98">
        <v>2.013538645060799</v>
      </c>
      <c r="U145" s="98">
        <v>1.9662978257337766</v>
      </c>
      <c r="V145" s="98">
        <v>1.9665993932246921</v>
      </c>
      <c r="W145" s="98">
        <v>1.9472685495335336</v>
      </c>
      <c r="X145" s="98">
        <v>1.8655470303477795</v>
      </c>
      <c r="Y145" s="98">
        <v>1.8120375572582375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7.8216251484343241E-4</v>
      </c>
      <c r="C146" s="122">
        <f t="shared" si="31"/>
        <v>9.6527400496942712E-4</v>
      </c>
      <c r="D146" s="122">
        <f t="shared" si="31"/>
        <v>1.3599743468548859E-3</v>
      </c>
      <c r="E146" s="122">
        <f t="shared" si="31"/>
        <v>2.7375571807434552E-3</v>
      </c>
      <c r="F146" s="122">
        <f t="shared" si="31"/>
        <v>5.4754865539619856E-3</v>
      </c>
      <c r="G146" s="122">
        <f t="shared" si="31"/>
        <v>1.1291870192308217E-2</v>
      </c>
      <c r="H146" s="122">
        <f t="shared" si="31"/>
        <v>4.2284382939191519E-2</v>
      </c>
      <c r="I146" s="122">
        <f t="shared" si="31"/>
        <v>2.5705905734867706E-2</v>
      </c>
      <c r="J146" s="122">
        <f t="shared" si="31"/>
        <v>2.630529089462938E-2</v>
      </c>
      <c r="K146" s="122">
        <f t="shared" si="31"/>
        <v>3.3789888690617498E-2</v>
      </c>
      <c r="L146" s="122">
        <f t="shared" si="31"/>
        <v>0.29232292799618803</v>
      </c>
      <c r="M146" s="122">
        <f t="shared" si="31"/>
        <v>3.831153820258202E-2</v>
      </c>
      <c r="N146" s="122">
        <f t="shared" si="31"/>
        <v>0.11815302696704924</v>
      </c>
      <c r="O146" s="122">
        <f t="shared" si="31"/>
        <v>6.5766794562123684E-2</v>
      </c>
      <c r="P146" s="122">
        <f t="shared" si="31"/>
        <v>0.15621737819799719</v>
      </c>
      <c r="Q146" s="122">
        <f t="shared" si="31"/>
        <v>0.10587563532927016</v>
      </c>
      <c r="R146" s="122">
        <f t="shared" si="31"/>
        <v>7.068700680529065E-2</v>
      </c>
      <c r="S146" s="122">
        <f t="shared" si="31"/>
        <v>5.9038684769006283E-2</v>
      </c>
      <c r="T146" s="122">
        <f t="shared" si="31"/>
        <v>8.9595923499476524E-2</v>
      </c>
      <c r="U146" s="122">
        <f t="shared" si="31"/>
        <v>6.7993738128697592E-2</v>
      </c>
      <c r="V146" s="122">
        <f t="shared" si="31"/>
        <v>4.1050852201952662E-2</v>
      </c>
      <c r="W146" s="122">
        <f t="shared" si="31"/>
        <v>0.12831002112837045</v>
      </c>
      <c r="X146" s="122">
        <f t="shared" si="31"/>
        <v>8.0646060969008268E-2</v>
      </c>
      <c r="Y146" s="122">
        <f t="shared" si="31"/>
        <v>6.300815863622905E-2</v>
      </c>
      <c r="DA146" s="130" t="s">
        <v>1818</v>
      </c>
    </row>
    <row r="147" spans="1:105" ht="12" customHeight="1" x14ac:dyDescent="0.25">
      <c r="A147" s="97" t="s">
        <v>53</v>
      </c>
      <c r="B147" s="98">
        <v>7.8216251484343241E-4</v>
      </c>
      <c r="C147" s="98">
        <v>9.6527400496942712E-4</v>
      </c>
      <c r="D147" s="98">
        <v>1.3599743468548859E-3</v>
      </c>
      <c r="E147" s="98">
        <v>2.7375571807434552E-3</v>
      </c>
      <c r="F147" s="98">
        <v>5.4754865539619856E-3</v>
      </c>
      <c r="G147" s="98">
        <v>1.1291870192308217E-2</v>
      </c>
      <c r="H147" s="98">
        <v>4.2284382939191519E-2</v>
      </c>
      <c r="I147" s="98">
        <v>2.5705905734867706E-2</v>
      </c>
      <c r="J147" s="98">
        <v>2.630529089462938E-2</v>
      </c>
      <c r="K147" s="98">
        <v>3.3789888690617498E-2</v>
      </c>
      <c r="L147" s="98">
        <v>0.29232292799618803</v>
      </c>
      <c r="M147" s="98">
        <v>3.831153820258202E-2</v>
      </c>
      <c r="N147" s="98">
        <v>0.11815302696704924</v>
      </c>
      <c r="O147" s="98">
        <v>6.5766794562123684E-2</v>
      </c>
      <c r="P147" s="98">
        <v>0.15621737819799719</v>
      </c>
      <c r="Q147" s="98">
        <v>0.10587563532927016</v>
      </c>
      <c r="R147" s="98">
        <v>7.068700680529065E-2</v>
      </c>
      <c r="S147" s="98">
        <v>5.9038684769006283E-2</v>
      </c>
      <c r="T147" s="98">
        <v>8.9595923499476524E-2</v>
      </c>
      <c r="U147" s="98">
        <v>6.7993738128697592E-2</v>
      </c>
      <c r="V147" s="98">
        <v>4.1050852201952662E-2</v>
      </c>
      <c r="W147" s="98">
        <v>0.12831002112837045</v>
      </c>
      <c r="X147" s="98">
        <v>8.0646060969008268E-2</v>
      </c>
      <c r="Y147" s="98">
        <v>6.300815863622905E-2</v>
      </c>
      <c r="DA147" s="63" t="s">
        <v>1819</v>
      </c>
    </row>
    <row r="148" spans="1:105" ht="12" customHeight="1" x14ac:dyDescent="0.25">
      <c r="A148" s="121" t="s">
        <v>55</v>
      </c>
      <c r="B148" s="122">
        <v>11.477939642854972</v>
      </c>
      <c r="C148" s="122">
        <v>11.966529446776747</v>
      </c>
      <c r="D148" s="122">
        <v>10.851363098295742</v>
      </c>
      <c r="E148" s="122">
        <v>11.867406107426479</v>
      </c>
      <c r="F148" s="122">
        <v>14.346269191041504</v>
      </c>
      <c r="G148" s="122">
        <v>15.250123493927656</v>
      </c>
      <c r="H148" s="122">
        <v>17.198506519118951</v>
      </c>
      <c r="I148" s="122">
        <v>16.240527498216185</v>
      </c>
      <c r="J148" s="122">
        <v>19.195786627427172</v>
      </c>
      <c r="K148" s="122">
        <v>20.238347530539066</v>
      </c>
      <c r="L148" s="122">
        <v>19.007464374346871</v>
      </c>
      <c r="M148" s="122">
        <v>20.661808149769993</v>
      </c>
      <c r="N148" s="122">
        <v>21.979918634458237</v>
      </c>
      <c r="O148" s="122">
        <v>21.426944823910034</v>
      </c>
      <c r="P148" s="122">
        <v>22.312078500382391</v>
      </c>
      <c r="Q148" s="122">
        <v>22.110031010209319</v>
      </c>
      <c r="R148" s="122">
        <v>21.986468148881084</v>
      </c>
      <c r="S148" s="122">
        <v>21.295779198641739</v>
      </c>
      <c r="T148" s="122">
        <v>20.842903731497586</v>
      </c>
      <c r="U148" s="122">
        <v>19.680349408739097</v>
      </c>
      <c r="V148" s="122">
        <v>18.61284772250707</v>
      </c>
      <c r="W148" s="122">
        <v>27.164674205070099</v>
      </c>
      <c r="X148" s="122">
        <v>24.956725210564137</v>
      </c>
      <c r="Y148" s="122">
        <v>18.300856344637115</v>
      </c>
      <c r="DA148" s="130" t="s">
        <v>1820</v>
      </c>
    </row>
    <row r="149" spans="1:105" ht="12" customHeight="1" x14ac:dyDescent="0.25">
      <c r="A149" s="97" t="s">
        <v>132</v>
      </c>
      <c r="B149" s="98">
        <v>8.5360566737967982</v>
      </c>
      <c r="C149" s="98">
        <v>8.6397936892719134</v>
      </c>
      <c r="D149" s="98">
        <v>8.3622516580404742</v>
      </c>
      <c r="E149" s="98">
        <v>8.7872584682574502</v>
      </c>
      <c r="F149" s="98">
        <v>9.0886145312383491</v>
      </c>
      <c r="G149" s="98">
        <v>9.3136589264498557</v>
      </c>
      <c r="H149" s="98">
        <v>9.4858671532018395</v>
      </c>
      <c r="I149" s="98">
        <v>10.01269179617972</v>
      </c>
      <c r="J149" s="98">
        <v>11.102103179602723</v>
      </c>
      <c r="K149" s="98">
        <v>12.286375679161159</v>
      </c>
      <c r="L149" s="98">
        <v>12.855272998704168</v>
      </c>
      <c r="M149" s="98">
        <v>14.228893524878302</v>
      </c>
      <c r="N149" s="98">
        <v>15.195253041922443</v>
      </c>
      <c r="O149" s="98">
        <v>15.494361402405048</v>
      </c>
      <c r="P149" s="98">
        <v>15.581598058192295</v>
      </c>
      <c r="Q149" s="98">
        <v>15.655562224836748</v>
      </c>
      <c r="R149" s="98">
        <v>15.468530542244732</v>
      </c>
      <c r="S149" s="98">
        <v>15.176637975331916</v>
      </c>
      <c r="T149" s="98">
        <v>15.010372381989329</v>
      </c>
      <c r="U149" s="98">
        <v>14.663823124344928</v>
      </c>
      <c r="V149" s="98">
        <v>14.585988582960534</v>
      </c>
      <c r="W149" s="98">
        <v>21.759345908889088</v>
      </c>
      <c r="X149" s="98">
        <v>22.237216379896651</v>
      </c>
      <c r="Y149" s="98">
        <v>17.448850568153553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9.8008558463513862E-2</v>
      </c>
      <c r="C153" s="101">
        <v>9.7974857732837886E-2</v>
      </c>
      <c r="D153" s="101">
        <v>9.6590319388813392E-2</v>
      </c>
      <c r="E153" s="101">
        <v>9.6718632433254348E-2</v>
      </c>
      <c r="F153" s="101">
        <v>8.6538370773110232E-2</v>
      </c>
      <c r="G153" s="101">
        <v>8.63484333248212E-2</v>
      </c>
      <c r="H153" s="101">
        <v>7.5184615414626843E-2</v>
      </c>
      <c r="I153" s="101">
        <v>5.647184810224954E-2</v>
      </c>
      <c r="J153" s="101">
        <v>5.1553060688561067E-2</v>
      </c>
      <c r="K153" s="101">
        <v>5.1980318839471885E-2</v>
      </c>
      <c r="L153" s="101">
        <v>5.7927154404832856E-2</v>
      </c>
      <c r="M153" s="101">
        <v>6.3679766112821223E-2</v>
      </c>
      <c r="N153" s="101">
        <v>6.5426392509807418E-2</v>
      </c>
      <c r="O153" s="101">
        <v>5.7327249050944301E-2</v>
      </c>
      <c r="P153" s="101">
        <v>5.2575999887612017E-2</v>
      </c>
      <c r="Q153" s="101">
        <v>4.699473406773564E-2</v>
      </c>
      <c r="R153" s="101">
        <v>5.0480510750671989E-2</v>
      </c>
      <c r="S153" s="101">
        <v>4.8758112691598021E-2</v>
      </c>
      <c r="T153" s="101">
        <v>4.7657319493795133E-2</v>
      </c>
      <c r="U153" s="101">
        <v>4.5867411038442621E-2</v>
      </c>
      <c r="V153" s="101">
        <v>3.6245102789770937E-2</v>
      </c>
      <c r="W153" s="101">
        <v>5.3330010468188277E-2</v>
      </c>
      <c r="X153" s="101">
        <v>3.6484936659602812E-2</v>
      </c>
      <c r="Y153" s="101">
        <v>2.4714113231848016E-2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2.8438744105946596</v>
      </c>
      <c r="C157" s="101">
        <v>3.228760899771995</v>
      </c>
      <c r="D157" s="101">
        <v>2.3925211208664541</v>
      </c>
      <c r="E157" s="101">
        <v>2.9834290067357743</v>
      </c>
      <c r="F157" s="101">
        <v>5.1711162890300431</v>
      </c>
      <c r="G157" s="101">
        <v>5.8501161341529802</v>
      </c>
      <c r="H157" s="101">
        <v>7.6374547505024832</v>
      </c>
      <c r="I157" s="101">
        <v>6.1713638539342162</v>
      </c>
      <c r="J157" s="101">
        <v>8.0421303871358862</v>
      </c>
      <c r="K157" s="101">
        <v>7.8999915325384356</v>
      </c>
      <c r="L157" s="101">
        <v>6.0942642212378697</v>
      </c>
      <c r="M157" s="101">
        <v>6.3692348587788681</v>
      </c>
      <c r="N157" s="101">
        <v>6.719239200025986</v>
      </c>
      <c r="O157" s="101">
        <v>5.8752561724540433</v>
      </c>
      <c r="P157" s="101">
        <v>6.6779044423024851</v>
      </c>
      <c r="Q157" s="101">
        <v>6.4074740513048365</v>
      </c>
      <c r="R157" s="101">
        <v>6.4674570958856803</v>
      </c>
      <c r="S157" s="101">
        <v>6.0703831106182236</v>
      </c>
      <c r="T157" s="101">
        <v>5.7848740300144588</v>
      </c>
      <c r="U157" s="101">
        <v>4.9706588733557258</v>
      </c>
      <c r="V157" s="101">
        <v>3.990614036756766</v>
      </c>
      <c r="W157" s="101">
        <v>5.3519982857128232</v>
      </c>
      <c r="X157" s="101">
        <v>2.6830238940078841</v>
      </c>
      <c r="Y157" s="101">
        <v>0.82729166325171299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X158" s="104">
        <v>0</v>
      </c>
      <c r="Y158" s="104">
        <v>0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1832</v>
      </c>
    </row>
    <row r="161" spans="1:105" ht="12" customHeight="1" x14ac:dyDescent="0.25">
      <c r="A161" s="121" t="s">
        <v>54</v>
      </c>
      <c r="B161" s="122">
        <v>18.437309472371631</v>
      </c>
      <c r="C161" s="122">
        <v>18.002720798910357</v>
      </c>
      <c r="D161" s="122">
        <v>16.866392211894013</v>
      </c>
      <c r="E161" s="122">
        <v>17.36751285597666</v>
      </c>
      <c r="F161" s="122">
        <v>18.00183333660517</v>
      </c>
      <c r="G161" s="122">
        <v>18.362895122189475</v>
      </c>
      <c r="H161" s="122">
        <v>20.479429616194057</v>
      </c>
      <c r="I161" s="122">
        <v>20.222024897338727</v>
      </c>
      <c r="J161" s="122">
        <v>22.922882973573998</v>
      </c>
      <c r="K161" s="122">
        <v>22.196019901179746</v>
      </c>
      <c r="L161" s="122">
        <v>19.560287756805739</v>
      </c>
      <c r="M161" s="122">
        <v>21.565232552070441</v>
      </c>
      <c r="N161" s="122">
        <v>22.17925725804891</v>
      </c>
      <c r="O161" s="122">
        <v>19.75060797075183</v>
      </c>
      <c r="P161" s="122">
        <v>18.680870648838393</v>
      </c>
      <c r="Q161" s="122">
        <v>15.090286151491942</v>
      </c>
      <c r="R161" s="122">
        <v>14.575900344453906</v>
      </c>
      <c r="S161" s="122">
        <v>13.282535960263472</v>
      </c>
      <c r="T161" s="122">
        <v>15.382322171152238</v>
      </c>
      <c r="U161" s="122">
        <v>15.739848404555516</v>
      </c>
      <c r="V161" s="122">
        <v>14.251516413519383</v>
      </c>
      <c r="W161" s="122">
        <v>14.744428472158559</v>
      </c>
      <c r="X161" s="122">
        <v>14.519231967582215</v>
      </c>
      <c r="Y161" s="122">
        <v>15.75936899980697</v>
      </c>
      <c r="DA161" s="130" t="s">
        <v>1833</v>
      </c>
    </row>
    <row r="162" spans="1:105" ht="12" customHeight="1" x14ac:dyDescent="0.25">
      <c r="A162" s="97" t="s">
        <v>202</v>
      </c>
      <c r="B162" s="98">
        <v>5.4306449553392717</v>
      </c>
      <c r="C162" s="98">
        <v>5.3585898088541928</v>
      </c>
      <c r="D162" s="98">
        <v>5.0451425304189481</v>
      </c>
      <c r="E162" s="98">
        <v>5.1142330130369382</v>
      </c>
      <c r="F162" s="98">
        <v>5.1888750423685224</v>
      </c>
      <c r="G162" s="98">
        <v>5.1781614487427321</v>
      </c>
      <c r="H162" s="98">
        <v>5.2198006077743422</v>
      </c>
      <c r="I162" s="98">
        <v>4.8915815486464416</v>
      </c>
      <c r="J162" s="98">
        <v>5.3182858543533786</v>
      </c>
      <c r="K162" s="98">
        <v>5.3462512715939923</v>
      </c>
      <c r="L162" s="98">
        <v>5.1180394709395935</v>
      </c>
      <c r="M162" s="98">
        <v>5.4755633263187491</v>
      </c>
      <c r="N162" s="98">
        <v>5.6231101914800403</v>
      </c>
      <c r="O162" s="98">
        <v>5.4190808784005862</v>
      </c>
      <c r="P162" s="98">
        <v>5.4994388017189415</v>
      </c>
      <c r="Q162" s="98">
        <v>5.4982327526379366</v>
      </c>
      <c r="R162" s="98">
        <v>5.4994185464849989</v>
      </c>
      <c r="S162" s="98">
        <v>5.4378446244553329</v>
      </c>
      <c r="T162" s="98">
        <v>5.2658431422789249</v>
      </c>
      <c r="U162" s="98">
        <v>5.0856440788212494</v>
      </c>
      <c r="V162" s="98">
        <v>4.8288682283925635</v>
      </c>
      <c r="W162" s="98">
        <v>5.1463673298236268</v>
      </c>
      <c r="X162" s="98">
        <v>5.7030315854556459</v>
      </c>
      <c r="Y162" s="98">
        <v>5.7217882544165199</v>
      </c>
      <c r="DA162" s="63" t="s">
        <v>1834</v>
      </c>
    </row>
    <row r="163" spans="1:105" ht="12" customHeight="1" x14ac:dyDescent="0.25">
      <c r="A163" s="97" t="s">
        <v>50</v>
      </c>
      <c r="B163" s="98">
        <v>12.287725534325666</v>
      </c>
      <c r="C163" s="98">
        <v>11.810225946503417</v>
      </c>
      <c r="D163" s="98">
        <v>11.280099309322319</v>
      </c>
      <c r="E163" s="98">
        <v>11.017403603420762</v>
      </c>
      <c r="F163" s="98">
        <v>9.8479286092677967</v>
      </c>
      <c r="G163" s="98">
        <v>9.9104257144927423</v>
      </c>
      <c r="H163" s="98">
        <v>8.9687595082541645</v>
      </c>
      <c r="I163" s="98">
        <v>6.4066986806510391</v>
      </c>
      <c r="J163" s="98">
        <v>6.2926011629851937</v>
      </c>
      <c r="K163" s="98">
        <v>6.5046712999712213</v>
      </c>
      <c r="L163" s="98">
        <v>7.2564660199248943</v>
      </c>
      <c r="M163" s="98">
        <v>8.4039651625260987</v>
      </c>
      <c r="N163" s="98">
        <v>8.7725629449724938</v>
      </c>
      <c r="O163" s="98">
        <v>7.4306511101558685</v>
      </c>
      <c r="P163" s="98">
        <v>6.7974927898341946</v>
      </c>
      <c r="Q163" s="98">
        <v>5.5130178588462826</v>
      </c>
      <c r="R163" s="98">
        <v>5.6444164683575284</v>
      </c>
      <c r="S163" s="98">
        <v>5.7217067846883207</v>
      </c>
      <c r="T163" s="98">
        <v>5.7314282019037348</v>
      </c>
      <c r="U163" s="98">
        <v>6.2817688142069565</v>
      </c>
      <c r="V163" s="98">
        <v>5.1825629886529407</v>
      </c>
      <c r="W163" s="98">
        <v>4.1258710870020812</v>
      </c>
      <c r="X163" s="98">
        <v>4.1961240169577625</v>
      </c>
      <c r="Y163" s="98">
        <v>6.8703630660222812</v>
      </c>
      <c r="DA163" s="63" t="s">
        <v>1835</v>
      </c>
    </row>
    <row r="164" spans="1:105" ht="12" customHeight="1" x14ac:dyDescent="0.25">
      <c r="A164" s="109" t="s">
        <v>120</v>
      </c>
      <c r="B164" s="33">
        <v>0.71893898270669221</v>
      </c>
      <c r="C164" s="33">
        <v>0.83390504355274853</v>
      </c>
      <c r="D164" s="33">
        <v>0.54115037215274664</v>
      </c>
      <c r="E164" s="33">
        <v>1.2358762395189582</v>
      </c>
      <c r="F164" s="33">
        <v>2.9650296849688513</v>
      </c>
      <c r="G164" s="33">
        <v>3.2743079589540005</v>
      </c>
      <c r="H164" s="33">
        <v>6.2908695001655497</v>
      </c>
      <c r="I164" s="33">
        <v>8.9237446680412482</v>
      </c>
      <c r="J164" s="33">
        <v>11.311995956235425</v>
      </c>
      <c r="K164" s="33">
        <v>10.34509732961453</v>
      </c>
      <c r="L164" s="33">
        <v>7.1857822659412518</v>
      </c>
      <c r="M164" s="33">
        <v>7.685704063225594</v>
      </c>
      <c r="N164" s="33">
        <v>7.7835841215963768</v>
      </c>
      <c r="O164" s="33">
        <v>6.9008759821953749</v>
      </c>
      <c r="P164" s="33">
        <v>6.3839390572852555</v>
      </c>
      <c r="Q164" s="33">
        <v>4.0790355400077232</v>
      </c>
      <c r="R164" s="33">
        <v>3.4320653296113788</v>
      </c>
      <c r="S164" s="33">
        <v>2.1229845511198184</v>
      </c>
      <c r="T164" s="33">
        <v>4.3850508269695769</v>
      </c>
      <c r="U164" s="33">
        <v>4.3724355115273097</v>
      </c>
      <c r="V164" s="33">
        <v>4.2400851964738777</v>
      </c>
      <c r="W164" s="33">
        <v>5.4721900553328506</v>
      </c>
      <c r="X164" s="33">
        <v>4.6200763651688073</v>
      </c>
      <c r="Y164" s="33">
        <v>3.1672176793681674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0.42651232346433288</v>
      </c>
      <c r="C166" s="119">
        <f t="shared" si="32"/>
        <v>0.43117194264876735</v>
      </c>
      <c r="D166" s="119">
        <f t="shared" si="32"/>
        <v>0.43597591884746956</v>
      </c>
      <c r="E166" s="119">
        <f t="shared" si="32"/>
        <v>0.44465287793755959</v>
      </c>
      <c r="F166" s="119">
        <f t="shared" si="32"/>
        <v>0.45618139731648905</v>
      </c>
      <c r="G166" s="119">
        <f t="shared" si="32"/>
        <v>0.46776356797065344</v>
      </c>
      <c r="H166" s="119">
        <f t="shared" si="32"/>
        <v>0.48178726390766136</v>
      </c>
      <c r="I166" s="119">
        <f t="shared" si="32"/>
        <v>0.49536777760441808</v>
      </c>
      <c r="J166" s="119">
        <f t="shared" si="32"/>
        <v>0.51458880286339381</v>
      </c>
      <c r="K166" s="119">
        <f t="shared" si="32"/>
        <v>0.52970063592743499</v>
      </c>
      <c r="L166" s="119">
        <f t="shared" si="32"/>
        <v>0.54712417883600395</v>
      </c>
      <c r="M166" s="119">
        <f t="shared" si="32"/>
        <v>0.56605573994429093</v>
      </c>
      <c r="N166" s="119">
        <f t="shared" si="32"/>
        <v>0.58845542544372809</v>
      </c>
      <c r="O166" s="119">
        <f t="shared" si="32"/>
        <v>0.60830487434766645</v>
      </c>
      <c r="P166" s="119">
        <f t="shared" si="32"/>
        <v>0.61215392261267609</v>
      </c>
      <c r="Q166" s="119">
        <f t="shared" si="32"/>
        <v>0.61536111778339775</v>
      </c>
      <c r="R166" s="119">
        <f t="shared" ref="R166:V166" si="33">IF(R142=0,"",R142/R118)</f>
        <v>0.61930612920500394</v>
      </c>
      <c r="S166" s="119">
        <f t="shared" si="33"/>
        <v>0.62515710677168634</v>
      </c>
      <c r="T166" s="119">
        <f t="shared" si="33"/>
        <v>0.63435238827003437</v>
      </c>
      <c r="U166" s="119">
        <f t="shared" si="33"/>
        <v>0.64445698567509246</v>
      </c>
      <c r="V166" s="119">
        <f t="shared" si="33"/>
        <v>0.65389006379345649</v>
      </c>
      <c r="W166" s="119">
        <f t="shared" ref="W166:Y166" si="34">IF(W142=0,"",W142/W118)</f>
        <v>0.66764210140838398</v>
      </c>
      <c r="X166" s="119">
        <f t="shared" si="34"/>
        <v>0.6770216004848385</v>
      </c>
      <c r="Y166" s="119">
        <f t="shared" si="34"/>
        <v>0.68638691757387116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0.41554838887606438</v>
      </c>
      <c r="C167" s="124">
        <f t="shared" si="35"/>
        <v>0.42065858830662889</v>
      </c>
      <c r="D167" s="124">
        <f t="shared" si="35"/>
        <v>0.42657555266811803</v>
      </c>
      <c r="E167" s="124">
        <f t="shared" si="35"/>
        <v>0.43518649528674203</v>
      </c>
      <c r="F167" s="124">
        <f t="shared" si="35"/>
        <v>0.44596364368511093</v>
      </c>
      <c r="G167" s="124">
        <f t="shared" si="35"/>
        <v>0.45819052207575928</v>
      </c>
      <c r="H167" s="124">
        <f t="shared" si="35"/>
        <v>0.47116098375797183</v>
      </c>
      <c r="I167" s="124">
        <f t="shared" si="35"/>
        <v>0.48476707182491419</v>
      </c>
      <c r="J167" s="124">
        <f t="shared" si="35"/>
        <v>0.50346566536995863</v>
      </c>
      <c r="K167" s="124">
        <f t="shared" si="35"/>
        <v>0.51987730834835377</v>
      </c>
      <c r="L167" s="124">
        <f t="shared" si="35"/>
        <v>0.53944898595656088</v>
      </c>
      <c r="M167" s="124">
        <f t="shared" si="35"/>
        <v>0.55892527445645668</v>
      </c>
      <c r="N167" s="124">
        <f t="shared" si="35"/>
        <v>0.58239772030567172</v>
      </c>
      <c r="O167" s="124">
        <f t="shared" si="35"/>
        <v>0.60373296434851464</v>
      </c>
      <c r="P167" s="124">
        <f t="shared" si="35"/>
        <v>0.6072913442707556</v>
      </c>
      <c r="Q167" s="124">
        <f t="shared" si="35"/>
        <v>0.61124086629402241</v>
      </c>
      <c r="R167" s="124">
        <f t="shared" ref="R167:V167" si="36">IF(R143=0,"",R143/R119)</f>
        <v>0.61545975447720147</v>
      </c>
      <c r="S167" s="124">
        <f t="shared" si="36"/>
        <v>0.62200736952425129</v>
      </c>
      <c r="T167" s="124">
        <f t="shared" si="36"/>
        <v>0.63055382206385702</v>
      </c>
      <c r="U167" s="124">
        <f t="shared" si="36"/>
        <v>0.6410010717300807</v>
      </c>
      <c r="V167" s="124">
        <f t="shared" si="36"/>
        <v>0.65046246450167433</v>
      </c>
      <c r="W167" s="124">
        <f t="shared" ref="W167:Y167" si="37">IF(W143=0,"",W143/W119)</f>
        <v>0.66173613639004125</v>
      </c>
      <c r="X167" s="124">
        <f t="shared" si="37"/>
        <v>0.67179036352903609</v>
      </c>
      <c r="Y167" s="124">
        <f t="shared" si="37"/>
        <v>0.68436452352156762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0.41331936694771704</v>
      </c>
      <c r="C168" s="111">
        <f t="shared" si="38"/>
        <v>0.41846324211768199</v>
      </c>
      <c r="D168" s="111">
        <f t="shared" si="38"/>
        <v>0.42441759252157713</v>
      </c>
      <c r="E168" s="111">
        <f t="shared" si="38"/>
        <v>0.43306109703030032</v>
      </c>
      <c r="F168" s="111">
        <f t="shared" si="38"/>
        <v>0.44386057427738185</v>
      </c>
      <c r="G168" s="111">
        <f t="shared" si="38"/>
        <v>0.4561090375542467</v>
      </c>
      <c r="H168" s="111">
        <f t="shared" si="38"/>
        <v>0.46909226118547059</v>
      </c>
      <c r="I168" s="111">
        <f t="shared" si="38"/>
        <v>0.48273363765241606</v>
      </c>
      <c r="J168" s="111">
        <f t="shared" si="38"/>
        <v>0.50145184143844679</v>
      </c>
      <c r="K168" s="111">
        <f t="shared" si="38"/>
        <v>0.51789390440395255</v>
      </c>
      <c r="L168" s="111">
        <f t="shared" si="38"/>
        <v>0.53751400848027131</v>
      </c>
      <c r="M168" s="111">
        <f t="shared" si="38"/>
        <v>0.55702448933400706</v>
      </c>
      <c r="N168" s="111">
        <f t="shared" si="38"/>
        <v>0.58053837034354727</v>
      </c>
      <c r="O168" s="111">
        <f t="shared" si="38"/>
        <v>0.60191882210179071</v>
      </c>
      <c r="P168" s="111">
        <f t="shared" si="38"/>
        <v>0.60551007688074709</v>
      </c>
      <c r="Q168" s="111">
        <f t="shared" si="38"/>
        <v>0.60949500818697533</v>
      </c>
      <c r="R168" s="111">
        <f t="shared" ref="R168:V168" si="39">IF(R144=0,"",R144/R120)</f>
        <v>0.61375057035642877</v>
      </c>
      <c r="S168" s="111">
        <f t="shared" si="39"/>
        <v>0.62033185212581576</v>
      </c>
      <c r="T168" s="111">
        <f t="shared" si="39"/>
        <v>0.62889697765440178</v>
      </c>
      <c r="U168" s="111">
        <f t="shared" si="39"/>
        <v>0.6393665065275812</v>
      </c>
      <c r="V168" s="111">
        <f t="shared" si="39"/>
        <v>0.64887020587345001</v>
      </c>
      <c r="W168" s="111">
        <f t="shared" ref="W168:Y168" si="40">IF(W144=0,"",W144/W120)</f>
        <v>0.66018209270718053</v>
      </c>
      <c r="X168" s="111">
        <f t="shared" si="40"/>
        <v>0.67026517438198552</v>
      </c>
      <c r="Y168" s="111">
        <f t="shared" si="40"/>
        <v>0.68289346582949018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1.9787424596204704</v>
      </c>
      <c r="C170" s="124">
        <f t="shared" si="44"/>
        <v>2.0252433533248779</v>
      </c>
      <c r="D170" s="124">
        <f t="shared" si="44"/>
        <v>2.1287969381030964</v>
      </c>
      <c r="E170" s="124">
        <f t="shared" si="44"/>
        <v>2.6543263340518162</v>
      </c>
      <c r="F170" s="124">
        <f t="shared" si="44"/>
        <v>2.8654535564556864</v>
      </c>
      <c r="G170" s="124">
        <f t="shared" si="44"/>
        <v>3.0284603572764492</v>
      </c>
      <c r="H170" s="124">
        <f t="shared" si="44"/>
        <v>3.1512483934312119</v>
      </c>
      <c r="I170" s="124">
        <f t="shared" si="44"/>
        <v>3.2583069932306108</v>
      </c>
      <c r="J170" s="124">
        <f t="shared" si="44"/>
        <v>3.3435668910892318</v>
      </c>
      <c r="K170" s="124">
        <f t="shared" si="44"/>
        <v>3.4222090240272447</v>
      </c>
      <c r="L170" s="124">
        <f t="shared" si="44"/>
        <v>3.5047187012785042</v>
      </c>
      <c r="M170" s="124">
        <f t="shared" si="44"/>
        <v>3.5824093283618836</v>
      </c>
      <c r="N170" s="124">
        <f t="shared" si="44"/>
        <v>3.7047145480295276</v>
      </c>
      <c r="O170" s="124">
        <f t="shared" si="44"/>
        <v>3.8488173924372888</v>
      </c>
      <c r="P170" s="124">
        <f t="shared" si="44"/>
        <v>4.034812152861436</v>
      </c>
      <c r="Q170" s="124">
        <f t="shared" si="44"/>
        <v>4.2075983883608927</v>
      </c>
      <c r="R170" s="124">
        <f t="shared" ref="R170:V170" si="45">IF(R146=0,"",R146/R122)</f>
        <v>4.3545274777140497</v>
      </c>
      <c r="S170" s="124">
        <f t="shared" si="45"/>
        <v>4.4682906635150257</v>
      </c>
      <c r="T170" s="124">
        <f t="shared" si="45"/>
        <v>4.5660915520488983</v>
      </c>
      <c r="U170" s="124">
        <f t="shared" si="45"/>
        <v>4.6479353792084463</v>
      </c>
      <c r="V170" s="124">
        <f t="shared" si="45"/>
        <v>4.7262094761541684</v>
      </c>
      <c r="W170" s="124">
        <f t="shared" ref="W170:Y170" si="46">IF(W146=0,"",W146/W122)</f>
        <v>4.7812518344252197</v>
      </c>
      <c r="X170" s="124">
        <f t="shared" si="46"/>
        <v>4.8156012050830403</v>
      </c>
      <c r="Y170" s="124">
        <f t="shared" si="46"/>
        <v>4.8333808241350145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1.9787424596204704</v>
      </c>
      <c r="C171" s="111">
        <f t="shared" si="47"/>
        <v>2.0252433533248779</v>
      </c>
      <c r="D171" s="111">
        <f t="shared" si="47"/>
        <v>2.1287969381030964</v>
      </c>
      <c r="E171" s="111">
        <f t="shared" si="47"/>
        <v>2.6543263340518162</v>
      </c>
      <c r="F171" s="111">
        <f t="shared" si="47"/>
        <v>2.8654535564556864</v>
      </c>
      <c r="G171" s="111">
        <f t="shared" si="47"/>
        <v>3.0284603572764492</v>
      </c>
      <c r="H171" s="111">
        <f t="shared" si="47"/>
        <v>3.1512483934312119</v>
      </c>
      <c r="I171" s="111">
        <f t="shared" si="47"/>
        <v>3.2583069932306108</v>
      </c>
      <c r="J171" s="111">
        <f t="shared" si="47"/>
        <v>3.3435668910892318</v>
      </c>
      <c r="K171" s="111">
        <f t="shared" si="47"/>
        <v>3.4222090240272447</v>
      </c>
      <c r="L171" s="111">
        <f t="shared" si="47"/>
        <v>3.5047187012785042</v>
      </c>
      <c r="M171" s="111">
        <f t="shared" si="47"/>
        <v>3.5824093283618836</v>
      </c>
      <c r="N171" s="111">
        <f t="shared" si="47"/>
        <v>3.7047145480295276</v>
      </c>
      <c r="O171" s="111">
        <f t="shared" si="47"/>
        <v>3.8488173924372888</v>
      </c>
      <c r="P171" s="111">
        <f t="shared" si="47"/>
        <v>4.034812152861436</v>
      </c>
      <c r="Q171" s="111">
        <f t="shared" si="47"/>
        <v>4.2075983883608927</v>
      </c>
      <c r="R171" s="111">
        <f t="shared" ref="R171:V171" si="48">IF(R147=0,"",R147/R123)</f>
        <v>4.3545274777140497</v>
      </c>
      <c r="S171" s="111">
        <f t="shared" si="48"/>
        <v>4.4682906635150257</v>
      </c>
      <c r="T171" s="111">
        <f t="shared" si="48"/>
        <v>4.5660915520488983</v>
      </c>
      <c r="U171" s="111">
        <f t="shared" si="48"/>
        <v>4.6479353792084463</v>
      </c>
      <c r="V171" s="111">
        <f t="shared" si="48"/>
        <v>4.7262094761541684</v>
      </c>
      <c r="W171" s="111">
        <f t="shared" ref="W171:Y171" si="49">IF(W147=0,"",W147/W123)</f>
        <v>4.7812518344252197</v>
      </c>
      <c r="X171" s="111">
        <f t="shared" si="49"/>
        <v>4.8156012050830403</v>
      </c>
      <c r="Y171" s="111">
        <f t="shared" si="49"/>
        <v>4.8333808241350145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0.458706882347718</v>
      </c>
      <c r="C172" s="124">
        <f t="shared" si="50"/>
        <v>0.46705570829261789</v>
      </c>
      <c r="D172" s="124">
        <f t="shared" si="50"/>
        <v>0.46650863190855307</v>
      </c>
      <c r="E172" s="124">
        <f t="shared" si="50"/>
        <v>0.47575853937208706</v>
      </c>
      <c r="F172" s="124">
        <f t="shared" si="50"/>
        <v>0.49431951802601182</v>
      </c>
      <c r="G172" s="124">
        <f t="shared" si="50"/>
        <v>0.50400357097339576</v>
      </c>
      <c r="H172" s="124">
        <f t="shared" si="50"/>
        <v>0.52090126470197284</v>
      </c>
      <c r="I172" s="124">
        <f t="shared" si="50"/>
        <v>0.52769329858426328</v>
      </c>
      <c r="J172" s="124">
        <f t="shared" si="50"/>
        <v>0.55185947878831809</v>
      </c>
      <c r="K172" s="124">
        <f t="shared" si="50"/>
        <v>0.57104360360578277</v>
      </c>
      <c r="L172" s="124">
        <f t="shared" si="50"/>
        <v>0.59032771471065826</v>
      </c>
      <c r="M172" s="124">
        <f t="shared" si="50"/>
        <v>0.61376482228273022</v>
      </c>
      <c r="N172" s="124">
        <f t="shared" si="50"/>
        <v>0.63809365467289969</v>
      </c>
      <c r="O172" s="124">
        <f t="shared" si="50"/>
        <v>0.65823637458571904</v>
      </c>
      <c r="P172" s="124">
        <f t="shared" si="50"/>
        <v>0.66271330402312079</v>
      </c>
      <c r="Q172" s="124">
        <f t="shared" si="50"/>
        <v>0.6681928146146785</v>
      </c>
      <c r="R172" s="124">
        <f t="shared" ref="R172:V172" si="51">IF(R148=0,"",R148/R124)</f>
        <v>0.67534667571595075</v>
      </c>
      <c r="S172" s="124">
        <f t="shared" si="51"/>
        <v>0.68357115361496568</v>
      </c>
      <c r="T172" s="124">
        <f t="shared" si="51"/>
        <v>0.69407946545551047</v>
      </c>
      <c r="U172" s="124">
        <f t="shared" si="51"/>
        <v>0.70683129077802753</v>
      </c>
      <c r="V172" s="124">
        <f t="shared" si="51"/>
        <v>0.72043020288560822</v>
      </c>
      <c r="W172" s="124">
        <f t="shared" ref="W172:Y172" si="52">IF(W148=0,"",W148/W124)</f>
        <v>0.73575711232053254</v>
      </c>
      <c r="X172" s="124">
        <f t="shared" si="52"/>
        <v>0.75392888412071746</v>
      </c>
      <c r="Y172" s="124">
        <f t="shared" si="52"/>
        <v>0.77249388681597742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0.42648997526701554</v>
      </c>
      <c r="C173" s="111">
        <f t="shared" si="53"/>
        <v>0.4323474608377833</v>
      </c>
      <c r="D173" s="111">
        <f t="shared" si="53"/>
        <v>0.43876618770240416</v>
      </c>
      <c r="E173" s="111">
        <f t="shared" si="53"/>
        <v>0.44398031122302234</v>
      </c>
      <c r="F173" s="111">
        <f t="shared" si="53"/>
        <v>0.44722826306203084</v>
      </c>
      <c r="G173" s="111">
        <f t="shared" si="53"/>
        <v>0.45423636215641611</v>
      </c>
      <c r="H173" s="111">
        <f t="shared" si="53"/>
        <v>0.46429978161602076</v>
      </c>
      <c r="I173" s="111">
        <f t="shared" si="53"/>
        <v>0.48510541781558636</v>
      </c>
      <c r="J173" s="111">
        <f t="shared" si="53"/>
        <v>0.51294378897064508</v>
      </c>
      <c r="K173" s="111">
        <f t="shared" si="53"/>
        <v>0.54473345942596407</v>
      </c>
      <c r="L173" s="111">
        <f t="shared" si="53"/>
        <v>0.57738342232450923</v>
      </c>
      <c r="M173" s="111">
        <f t="shared" si="53"/>
        <v>0.60989859514428357</v>
      </c>
      <c r="N173" s="111">
        <f t="shared" si="53"/>
        <v>0.64220938837444586</v>
      </c>
      <c r="O173" s="111">
        <f t="shared" si="53"/>
        <v>0.66671959320698715</v>
      </c>
      <c r="P173" s="111">
        <f t="shared" si="53"/>
        <v>0.66972442739397409</v>
      </c>
      <c r="Q173" s="111">
        <f t="shared" si="53"/>
        <v>0.6736186452694688</v>
      </c>
      <c r="R173" s="111">
        <f t="shared" ref="R173:V173" si="54">IF(R149=0,"",R149/R125)</f>
        <v>0.67931061115930036</v>
      </c>
      <c r="S173" s="111">
        <f t="shared" si="54"/>
        <v>0.68693565270399626</v>
      </c>
      <c r="T173" s="111">
        <f t="shared" si="54"/>
        <v>0.69519277753222364</v>
      </c>
      <c r="U173" s="111">
        <f t="shared" si="54"/>
        <v>0.70649591089766928</v>
      </c>
      <c r="V173" s="111">
        <f t="shared" si="54"/>
        <v>0.72014878536720783</v>
      </c>
      <c r="W173" s="111">
        <f t="shared" ref="W173:Y173" si="55">IF(W149=0,"",W149/W125)</f>
        <v>0.73528675909069174</v>
      </c>
      <c r="X173" s="111">
        <f t="shared" si="55"/>
        <v>0.75325871795591826</v>
      </c>
      <c r="Y173" s="111">
        <f t="shared" si="55"/>
        <v>0.77238747193220691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0.5229681577077705</v>
      </c>
      <c r="C177" s="112">
        <f t="shared" si="65"/>
        <v>0.52593990704983118</v>
      </c>
      <c r="D177" s="112">
        <f t="shared" si="65"/>
        <v>0.52910722397151999</v>
      </c>
      <c r="E177" s="112">
        <f t="shared" si="65"/>
        <v>0.53221929310137339</v>
      </c>
      <c r="F177" s="112">
        <f t="shared" si="65"/>
        <v>0.53532508842314908</v>
      </c>
      <c r="G177" s="112">
        <f t="shared" si="65"/>
        <v>0.54062531970093497</v>
      </c>
      <c r="H177" s="112">
        <f t="shared" si="65"/>
        <v>0.54889657098944011</v>
      </c>
      <c r="I177" s="112">
        <f t="shared" si="65"/>
        <v>0.55404745354577956</v>
      </c>
      <c r="J177" s="112">
        <f t="shared" si="65"/>
        <v>0.55621160192128272</v>
      </c>
      <c r="K177" s="112">
        <f t="shared" si="65"/>
        <v>0.56472166717035877</v>
      </c>
      <c r="L177" s="112">
        <f t="shared" si="65"/>
        <v>0.57445181980711713</v>
      </c>
      <c r="M177" s="112">
        <f t="shared" si="65"/>
        <v>0.58300364637573832</v>
      </c>
      <c r="N177" s="112">
        <f t="shared" si="65"/>
        <v>0.59206178724892133</v>
      </c>
      <c r="O177" s="112">
        <f t="shared" si="65"/>
        <v>0.60228052942613552</v>
      </c>
      <c r="P177" s="112">
        <f t="shared" si="65"/>
        <v>0.61301561297380058</v>
      </c>
      <c r="Q177" s="112">
        <f t="shared" si="65"/>
        <v>0.62740219169325495</v>
      </c>
      <c r="R177" s="112">
        <f t="shared" ref="R177:V177" si="66">IF(R153=0,"",R153/R129)</f>
        <v>0.65929210919792891</v>
      </c>
      <c r="S177" s="112">
        <f t="shared" si="66"/>
        <v>0.70418385229695601</v>
      </c>
      <c r="T177" s="112">
        <f t="shared" si="66"/>
        <v>0.76175778308275732</v>
      </c>
      <c r="U177" s="112">
        <f t="shared" si="66"/>
        <v>0.80569606691310325</v>
      </c>
      <c r="V177" s="112">
        <f t="shared" si="66"/>
        <v>0.82880010625578815</v>
      </c>
      <c r="W177" s="112">
        <f t="shared" ref="W177:Y177" si="67">IF(W153=0,"",W153/W129)</f>
        <v>0.8542934934997608</v>
      </c>
      <c r="X177" s="112">
        <f t="shared" si="67"/>
        <v>0.8786255173656059</v>
      </c>
      <c r="Y177" s="112">
        <f t="shared" si="67"/>
        <v>0.89592907041659042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0.58997820646750421</v>
      </c>
      <c r="C181" s="112">
        <f t="shared" si="77"/>
        <v>0.59227356667469122</v>
      </c>
      <c r="D181" s="112">
        <f t="shared" si="77"/>
        <v>0.59520117122198868</v>
      </c>
      <c r="E181" s="112">
        <f t="shared" si="77"/>
        <v>0.60023299725392132</v>
      </c>
      <c r="F181" s="112">
        <f t="shared" si="77"/>
        <v>0.60562278823098969</v>
      </c>
      <c r="G181" s="112">
        <f t="shared" si="77"/>
        <v>0.60975198438724931</v>
      </c>
      <c r="H181" s="112">
        <f t="shared" si="77"/>
        <v>0.61348109507725912</v>
      </c>
      <c r="I181" s="112">
        <f t="shared" si="77"/>
        <v>0.61502764227146789</v>
      </c>
      <c r="J181" s="112">
        <f t="shared" si="77"/>
        <v>0.61638526692204976</v>
      </c>
      <c r="K181" s="112">
        <f t="shared" si="77"/>
        <v>0.61747148977761079</v>
      </c>
      <c r="L181" s="112">
        <f t="shared" si="77"/>
        <v>0.61980125034003208</v>
      </c>
      <c r="M181" s="112">
        <f t="shared" si="77"/>
        <v>0.62291492550971628</v>
      </c>
      <c r="N181" s="112">
        <f t="shared" si="77"/>
        <v>0.62944759055198685</v>
      </c>
      <c r="O181" s="112">
        <f t="shared" si="77"/>
        <v>0.63742507129873871</v>
      </c>
      <c r="P181" s="112">
        <f t="shared" si="77"/>
        <v>0.64731476504124563</v>
      </c>
      <c r="Q181" s="112">
        <f t="shared" si="77"/>
        <v>0.6556029069158712</v>
      </c>
      <c r="R181" s="112">
        <f t="shared" ref="R181:V181" si="78">IF(R157=0,"",R157/R133)</f>
        <v>0.66617587227667352</v>
      </c>
      <c r="S181" s="112">
        <f t="shared" si="78"/>
        <v>0.6751451685687867</v>
      </c>
      <c r="T181" s="112">
        <f t="shared" si="78"/>
        <v>0.69070379330451692</v>
      </c>
      <c r="U181" s="112">
        <f t="shared" si="78"/>
        <v>0.70702086411267284</v>
      </c>
      <c r="V181" s="112">
        <f t="shared" si="78"/>
        <v>0.72060366880127558</v>
      </c>
      <c r="W181" s="112">
        <f t="shared" ref="W181:Y181" si="79">IF(W157=0,"",W157/W133)</f>
        <v>0.73665445326564138</v>
      </c>
      <c r="X181" s="112">
        <f t="shared" si="79"/>
        <v>0.75805568283993363</v>
      </c>
      <c r="Y181" s="112">
        <f t="shared" si="79"/>
        <v>0.77156036695417396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:Y182" si="82">IF(W158=0,"",W158/W134)</f>
        <v/>
      </c>
      <c r="X182" s="113" t="str">
        <f t="shared" si="82"/>
        <v/>
      </c>
      <c r="Y182" s="113" t="str">
        <f t="shared" si="82"/>
        <v/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:Y183" si="85">IF(W159=0,"",W159/W135)</f>
        <v/>
      </c>
      <c r="X183" s="111" t="str">
        <f t="shared" si="85"/>
        <v/>
      </c>
      <c r="Y183" s="111" t="str">
        <f t="shared" si="85"/>
        <v/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:Y184" si="88">IF(W160=0,"",W160/W136)</f>
        <v/>
      </c>
      <c r="X184" s="111" t="str">
        <f t="shared" si="88"/>
        <v/>
      </c>
      <c r="Y184" s="111" t="str">
        <f t="shared" si="88"/>
        <v/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0.57094640745058689</v>
      </c>
      <c r="C185" s="124">
        <f t="shared" si="89"/>
        <v>0.57277109292386952</v>
      </c>
      <c r="D185" s="124">
        <f t="shared" si="89"/>
        <v>0.57187675399801674</v>
      </c>
      <c r="E185" s="124">
        <f t="shared" si="89"/>
        <v>0.57822795508307023</v>
      </c>
      <c r="F185" s="124">
        <f t="shared" si="89"/>
        <v>0.59259220382798472</v>
      </c>
      <c r="G185" s="124">
        <f t="shared" si="89"/>
        <v>0.59591492243384503</v>
      </c>
      <c r="H185" s="124">
        <f t="shared" si="89"/>
        <v>0.61680044491377872</v>
      </c>
      <c r="I185" s="124">
        <f t="shared" si="89"/>
        <v>0.63922546139609604</v>
      </c>
      <c r="J185" s="124">
        <f t="shared" si="89"/>
        <v>0.64860291295156891</v>
      </c>
      <c r="K185" s="124">
        <f t="shared" si="89"/>
        <v>0.64451225832912373</v>
      </c>
      <c r="L185" s="124">
        <f t="shared" si="89"/>
        <v>0.62894355271263203</v>
      </c>
      <c r="M185" s="124">
        <f t="shared" si="89"/>
        <v>0.62788356478778784</v>
      </c>
      <c r="N185" s="124">
        <f t="shared" si="89"/>
        <v>0.62803677699775462</v>
      </c>
      <c r="O185" s="124">
        <f t="shared" si="89"/>
        <v>0.62893764637464344</v>
      </c>
      <c r="P185" s="124">
        <f t="shared" si="89"/>
        <v>0.62856686522810146</v>
      </c>
      <c r="Q185" s="124">
        <f t="shared" si="89"/>
        <v>0.6176738610232424</v>
      </c>
      <c r="R185" s="124">
        <f t="shared" ref="R185:V185" si="90">IF(R161=0,"",R161/R137)</f>
        <v>0.6134001238116088</v>
      </c>
      <c r="S185" s="124">
        <f t="shared" si="90"/>
        <v>0.60323429394877304</v>
      </c>
      <c r="T185" s="124">
        <f t="shared" si="90"/>
        <v>0.62791949553862447</v>
      </c>
      <c r="U185" s="124">
        <f t="shared" si="90"/>
        <v>0.63256114026637034</v>
      </c>
      <c r="V185" s="124">
        <f t="shared" si="90"/>
        <v>0.64182053582740317</v>
      </c>
      <c r="W185" s="124">
        <f t="shared" ref="W185:Y185" si="91">IF(W161=0,"",W161/W137)</f>
        <v>0.66267715564936336</v>
      </c>
      <c r="X185" s="124">
        <f t="shared" si="91"/>
        <v>0.65425398609852392</v>
      </c>
      <c r="Y185" s="124">
        <f t="shared" si="91"/>
        <v>0.63393173459000751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0.56730843380964391</v>
      </c>
      <c r="C186" s="111">
        <f t="shared" si="92"/>
        <v>0.56820005386366002</v>
      </c>
      <c r="D186" s="111">
        <f t="shared" si="92"/>
        <v>0.56911974397896314</v>
      </c>
      <c r="E186" s="111">
        <f t="shared" si="92"/>
        <v>0.57011155784332568</v>
      </c>
      <c r="F186" s="111">
        <f t="shared" si="92"/>
        <v>0.57116910188006231</v>
      </c>
      <c r="G186" s="111">
        <f t="shared" si="92"/>
        <v>0.57231124777509979</v>
      </c>
      <c r="H186" s="111">
        <f t="shared" si="92"/>
        <v>0.57358642141941008</v>
      </c>
      <c r="I186" s="111">
        <f t="shared" si="92"/>
        <v>0.57422388790364021</v>
      </c>
      <c r="J186" s="111">
        <f t="shared" si="92"/>
        <v>0.57446211140220726</v>
      </c>
      <c r="K186" s="111">
        <f t="shared" si="92"/>
        <v>0.57479820627534062</v>
      </c>
      <c r="L186" s="111">
        <f t="shared" si="92"/>
        <v>0.5751353187347672</v>
      </c>
      <c r="M186" s="111">
        <f t="shared" si="92"/>
        <v>0.5754321980003142</v>
      </c>
      <c r="N186" s="111">
        <f t="shared" si="92"/>
        <v>0.57570858305328809</v>
      </c>
      <c r="O186" s="111">
        <f t="shared" si="92"/>
        <v>0.57594743240183832</v>
      </c>
      <c r="P186" s="111">
        <f t="shared" si="92"/>
        <v>0.57609053006355149</v>
      </c>
      <c r="Q186" s="111">
        <f t="shared" si="92"/>
        <v>0.57638729793186738</v>
      </c>
      <c r="R186" s="111">
        <f t="shared" ref="R186:V186" si="93">IF(R162=0,"",R162/R138)</f>
        <v>0.5769372268874905</v>
      </c>
      <c r="S186" s="111">
        <f t="shared" si="93"/>
        <v>0.57784690034694342</v>
      </c>
      <c r="T186" s="111">
        <f t="shared" si="93"/>
        <v>0.57866225900507595</v>
      </c>
      <c r="U186" s="111">
        <f t="shared" si="93"/>
        <v>0.58017914521004754</v>
      </c>
      <c r="V186" s="111">
        <f t="shared" si="93"/>
        <v>0.58263704607014322</v>
      </c>
      <c r="W186" s="111">
        <f t="shared" ref="W186:Y186" si="94">IF(W162=0,"",W162/W138)</f>
        <v>0.58551116131808634</v>
      </c>
      <c r="X186" s="111">
        <f t="shared" si="94"/>
        <v>0.58811459709324343</v>
      </c>
      <c r="Y186" s="111">
        <f t="shared" si="94"/>
        <v>0.59004884393081447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0.56537799884051543</v>
      </c>
      <c r="C187" s="111">
        <f t="shared" si="95"/>
        <v>0.56620361577257927</v>
      </c>
      <c r="D187" s="111">
        <f t="shared" si="95"/>
        <v>0.56706741127810245</v>
      </c>
      <c r="E187" s="111">
        <f t="shared" si="95"/>
        <v>0.56807153025074453</v>
      </c>
      <c r="F187" s="111">
        <f t="shared" si="95"/>
        <v>0.56915222945416222</v>
      </c>
      <c r="G187" s="111">
        <f t="shared" si="95"/>
        <v>0.57050527161990983</v>
      </c>
      <c r="H187" s="111">
        <f t="shared" si="95"/>
        <v>0.57208577008797712</v>
      </c>
      <c r="I187" s="111">
        <f t="shared" si="95"/>
        <v>0.57296104310117968</v>
      </c>
      <c r="J187" s="111">
        <f t="shared" si="95"/>
        <v>0.57328726898446769</v>
      </c>
      <c r="K187" s="111">
        <f t="shared" si="95"/>
        <v>0.57416696069235951</v>
      </c>
      <c r="L187" s="111">
        <f t="shared" si="95"/>
        <v>0.57506015150573753</v>
      </c>
      <c r="M187" s="111">
        <f t="shared" si="95"/>
        <v>0.57570284582485554</v>
      </c>
      <c r="N187" s="111">
        <f t="shared" si="95"/>
        <v>0.57615144830830189</v>
      </c>
      <c r="O187" s="111">
        <f t="shared" si="95"/>
        <v>0.57644914575394601</v>
      </c>
      <c r="P187" s="111">
        <f t="shared" si="95"/>
        <v>0.57659908948726912</v>
      </c>
      <c r="Q187" s="111">
        <f t="shared" si="95"/>
        <v>0.57692424271143716</v>
      </c>
      <c r="R187" s="111">
        <f t="shared" ref="R187:V187" si="96">IF(R163=0,"",R163/R139)</f>
        <v>0.57779774586349031</v>
      </c>
      <c r="S187" s="111">
        <f t="shared" si="96"/>
        <v>0.57988474056689365</v>
      </c>
      <c r="T187" s="111">
        <f t="shared" si="96"/>
        <v>0.58433145798054842</v>
      </c>
      <c r="U187" s="111">
        <f t="shared" si="96"/>
        <v>0.58765937463831597</v>
      </c>
      <c r="V187" s="111">
        <f t="shared" si="96"/>
        <v>0.58963229643517501</v>
      </c>
      <c r="W187" s="111">
        <f t="shared" ref="W187:Y187" si="97">IF(W163=0,"",W163/W139)</f>
        <v>0.59294978560704359</v>
      </c>
      <c r="X187" s="111">
        <f t="shared" si="97"/>
        <v>0.59542644327564576</v>
      </c>
      <c r="Y187" s="111">
        <f t="shared" si="97"/>
        <v>0.60040592132995807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0.72896711077188858</v>
      </c>
      <c r="C188" s="45">
        <f t="shared" si="98"/>
        <v>0.73054592410175945</v>
      </c>
      <c r="D188" s="45">
        <f t="shared" si="98"/>
        <v>0.73501191946210154</v>
      </c>
      <c r="E188" s="45">
        <f t="shared" si="98"/>
        <v>0.73970168897916877</v>
      </c>
      <c r="F188" s="45">
        <f t="shared" si="98"/>
        <v>0.74299327797739945</v>
      </c>
      <c r="G188" s="45">
        <f t="shared" si="98"/>
        <v>0.74492177575684981</v>
      </c>
      <c r="H188" s="45">
        <f t="shared" si="98"/>
        <v>0.74668205519003106</v>
      </c>
      <c r="I188" s="45">
        <f t="shared" si="98"/>
        <v>0.74770369363573064</v>
      </c>
      <c r="J188" s="45">
        <f t="shared" si="98"/>
        <v>0.74875528605922725</v>
      </c>
      <c r="K188" s="45">
        <f t="shared" si="98"/>
        <v>0.74918334799887187</v>
      </c>
      <c r="L188" s="45">
        <f t="shared" si="98"/>
        <v>0.74986538861772567</v>
      </c>
      <c r="M188" s="45">
        <f t="shared" si="98"/>
        <v>0.75110014744888953</v>
      </c>
      <c r="N188" s="45">
        <f t="shared" si="98"/>
        <v>0.75409215995240264</v>
      </c>
      <c r="O188" s="45">
        <f t="shared" si="98"/>
        <v>0.7580251448868669</v>
      </c>
      <c r="P188" s="45">
        <f t="shared" si="98"/>
        <v>0.76137908800974785</v>
      </c>
      <c r="Q188" s="45">
        <f t="shared" si="98"/>
        <v>0.76446209367170703</v>
      </c>
      <c r="R188" s="45">
        <f t="shared" ref="R188:V188" si="99">IF(R164=0,"",R164/R140)</f>
        <v>0.76925734166740545</v>
      </c>
      <c r="S188" s="45">
        <f t="shared" si="99"/>
        <v>0.77442561964036949</v>
      </c>
      <c r="T188" s="45">
        <f t="shared" si="99"/>
        <v>0.78462344420928898</v>
      </c>
      <c r="U188" s="45">
        <f t="shared" si="99"/>
        <v>0.80559080433432173</v>
      </c>
      <c r="V188" s="45">
        <f t="shared" si="99"/>
        <v>0.82694720162679813</v>
      </c>
      <c r="W188" s="45">
        <f t="shared" ref="W188:Y188" si="100">IF(W164=0,"",W164/W140)</f>
        <v>0.84161008010085947</v>
      </c>
      <c r="X188" s="45">
        <f t="shared" si="100"/>
        <v>0.84808764502557676</v>
      </c>
      <c r="Y188" s="45">
        <f t="shared" si="100"/>
        <v>0.85146700303348621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57.912594359417412</v>
      </c>
      <c r="C190" s="117">
        <f t="shared" si="101"/>
        <v>55.597920173949731</v>
      </c>
      <c r="D190" s="117">
        <f t="shared" si="101"/>
        <v>53.034350177628426</v>
      </c>
      <c r="E190" s="117">
        <f t="shared" si="101"/>
        <v>51.717584975476584</v>
      </c>
      <c r="F190" s="117">
        <f t="shared" si="101"/>
        <v>46.138842205868102</v>
      </c>
      <c r="G190" s="117">
        <f t="shared" si="101"/>
        <v>46.314723328550137</v>
      </c>
      <c r="H190" s="117">
        <f t="shared" si="101"/>
        <v>41.779265580859324</v>
      </c>
      <c r="I190" s="117">
        <f t="shared" si="101"/>
        <v>29.809975153791449</v>
      </c>
      <c r="J190" s="117">
        <f t="shared" si="101"/>
        <v>29.242960601805439</v>
      </c>
      <c r="K190" s="117">
        <f t="shared" si="101"/>
        <v>30.172623100318567</v>
      </c>
      <c r="L190" s="117">
        <f t="shared" si="101"/>
        <v>33.603169613064594</v>
      </c>
      <c r="M190" s="117">
        <f t="shared" si="101"/>
        <v>38.853928372289381</v>
      </c>
      <c r="N190" s="117">
        <f t="shared" si="101"/>
        <v>40.517438815328319</v>
      </c>
      <c r="O190" s="117">
        <f t="shared" si="101"/>
        <v>34.306193165925364</v>
      </c>
      <c r="P190" s="117">
        <f t="shared" si="101"/>
        <v>31.371442781179674</v>
      </c>
      <c r="Q190" s="117">
        <f t="shared" si="101"/>
        <v>25.443281731494263</v>
      </c>
      <c r="R190" s="117">
        <f t="shared" ref="R190:V190" si="102">R191+R194+R196+R209</f>
        <v>26.010307751069782</v>
      </c>
      <c r="S190" s="117">
        <f t="shared" si="102"/>
        <v>26.250191235747838</v>
      </c>
      <c r="T190" s="117">
        <f t="shared" si="102"/>
        <v>26.078130468033908</v>
      </c>
      <c r="U190" s="117">
        <f t="shared" si="102"/>
        <v>28.390604533022735</v>
      </c>
      <c r="V190" s="117">
        <f t="shared" si="102"/>
        <v>23.336212575448226</v>
      </c>
      <c r="W190" s="117">
        <f t="shared" ref="W190:Y190" si="103">W191+W194+W196+W209</f>
        <v>18.547621619285181</v>
      </c>
      <c r="X190" s="117">
        <f t="shared" si="103"/>
        <v>18.7276499659061</v>
      </c>
      <c r="Y190" s="117">
        <f t="shared" si="103"/>
        <v>30.303442969225578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0.4951084400429891</v>
      </c>
      <c r="C196" s="122">
        <v>0.49214161600788103</v>
      </c>
      <c r="D196" s="122">
        <v>0.48228248036491633</v>
      </c>
      <c r="E196" s="122">
        <v>0.48009933903820046</v>
      </c>
      <c r="F196" s="122">
        <v>0.42707356664057106</v>
      </c>
      <c r="G196" s="122">
        <v>0.42195841799045797</v>
      </c>
      <c r="H196" s="122">
        <v>0.36186788289656457</v>
      </c>
      <c r="I196" s="122">
        <v>0.26927535821810467</v>
      </c>
      <c r="J196" s="122">
        <v>0.24486458968724006</v>
      </c>
      <c r="K196" s="122">
        <v>0.24317339762220236</v>
      </c>
      <c r="L196" s="122">
        <v>0.26640364339102279</v>
      </c>
      <c r="M196" s="122">
        <v>0.288563743451902</v>
      </c>
      <c r="N196" s="122">
        <v>0.29194263106247087</v>
      </c>
      <c r="O196" s="122">
        <v>0.2514628614282502</v>
      </c>
      <c r="P196" s="122">
        <v>0.22658313417185647</v>
      </c>
      <c r="Q196" s="122">
        <v>0.19788584950945873</v>
      </c>
      <c r="R196" s="122">
        <v>0.20228209235437544</v>
      </c>
      <c r="S196" s="122">
        <v>0.18292472024581677</v>
      </c>
      <c r="T196" s="122">
        <v>0.16528151542791641</v>
      </c>
      <c r="U196" s="122">
        <v>0.15039886487013027</v>
      </c>
      <c r="V196" s="122">
        <v>0.11553434655779601</v>
      </c>
      <c r="W196" s="122">
        <v>0.16492107044198201</v>
      </c>
      <c r="X196" s="122">
        <v>0.10970372120520362</v>
      </c>
      <c r="Y196" s="122">
        <v>7.2875740112722964E-2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0.4951084400429891</v>
      </c>
      <c r="C201" s="101">
        <v>0.49214161600788103</v>
      </c>
      <c r="D201" s="101">
        <v>0.48228248036491633</v>
      </c>
      <c r="E201" s="101">
        <v>0.48009933903820046</v>
      </c>
      <c r="F201" s="101">
        <v>0.42707356664057106</v>
      </c>
      <c r="G201" s="101">
        <v>0.42195841799045797</v>
      </c>
      <c r="H201" s="101">
        <v>0.36186788289656457</v>
      </c>
      <c r="I201" s="101">
        <v>0.26927535821810467</v>
      </c>
      <c r="J201" s="101">
        <v>0.24486458968724006</v>
      </c>
      <c r="K201" s="101">
        <v>0.24317339762220236</v>
      </c>
      <c r="L201" s="101">
        <v>0.26640364339102279</v>
      </c>
      <c r="M201" s="101">
        <v>0.288563743451902</v>
      </c>
      <c r="N201" s="101">
        <v>0.29194263106247087</v>
      </c>
      <c r="O201" s="101">
        <v>0.2514628614282502</v>
      </c>
      <c r="P201" s="101">
        <v>0.22658313417185647</v>
      </c>
      <c r="Q201" s="101">
        <v>0.19788584950945873</v>
      </c>
      <c r="R201" s="101">
        <v>0.20228209235437544</v>
      </c>
      <c r="S201" s="101">
        <v>0.18292472024581677</v>
      </c>
      <c r="T201" s="101">
        <v>0.16528151542791641</v>
      </c>
      <c r="U201" s="101">
        <v>0.15039886487013027</v>
      </c>
      <c r="V201" s="101">
        <v>0.11553434655779601</v>
      </c>
      <c r="W201" s="101">
        <v>0.16492107044198201</v>
      </c>
      <c r="X201" s="101">
        <v>0.10970372120520362</v>
      </c>
      <c r="Y201" s="101">
        <v>7.2875740112722964E-2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57.417485919374421</v>
      </c>
      <c r="C209" s="122">
        <v>55.105778557941854</v>
      </c>
      <c r="D209" s="122">
        <v>52.55206769726351</v>
      </c>
      <c r="E209" s="122">
        <v>51.237485636438386</v>
      </c>
      <c r="F209" s="122">
        <v>45.711768639227529</v>
      </c>
      <c r="G209" s="122">
        <v>45.892764910559677</v>
      </c>
      <c r="H209" s="122">
        <v>41.417397697962762</v>
      </c>
      <c r="I209" s="122">
        <v>29.540699795573342</v>
      </c>
      <c r="J209" s="122">
        <v>28.9980960121182</v>
      </c>
      <c r="K209" s="122">
        <v>29.929449702696363</v>
      </c>
      <c r="L209" s="122">
        <v>33.336765969673571</v>
      </c>
      <c r="M209" s="122">
        <v>38.565364628837479</v>
      </c>
      <c r="N209" s="122">
        <v>40.22549618426585</v>
      </c>
      <c r="O209" s="122">
        <v>34.054730304497113</v>
      </c>
      <c r="P209" s="122">
        <v>31.144859647007817</v>
      </c>
      <c r="Q209" s="122">
        <v>25.245395881984805</v>
      </c>
      <c r="R209" s="122">
        <v>25.808025658715405</v>
      </c>
      <c r="S209" s="122">
        <v>26.06726651550202</v>
      </c>
      <c r="T209" s="122">
        <v>25.912848952605991</v>
      </c>
      <c r="U209" s="122">
        <v>28.240205668152605</v>
      </c>
      <c r="V209" s="122">
        <v>23.220678228890431</v>
      </c>
      <c r="W209" s="122">
        <v>18.3827005488432</v>
      </c>
      <c r="X209" s="122">
        <v>18.617946244700896</v>
      </c>
      <c r="Y209" s="122">
        <v>30.230567229112854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57.417485919374421</v>
      </c>
      <c r="C211" s="98">
        <v>55.105778557941854</v>
      </c>
      <c r="D211" s="98">
        <v>52.55206769726351</v>
      </c>
      <c r="E211" s="98">
        <v>51.237485636438386</v>
      </c>
      <c r="F211" s="98">
        <v>45.711768639227529</v>
      </c>
      <c r="G211" s="98">
        <v>45.892764910559677</v>
      </c>
      <c r="H211" s="98">
        <v>41.417397697962762</v>
      </c>
      <c r="I211" s="98">
        <v>29.540699795573342</v>
      </c>
      <c r="J211" s="98">
        <v>28.9980960121182</v>
      </c>
      <c r="K211" s="98">
        <v>29.929449702696363</v>
      </c>
      <c r="L211" s="98">
        <v>33.336765969673571</v>
      </c>
      <c r="M211" s="98">
        <v>38.565364628837479</v>
      </c>
      <c r="N211" s="98">
        <v>40.22549618426585</v>
      </c>
      <c r="O211" s="98">
        <v>34.054730304497113</v>
      </c>
      <c r="P211" s="98">
        <v>31.144859647007817</v>
      </c>
      <c r="Q211" s="98">
        <v>25.245395881984805</v>
      </c>
      <c r="R211" s="98">
        <v>25.808025658715405</v>
      </c>
      <c r="S211" s="98">
        <v>26.06726651550202</v>
      </c>
      <c r="T211" s="98">
        <v>25.912848952605991</v>
      </c>
      <c r="U211" s="98">
        <v>28.240205668152605</v>
      </c>
      <c r="V211" s="98">
        <v>23.220678228890431</v>
      </c>
      <c r="W211" s="98">
        <v>18.3827005488432</v>
      </c>
      <c r="X211" s="98">
        <v>18.617946244700896</v>
      </c>
      <c r="Y211" s="98">
        <v>30.230567229112854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13569.641453033404</v>
      </c>
      <c r="C214" s="117">
        <f t="shared" si="108"/>
        <v>14152.362292820499</v>
      </c>
      <c r="D214" s="117">
        <f t="shared" si="108"/>
        <v>14121.385766123645</v>
      </c>
      <c r="E214" s="117">
        <f t="shared" si="108"/>
        <v>14318.782825396016</v>
      </c>
      <c r="F214" s="117">
        <f t="shared" si="108"/>
        <v>14518.042144130803</v>
      </c>
      <c r="G214" s="117">
        <f t="shared" si="108"/>
        <v>14770.348885136036</v>
      </c>
      <c r="H214" s="117">
        <f t="shared" si="108"/>
        <v>15280.514043904197</v>
      </c>
      <c r="I214" s="117">
        <f t="shared" si="108"/>
        <v>14588.924633752025</v>
      </c>
      <c r="J214" s="117">
        <f t="shared" si="108"/>
        <v>14582.855621912482</v>
      </c>
      <c r="K214" s="117">
        <f t="shared" si="108"/>
        <v>14723.508503067687</v>
      </c>
      <c r="L214" s="117">
        <f t="shared" si="108"/>
        <v>13950.988013565613</v>
      </c>
      <c r="M214" s="117">
        <f t="shared" si="108"/>
        <v>13676.1465182882</v>
      </c>
      <c r="N214" s="117">
        <f t="shared" si="108"/>
        <v>13543.80706614297</v>
      </c>
      <c r="O214" s="117">
        <f t="shared" si="108"/>
        <v>12815.310244797107</v>
      </c>
      <c r="P214" s="117">
        <f t="shared" si="108"/>
        <v>12150.648907734776</v>
      </c>
      <c r="Q214" s="117">
        <f t="shared" si="108"/>
        <v>11825.349590067874</v>
      </c>
      <c r="R214" s="117">
        <f t="shared" ref="R214:V214" si="109">R215+R218+R220+R233</f>
        <v>12151.915482188262</v>
      </c>
      <c r="S214" s="117">
        <f t="shared" si="109"/>
        <v>12283.019743798932</v>
      </c>
      <c r="T214" s="117">
        <f t="shared" si="109"/>
        <v>12924.274933364626</v>
      </c>
      <c r="U214" s="117">
        <f t="shared" si="109"/>
        <v>12660.985501113211</v>
      </c>
      <c r="V214" s="117">
        <f t="shared" si="109"/>
        <v>13063.89797453414</v>
      </c>
      <c r="W214" s="117">
        <f t="shared" ref="W214:Y214" si="110">W215+W218+W220+W233</f>
        <v>13327.873224888912</v>
      </c>
      <c r="X214" s="117">
        <f t="shared" si="110"/>
        <v>13120.988302350132</v>
      </c>
      <c r="Y214" s="117">
        <f t="shared" si="110"/>
        <v>12609.625647935252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12171.454678151124</v>
      </c>
      <c r="C215" s="122">
        <f t="shared" si="111"/>
        <v>12730.585913978735</v>
      </c>
      <c r="D215" s="122">
        <f t="shared" si="111"/>
        <v>12778.623938517874</v>
      </c>
      <c r="E215" s="122">
        <f t="shared" si="111"/>
        <v>12915.477680834538</v>
      </c>
      <c r="F215" s="122">
        <f t="shared" si="111"/>
        <v>13014.909982580912</v>
      </c>
      <c r="G215" s="122">
        <f t="shared" si="111"/>
        <v>13239.062931903023</v>
      </c>
      <c r="H215" s="122">
        <f t="shared" si="111"/>
        <v>13629.482115728661</v>
      </c>
      <c r="I215" s="122">
        <f t="shared" si="111"/>
        <v>13039.259123245634</v>
      </c>
      <c r="J215" s="122">
        <f t="shared" si="111"/>
        <v>12918.479456539497</v>
      </c>
      <c r="K215" s="122">
        <f t="shared" si="111"/>
        <v>13075.659700804052</v>
      </c>
      <c r="L215" s="122">
        <f t="shared" si="111"/>
        <v>12497.368898304341</v>
      </c>
      <c r="M215" s="122">
        <f t="shared" si="111"/>
        <v>12114.253276872845</v>
      </c>
      <c r="N215" s="122">
        <f t="shared" si="111"/>
        <v>11966.288231768238</v>
      </c>
      <c r="O215" s="122">
        <f t="shared" si="111"/>
        <v>11385.34340507882</v>
      </c>
      <c r="P215" s="122">
        <f t="shared" si="111"/>
        <v>10726.27524482109</v>
      </c>
      <c r="Q215" s="122">
        <f t="shared" si="111"/>
        <v>10510.342632175552</v>
      </c>
      <c r="R215" s="122">
        <f t="shared" ref="R215:V215" si="112">SUM(R216:R217)</f>
        <v>10809.460211808922</v>
      </c>
      <c r="S215" s="122">
        <f t="shared" si="112"/>
        <v>10960.10042792121</v>
      </c>
      <c r="T215" s="122">
        <f t="shared" si="112"/>
        <v>11529.785740658965</v>
      </c>
      <c r="U215" s="122">
        <f t="shared" si="112"/>
        <v>11288.615573753139</v>
      </c>
      <c r="V215" s="122">
        <f t="shared" si="112"/>
        <v>11760.863477163055</v>
      </c>
      <c r="W215" s="122">
        <f t="shared" ref="W215:Y215" si="113">SUM(W216:W217)</f>
        <v>11701.123174609078</v>
      </c>
      <c r="X215" s="122">
        <f t="shared" si="113"/>
        <v>11538.585975975744</v>
      </c>
      <c r="Y215" s="122">
        <f t="shared" si="113"/>
        <v>11215.26319953329</v>
      </c>
      <c r="DA215" s="130" t="s">
        <v>2319</v>
      </c>
    </row>
    <row r="216" spans="1:105" ht="12" customHeight="1" x14ac:dyDescent="0.25">
      <c r="A216" s="97" t="s">
        <v>199</v>
      </c>
      <c r="B216" s="98">
        <v>12125.210711929953</v>
      </c>
      <c r="C216" s="98">
        <v>12682.526968623179</v>
      </c>
      <c r="D216" s="98">
        <v>12730.714619489581</v>
      </c>
      <c r="E216" s="98">
        <v>12867.058823705192</v>
      </c>
      <c r="F216" s="98">
        <v>12965.693441255597</v>
      </c>
      <c r="G216" s="98">
        <v>13188.396701951031</v>
      </c>
      <c r="H216" s="98">
        <v>13576.373797196202</v>
      </c>
      <c r="I216" s="98">
        <v>12988.000280577166</v>
      </c>
      <c r="J216" s="98">
        <v>12866.296848617758</v>
      </c>
      <c r="K216" s="98">
        <v>13021.865908808621</v>
      </c>
      <c r="L216" s="98">
        <v>12445.0816338801</v>
      </c>
      <c r="M216" s="98">
        <v>12062.271639414719</v>
      </c>
      <c r="N216" s="98">
        <v>11913.245197560958</v>
      </c>
      <c r="O216" s="98">
        <v>11333.457926409204</v>
      </c>
      <c r="P216" s="98">
        <v>10677.84215898006</v>
      </c>
      <c r="Q216" s="98">
        <v>10463.353304825258</v>
      </c>
      <c r="R216" s="98">
        <v>10761.627499757551</v>
      </c>
      <c r="S216" s="98">
        <v>10911.732296282031</v>
      </c>
      <c r="T216" s="98">
        <v>11478.309304477214</v>
      </c>
      <c r="U216" s="98">
        <v>11237.450114817024</v>
      </c>
      <c r="V216" s="98">
        <v>11707.531812746869</v>
      </c>
      <c r="W216" s="98">
        <v>11647.611996529202</v>
      </c>
      <c r="X216" s="98">
        <v>11485.21422165806</v>
      </c>
      <c r="Y216" s="98">
        <v>11163.235576572122</v>
      </c>
      <c r="DA216" s="63" t="s">
        <v>2320</v>
      </c>
    </row>
    <row r="217" spans="1:105" ht="12" customHeight="1" x14ac:dyDescent="0.25">
      <c r="A217" s="97" t="s">
        <v>53</v>
      </c>
      <c r="B217" s="98">
        <v>46.243966221170453</v>
      </c>
      <c r="C217" s="98">
        <v>48.058945355557555</v>
      </c>
      <c r="D217" s="98">
        <v>47.909319028292153</v>
      </c>
      <c r="E217" s="98">
        <v>48.418857129344474</v>
      </c>
      <c r="F217" s="98">
        <v>49.216541325314289</v>
      </c>
      <c r="G217" s="98">
        <v>50.666229951992698</v>
      </c>
      <c r="H217" s="98">
        <v>53.108318532459471</v>
      </c>
      <c r="I217" s="98">
        <v>51.25884266846802</v>
      </c>
      <c r="J217" s="98">
        <v>52.182607921739681</v>
      </c>
      <c r="K217" s="98">
        <v>53.793791995430958</v>
      </c>
      <c r="L217" s="98">
        <v>52.287264424242224</v>
      </c>
      <c r="M217" s="98">
        <v>51.981637458125256</v>
      </c>
      <c r="N217" s="98">
        <v>53.043034207279732</v>
      </c>
      <c r="O217" s="98">
        <v>51.885478669615082</v>
      </c>
      <c r="P217" s="98">
        <v>48.433085841029524</v>
      </c>
      <c r="Q217" s="98">
        <v>46.989327350294936</v>
      </c>
      <c r="R217" s="98">
        <v>47.832712051371921</v>
      </c>
      <c r="S217" s="98">
        <v>48.368131639178912</v>
      </c>
      <c r="T217" s="98">
        <v>51.476436181750238</v>
      </c>
      <c r="U217" s="98">
        <v>51.165458936114497</v>
      </c>
      <c r="V217" s="98">
        <v>53.331664416185355</v>
      </c>
      <c r="W217" s="98">
        <v>53.51117807987665</v>
      </c>
      <c r="X217" s="98">
        <v>53.371754317684001</v>
      </c>
      <c r="Y217" s="98">
        <v>52.027622961168888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9.6427787991803654E-3</v>
      </c>
      <c r="C218" s="122">
        <f t="shared" si="114"/>
        <v>1.1877615648959981E-2</v>
      </c>
      <c r="D218" s="122">
        <f t="shared" si="114"/>
        <v>1.6260579762765008E-2</v>
      </c>
      <c r="E218" s="122">
        <f t="shared" si="114"/>
        <v>2.6323803817410726E-2</v>
      </c>
      <c r="F218" s="122">
        <f t="shared" si="114"/>
        <v>4.8352993726714207E-2</v>
      </c>
      <c r="G218" s="122">
        <f t="shared" si="114"/>
        <v>9.3481874535810291E-2</v>
      </c>
      <c r="H218" s="122">
        <f t="shared" si="114"/>
        <v>0.33448672087818099</v>
      </c>
      <c r="I218" s="122">
        <f t="shared" si="114"/>
        <v>0.1958656637471741</v>
      </c>
      <c r="J218" s="122">
        <f t="shared" si="114"/>
        <v>0.1867059827266086</v>
      </c>
      <c r="K218" s="122">
        <f t="shared" si="114"/>
        <v>0.23280198900879254</v>
      </c>
      <c r="L218" s="122">
        <f t="shared" si="114"/>
        <v>1.9129156412454777</v>
      </c>
      <c r="M218" s="122">
        <f t="shared" si="114"/>
        <v>0.24556413431211413</v>
      </c>
      <c r="N218" s="122">
        <f t="shared" si="114"/>
        <v>0.7208595793712701</v>
      </c>
      <c r="O218" s="122">
        <f t="shared" si="114"/>
        <v>0.38195623569817078</v>
      </c>
      <c r="P218" s="122">
        <f t="shared" si="114"/>
        <v>0.86948239489189827</v>
      </c>
      <c r="Q218" s="122">
        <f t="shared" si="114"/>
        <v>0.57501609185000691</v>
      </c>
      <c r="R218" s="122">
        <f t="shared" si="114"/>
        <v>0.3868332022716478</v>
      </c>
      <c r="S218" s="122">
        <f t="shared" si="114"/>
        <v>0.32864950170432744</v>
      </c>
      <c r="T218" s="122">
        <f t="shared" si="114"/>
        <v>0.50163997571794627</v>
      </c>
      <c r="U218" s="122">
        <f t="shared" si="114"/>
        <v>0.38065927127029742</v>
      </c>
      <c r="V218" s="122">
        <f t="shared" si="114"/>
        <v>0.23554747202263907</v>
      </c>
      <c r="W218" s="122">
        <f t="shared" si="114"/>
        <v>0.73745855842760943</v>
      </c>
      <c r="X218" s="122">
        <f t="shared" si="114"/>
        <v>0.47911296310146007</v>
      </c>
      <c r="Y218" s="122">
        <f t="shared" si="114"/>
        <v>0.37429373907132918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9.6427787991803654E-3</v>
      </c>
      <c r="C219" s="98">
        <f>RES_hhdet_fech!C86</f>
        <v>1.1877615648959981E-2</v>
      </c>
      <c r="D219" s="98">
        <f>RES_hhdet_fech!D86</f>
        <v>1.6260579762765008E-2</v>
      </c>
      <c r="E219" s="98">
        <f>RES_hhdet_fech!E86</f>
        <v>2.6323803817410726E-2</v>
      </c>
      <c r="F219" s="98">
        <f>RES_hhdet_fech!F86</f>
        <v>4.8352993726714207E-2</v>
      </c>
      <c r="G219" s="98">
        <f>RES_hhdet_fech!G86</f>
        <v>9.3481874535810291E-2</v>
      </c>
      <c r="H219" s="98">
        <f>RES_hhdet_fech!H86</f>
        <v>0.33448672087818099</v>
      </c>
      <c r="I219" s="98">
        <f>RES_hhdet_fech!I86</f>
        <v>0.1958656637471741</v>
      </c>
      <c r="J219" s="98">
        <f>RES_hhdet_fech!J86</f>
        <v>0.1867059827266086</v>
      </c>
      <c r="K219" s="98">
        <f>RES_hhdet_fech!K86</f>
        <v>0.23280198900879254</v>
      </c>
      <c r="L219" s="98">
        <f>RES_hhdet_fech!L86</f>
        <v>1.9129156412454777</v>
      </c>
      <c r="M219" s="98">
        <f>RES_hhdet_fech!M86</f>
        <v>0.24556413431211413</v>
      </c>
      <c r="N219" s="98">
        <f>RES_hhdet_fech!N86</f>
        <v>0.7208595793712701</v>
      </c>
      <c r="O219" s="98">
        <f>RES_hhdet_fech!O86</f>
        <v>0.38195623569817078</v>
      </c>
      <c r="P219" s="98">
        <f>RES_hhdet_fech!P86</f>
        <v>0.86948239489189827</v>
      </c>
      <c r="Q219" s="98">
        <f>RES_hhdet_fech!Q86</f>
        <v>0.57501609185000691</v>
      </c>
      <c r="R219" s="98">
        <f>RES_hhdet_fech!R86</f>
        <v>0.3868332022716478</v>
      </c>
      <c r="S219" s="98">
        <f>RES_hhdet_fech!S86</f>
        <v>0.32864950170432744</v>
      </c>
      <c r="T219" s="98">
        <f>RES_hhdet_fech!T86</f>
        <v>0.50163997571794627</v>
      </c>
      <c r="U219" s="98">
        <f>RES_hhdet_fech!U86</f>
        <v>0.38065927127029742</v>
      </c>
      <c r="V219" s="98">
        <f>RES_hhdet_fech!V86</f>
        <v>0.23554747202263907</v>
      </c>
      <c r="W219" s="98">
        <f>RES_hhdet_fech!W86</f>
        <v>0.73745855842760943</v>
      </c>
      <c r="X219" s="98">
        <f>RES_hhdet_fech!X86</f>
        <v>0.47911296310146007</v>
      </c>
      <c r="Y219" s="98">
        <f>RES_hhdet_fech!Y86</f>
        <v>0.37429373907132918</v>
      </c>
      <c r="DA219" s="63" t="s">
        <v>2323</v>
      </c>
    </row>
    <row r="220" spans="1:105" ht="12" customHeight="1" x14ac:dyDescent="0.25">
      <c r="A220" s="121" t="s">
        <v>55</v>
      </c>
      <c r="B220" s="122">
        <v>610.41213547211237</v>
      </c>
      <c r="C220" s="122">
        <v>638.49191459884571</v>
      </c>
      <c r="D220" s="122">
        <v>592.05786985056989</v>
      </c>
      <c r="E220" s="122">
        <v>636.66206596764005</v>
      </c>
      <c r="F220" s="122">
        <v>734.38744220307888</v>
      </c>
      <c r="G220" s="122">
        <v>758.61805668167779</v>
      </c>
      <c r="H220" s="122">
        <v>823.03223362224617</v>
      </c>
      <c r="I220" s="122">
        <v>764.07493084728355</v>
      </c>
      <c r="J220" s="122">
        <v>825.47238519998825</v>
      </c>
      <c r="K220" s="122">
        <v>835.62656033485041</v>
      </c>
      <c r="L220" s="122">
        <v>738.44323530346071</v>
      </c>
      <c r="M220" s="122">
        <v>772.99535779274265</v>
      </c>
      <c r="N220" s="122">
        <v>778.57817780034736</v>
      </c>
      <c r="O220" s="122">
        <v>727.63337188632659</v>
      </c>
      <c r="P220" s="122">
        <v>756.08236476204343</v>
      </c>
      <c r="Q220" s="122">
        <v>756.14624501213302</v>
      </c>
      <c r="R220" s="122">
        <v>775.80735158491404</v>
      </c>
      <c r="S220" s="122">
        <v>774.90333209446476</v>
      </c>
      <c r="T220" s="122">
        <v>767.71058692626866</v>
      </c>
      <c r="U220" s="122">
        <v>724.51038106550084</v>
      </c>
      <c r="V220" s="122">
        <v>700.63229120905669</v>
      </c>
      <c r="W220" s="122">
        <v>1014.5856010277133</v>
      </c>
      <c r="X220" s="122">
        <v>947.02728392587312</v>
      </c>
      <c r="Y220" s="122">
        <v>680.21021578125908</v>
      </c>
      <c r="DA220" s="130" t="s">
        <v>2324</v>
      </c>
    </row>
    <row r="221" spans="1:105" ht="12" customHeight="1" x14ac:dyDescent="0.25">
      <c r="A221" s="97" t="s">
        <v>132</v>
      </c>
      <c r="B221" s="98">
        <v>663.18496415802304</v>
      </c>
      <c r="C221" s="98">
        <v>673.10259772871359</v>
      </c>
      <c r="D221" s="98">
        <v>655.4388042441193</v>
      </c>
      <c r="E221" s="98">
        <v>711.20115152049061</v>
      </c>
      <c r="F221" s="98">
        <v>786.38859340820784</v>
      </c>
      <c r="G221" s="98">
        <v>836.7302655590388</v>
      </c>
      <c r="H221" s="98">
        <v>869.92002577547169</v>
      </c>
      <c r="I221" s="98">
        <v>855.52574583518697</v>
      </c>
      <c r="J221" s="98">
        <v>864.67935612059705</v>
      </c>
      <c r="K221" s="98">
        <v>848.08529558081739</v>
      </c>
      <c r="L221" s="98">
        <v>787.89262621872058</v>
      </c>
      <c r="M221" s="98">
        <v>786.90248345501573</v>
      </c>
      <c r="N221" s="98">
        <v>773.22555501054808</v>
      </c>
      <c r="O221" s="98">
        <v>739.38277741829961</v>
      </c>
      <c r="P221" s="98">
        <v>744.69967639823176</v>
      </c>
      <c r="Q221" s="98">
        <v>754.21324366355145</v>
      </c>
      <c r="R221" s="98">
        <v>769.3572667319637</v>
      </c>
      <c r="S221" s="98">
        <v>768.00706732557535</v>
      </c>
      <c r="T221" s="98">
        <v>760.61316190593379</v>
      </c>
      <c r="U221" s="98">
        <v>728.77177551615193</v>
      </c>
      <c r="V221" s="98">
        <v>701.13749637028991</v>
      </c>
      <c r="W221" s="98">
        <v>1003.5213149871184</v>
      </c>
      <c r="X221" s="98">
        <v>947.8507254739003</v>
      </c>
      <c r="Y221" s="98">
        <v>681.05783250954335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542.44853087478623</v>
      </c>
      <c r="C225" s="101">
        <v>548.89731271612573</v>
      </c>
      <c r="D225" s="101">
        <v>560.03586631663359</v>
      </c>
      <c r="E225" s="101">
        <v>608.37230296972314</v>
      </c>
      <c r="F225" s="101">
        <v>630.89134264907887</v>
      </c>
      <c r="G225" s="101">
        <v>729.87755528235709</v>
      </c>
      <c r="H225" s="101">
        <v>773.30525102824015</v>
      </c>
      <c r="I225" s="101">
        <v>699.35075771603977</v>
      </c>
      <c r="J225" s="101">
        <v>730.310875538343</v>
      </c>
      <c r="K225" s="101">
        <v>767.37915019304069</v>
      </c>
      <c r="L225" s="101">
        <v>803.25871147191765</v>
      </c>
      <c r="M225" s="101">
        <v>859.47939459999793</v>
      </c>
      <c r="N225" s="101">
        <v>876.06341407565264</v>
      </c>
      <c r="O225" s="101">
        <v>810.97850195550518</v>
      </c>
      <c r="P225" s="101">
        <v>802.46221301644005</v>
      </c>
      <c r="Q225" s="101">
        <v>750.9739812340182</v>
      </c>
      <c r="R225" s="101">
        <v>781.81113772664048</v>
      </c>
      <c r="S225" s="101">
        <v>773.55252843411654</v>
      </c>
      <c r="T225" s="101">
        <v>707.78167048952798</v>
      </c>
      <c r="U225" s="101">
        <v>629.35684296043269</v>
      </c>
      <c r="V225" s="101">
        <v>524.33339395546625</v>
      </c>
      <c r="W225" s="101">
        <v>645.9188721526881</v>
      </c>
      <c r="X225" s="101">
        <v>627.18949287534394</v>
      </c>
      <c r="Y225" s="101">
        <v>753.08070290183412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460.50204565252579</v>
      </c>
      <c r="C229" s="101">
        <v>539.76317667884393</v>
      </c>
      <c r="D229" s="101">
        <v>406.66453207785298</v>
      </c>
      <c r="E229" s="101">
        <v>449.73587568638453</v>
      </c>
      <c r="F229" s="101">
        <v>636.23060203505111</v>
      </c>
      <c r="G229" s="101">
        <v>632.78675989482736</v>
      </c>
      <c r="H229" s="101">
        <v>756.64059083756615</v>
      </c>
      <c r="I229" s="101">
        <v>626.83638913942661</v>
      </c>
      <c r="J229" s="101">
        <v>768.38672841604443</v>
      </c>
      <c r="K229" s="101">
        <v>815.04022980368984</v>
      </c>
      <c r="L229" s="101">
        <v>646.08916157549766</v>
      </c>
      <c r="M229" s="101">
        <v>742.26582229934331</v>
      </c>
      <c r="N229" s="101">
        <v>789.78667383984532</v>
      </c>
      <c r="O229" s="101">
        <v>698.88971203674021</v>
      </c>
      <c r="P229" s="101">
        <v>782.68632208123074</v>
      </c>
      <c r="Q229" s="101">
        <v>760.82333391139605</v>
      </c>
      <c r="R229" s="101">
        <v>791.31999531550957</v>
      </c>
      <c r="S229" s="101">
        <v>792.3976527250162</v>
      </c>
      <c r="T229" s="101">
        <v>787.14387404563024</v>
      </c>
      <c r="U229" s="101">
        <v>713.07359726570985</v>
      </c>
      <c r="V229" s="101">
        <v>700.6462180169051</v>
      </c>
      <c r="W229" s="101">
        <v>1067.7749287263935</v>
      </c>
      <c r="X229" s="101">
        <v>945.83256037940771</v>
      </c>
      <c r="Y229" s="101">
        <v>661.22580063905457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X230" s="104">
        <v>0</v>
      </c>
      <c r="Y230" s="104">
        <v>0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X231" s="98">
        <v>0</v>
      </c>
      <c r="Y231" s="98">
        <v>0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2336</v>
      </c>
    </row>
    <row r="233" spans="1:105" ht="12" customHeight="1" x14ac:dyDescent="0.25">
      <c r="A233" s="121" t="s">
        <v>54</v>
      </c>
      <c r="B233" s="122">
        <v>787.76499663136985</v>
      </c>
      <c r="C233" s="122">
        <v>783.27258662726888</v>
      </c>
      <c r="D233" s="122">
        <v>750.68769717543773</v>
      </c>
      <c r="E233" s="122">
        <v>766.61675479001985</v>
      </c>
      <c r="F233" s="122">
        <v>768.69636635308575</v>
      </c>
      <c r="G233" s="122">
        <v>772.57441467679928</v>
      </c>
      <c r="H233" s="122">
        <v>827.66520783241162</v>
      </c>
      <c r="I233" s="122">
        <v>785.39471399535921</v>
      </c>
      <c r="J233" s="122">
        <v>838.71707419027075</v>
      </c>
      <c r="K233" s="122">
        <v>811.98943993977662</v>
      </c>
      <c r="L233" s="122">
        <v>713.26296431656533</v>
      </c>
      <c r="M233" s="122">
        <v>788.65231948830137</v>
      </c>
      <c r="N233" s="122">
        <v>798.21979699501378</v>
      </c>
      <c r="O233" s="122">
        <v>701.95151159626232</v>
      </c>
      <c r="P233" s="122">
        <v>667.42181575674931</v>
      </c>
      <c r="Q233" s="122">
        <v>558.2856967883389</v>
      </c>
      <c r="R233" s="122">
        <v>566.26108559215379</v>
      </c>
      <c r="S233" s="122">
        <v>547.68733428155167</v>
      </c>
      <c r="T233" s="122">
        <v>626.2769658036741</v>
      </c>
      <c r="U233" s="122">
        <v>647.47888702330317</v>
      </c>
      <c r="V233" s="122">
        <v>602.16665869000622</v>
      </c>
      <c r="W233" s="122">
        <v>611.4269906936928</v>
      </c>
      <c r="X233" s="122">
        <v>634.89592948541451</v>
      </c>
      <c r="Y233" s="122">
        <v>713.77793888163274</v>
      </c>
      <c r="DA233" s="130" t="s">
        <v>2337</v>
      </c>
    </row>
    <row r="234" spans="1:105" ht="12" customHeight="1" x14ac:dyDescent="0.25">
      <c r="A234" s="97" t="s">
        <v>202</v>
      </c>
      <c r="B234" s="98">
        <v>795.32731080729241</v>
      </c>
      <c r="C234" s="98">
        <v>789.78910882256991</v>
      </c>
      <c r="D234" s="98">
        <v>753.72171476389008</v>
      </c>
      <c r="E234" s="98">
        <v>774.99780531847148</v>
      </c>
      <c r="F234" s="98">
        <v>802.35230628426109</v>
      </c>
      <c r="G234" s="98">
        <v>826.07936900437221</v>
      </c>
      <c r="H234" s="98">
        <v>875.44008236822162</v>
      </c>
      <c r="I234" s="98">
        <v>849.06349871218424</v>
      </c>
      <c r="J234" s="98">
        <v>920.00266481795563</v>
      </c>
      <c r="K234" s="98">
        <v>893.59701199186918</v>
      </c>
      <c r="L234" s="98">
        <v>815.25010855316248</v>
      </c>
      <c r="M234" s="98">
        <v>851.52612295051711</v>
      </c>
      <c r="N234" s="98">
        <v>844.1285311199191</v>
      </c>
      <c r="O234" s="98">
        <v>754.29615910268637</v>
      </c>
      <c r="P234" s="98">
        <v>700.95125733801353</v>
      </c>
      <c r="Q234" s="98">
        <v>628.80858326947043</v>
      </c>
      <c r="R234" s="98">
        <v>612.65917104079904</v>
      </c>
      <c r="S234" s="98">
        <v>612.92125113094903</v>
      </c>
      <c r="T234" s="98">
        <v>653.43335494294058</v>
      </c>
      <c r="U234" s="98">
        <v>675.28082114148049</v>
      </c>
      <c r="V234" s="98">
        <v>654.30020424725728</v>
      </c>
      <c r="W234" s="98">
        <v>687.95282438284221</v>
      </c>
      <c r="X234" s="98">
        <v>732.8324080872934</v>
      </c>
      <c r="Y234" s="98">
        <v>747.38745743941433</v>
      </c>
      <c r="DA234" s="63" t="s">
        <v>2338</v>
      </c>
    </row>
    <row r="235" spans="1:105" ht="12" customHeight="1" x14ac:dyDescent="0.25">
      <c r="A235" s="97" t="s">
        <v>50</v>
      </c>
      <c r="B235" s="98">
        <v>797.38762397974017</v>
      </c>
      <c r="C235" s="98">
        <v>785.83772497317557</v>
      </c>
      <c r="D235" s="98">
        <v>782.7808812137373</v>
      </c>
      <c r="E235" s="98">
        <v>800.90905306884565</v>
      </c>
      <c r="F235" s="98">
        <v>772.81735602265439</v>
      </c>
      <c r="G235" s="98">
        <v>847.88257081685458</v>
      </c>
      <c r="H235" s="98">
        <v>920.15091701258882</v>
      </c>
      <c r="I235" s="98">
        <v>779.64712236692355</v>
      </c>
      <c r="J235" s="98">
        <v>840.10595062365144</v>
      </c>
      <c r="K235" s="98">
        <v>836.55516699820191</v>
      </c>
      <c r="L235" s="98">
        <v>824.16286484478076</v>
      </c>
      <c r="M235" s="98">
        <v>891.70082191507333</v>
      </c>
      <c r="N235" s="98">
        <v>900.51980196580189</v>
      </c>
      <c r="O235" s="98">
        <v>757.7060421560069</v>
      </c>
      <c r="P235" s="98">
        <v>703.98543161004966</v>
      </c>
      <c r="Q235" s="98">
        <v>575.8611359904495</v>
      </c>
      <c r="R235" s="98">
        <v>619.56255676285923</v>
      </c>
      <c r="S235" s="98">
        <v>672.07174500980602</v>
      </c>
      <c r="T235" s="98">
        <v>642.88275280000073</v>
      </c>
      <c r="U235" s="98">
        <v>738.606582592628</v>
      </c>
      <c r="V235" s="98">
        <v>696.89318500876016</v>
      </c>
      <c r="W235" s="98">
        <v>572.04270122780724</v>
      </c>
      <c r="X235" s="98">
        <v>628.19225598375942</v>
      </c>
      <c r="Y235" s="98">
        <v>848.73311524914413</v>
      </c>
      <c r="DA235" s="63" t="s">
        <v>2339</v>
      </c>
    </row>
    <row r="236" spans="1:105" ht="12" customHeight="1" x14ac:dyDescent="0.25">
      <c r="A236" s="109" t="s">
        <v>120</v>
      </c>
      <c r="B236" s="33">
        <v>579.99648246010588</v>
      </c>
      <c r="C236" s="33">
        <v>694.50358328986817</v>
      </c>
      <c r="D236" s="33">
        <v>348.15619356888698</v>
      </c>
      <c r="E236" s="33">
        <v>492.97572896139241</v>
      </c>
      <c r="F236" s="33">
        <v>687.18817891539061</v>
      </c>
      <c r="G236" s="33">
        <v>520.48273227920856</v>
      </c>
      <c r="H236" s="33">
        <v>664.27053747764853</v>
      </c>
      <c r="I236" s="33">
        <v>750.41364689903173</v>
      </c>
      <c r="J236" s="33">
        <v>794.73390435583121</v>
      </c>
      <c r="K236" s="33">
        <v>747.95927745598112</v>
      </c>
      <c r="L236" s="33">
        <v>551.48021231268604</v>
      </c>
      <c r="M236" s="33">
        <v>639.34825162845755</v>
      </c>
      <c r="N236" s="33">
        <v>654.79257042463996</v>
      </c>
      <c r="O236" s="33">
        <v>596.94236521579217</v>
      </c>
      <c r="P236" s="33">
        <v>591.95614282825295</v>
      </c>
      <c r="Q236" s="33">
        <v>444.79227112278301</v>
      </c>
      <c r="R236" s="33">
        <v>419.39882559936729</v>
      </c>
      <c r="S236" s="33">
        <v>269.59777695555408</v>
      </c>
      <c r="T236" s="33">
        <v>562.69068041466778</v>
      </c>
      <c r="U236" s="33">
        <v>494.45523969022275</v>
      </c>
      <c r="V236" s="33">
        <v>442.18399756897065</v>
      </c>
      <c r="W236" s="33">
        <v>567.87521057229435</v>
      </c>
      <c r="X236" s="33">
        <v>518.66997207703037</v>
      </c>
      <c r="Y236" s="33">
        <v>444.33825059863403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5787.6193047112029</v>
      </c>
      <c r="C238" s="117">
        <f t="shared" si="115"/>
        <v>6102.1015428645751</v>
      </c>
      <c r="D238" s="117">
        <f t="shared" si="115"/>
        <v>6156.5841347853338</v>
      </c>
      <c r="E238" s="117">
        <f t="shared" si="115"/>
        <v>6366.8879918752373</v>
      </c>
      <c r="F238" s="117">
        <f t="shared" si="115"/>
        <v>6622.8607516092652</v>
      </c>
      <c r="G238" s="117">
        <f t="shared" si="115"/>
        <v>6909.0310946825957</v>
      </c>
      <c r="H238" s="117">
        <f t="shared" si="115"/>
        <v>7361.9570523151951</v>
      </c>
      <c r="I238" s="117">
        <f t="shared" si="115"/>
        <v>7226.8831734600881</v>
      </c>
      <c r="J238" s="117">
        <f t="shared" si="115"/>
        <v>7504.1742168096553</v>
      </c>
      <c r="K238" s="117">
        <f t="shared" si="115"/>
        <v>7799.0518171579533</v>
      </c>
      <c r="L238" s="117">
        <f t="shared" si="115"/>
        <v>7632.9228608730227</v>
      </c>
      <c r="M238" s="117">
        <f t="shared" si="115"/>
        <v>7741.4612369961651</v>
      </c>
      <c r="N238" s="117">
        <f t="shared" si="115"/>
        <v>7969.9267492349336</v>
      </c>
      <c r="O238" s="117">
        <f t="shared" si="115"/>
        <v>7795.6156881876659</v>
      </c>
      <c r="P238" s="117">
        <f t="shared" si="115"/>
        <v>7438.0673911592721</v>
      </c>
      <c r="Q238" s="117">
        <f t="shared" si="115"/>
        <v>7276.8603419236124</v>
      </c>
      <c r="R238" s="117">
        <f t="shared" ref="R238:V238" si="116">R239+R242+R244+R257</f>
        <v>7525.7557397003729</v>
      </c>
      <c r="S238" s="117">
        <f t="shared" si="116"/>
        <v>7678.8170854528371</v>
      </c>
      <c r="T238" s="117">
        <f t="shared" si="116"/>
        <v>8198.5446706383882</v>
      </c>
      <c r="U238" s="117">
        <f t="shared" si="116"/>
        <v>8159.4605517234731</v>
      </c>
      <c r="V238" s="117">
        <f t="shared" si="116"/>
        <v>8542.3530799593336</v>
      </c>
      <c r="W238" s="117">
        <f t="shared" ref="W238:Y238" si="117">W239+W242+W244+W257</f>
        <v>8898.2492871693703</v>
      </c>
      <c r="X238" s="117">
        <f t="shared" si="117"/>
        <v>8883.1925003999313</v>
      </c>
      <c r="Y238" s="117">
        <f t="shared" si="117"/>
        <v>8655.082080246706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5057.8283817837355</v>
      </c>
      <c r="C239" s="122">
        <f t="shared" si="118"/>
        <v>5355.2302988905485</v>
      </c>
      <c r="D239" s="122">
        <f t="shared" si="118"/>
        <v>5451.0485689113057</v>
      </c>
      <c r="E239" s="122">
        <f t="shared" si="118"/>
        <v>5620.6414668765201</v>
      </c>
      <c r="F239" s="122">
        <f t="shared" si="118"/>
        <v>5804.1766780655053</v>
      </c>
      <c r="G239" s="122">
        <f t="shared" si="118"/>
        <v>6066.0131565624788</v>
      </c>
      <c r="H239" s="122">
        <f t="shared" si="118"/>
        <v>6421.6802017583996</v>
      </c>
      <c r="I239" s="122">
        <f t="shared" si="118"/>
        <v>6321.0034639420819</v>
      </c>
      <c r="J239" s="122">
        <f t="shared" si="118"/>
        <v>6504.0108551548001</v>
      </c>
      <c r="K239" s="122">
        <f t="shared" si="118"/>
        <v>6797.7387701330526</v>
      </c>
      <c r="L239" s="122">
        <f t="shared" si="118"/>
        <v>6741.6929793153413</v>
      </c>
      <c r="M239" s="122">
        <f t="shared" si="118"/>
        <v>6770.9623376111849</v>
      </c>
      <c r="N239" s="122">
        <f t="shared" si="118"/>
        <v>6969.1389867024091</v>
      </c>
      <c r="O239" s="122">
        <f t="shared" si="118"/>
        <v>6873.7071240740461</v>
      </c>
      <c r="P239" s="122">
        <f t="shared" si="118"/>
        <v>6513.9741124455277</v>
      </c>
      <c r="Q239" s="122">
        <f t="shared" si="118"/>
        <v>6424.3509355379801</v>
      </c>
      <c r="R239" s="122">
        <f t="shared" ref="R239:V239" si="119">SUM(R240:R241)</f>
        <v>6652.7877279909981</v>
      </c>
      <c r="S239" s="122">
        <f t="shared" si="119"/>
        <v>6817.2632368928917</v>
      </c>
      <c r="T239" s="122">
        <f t="shared" si="119"/>
        <v>7270.1504663498681</v>
      </c>
      <c r="U239" s="122">
        <f t="shared" si="119"/>
        <v>7236.0146811246423</v>
      </c>
      <c r="V239" s="122">
        <f t="shared" si="119"/>
        <v>7650.0002420232104</v>
      </c>
      <c r="W239" s="122">
        <f t="shared" ref="W239:Y239" si="120">SUM(W240:W241)</f>
        <v>7743.0560409897862</v>
      </c>
      <c r="X239" s="122">
        <f t="shared" si="120"/>
        <v>7751.5108674117828</v>
      </c>
      <c r="Y239" s="122">
        <f t="shared" si="120"/>
        <v>7675.3282557175726</v>
      </c>
      <c r="DA239" s="130" t="s">
        <v>2487</v>
      </c>
    </row>
    <row r="240" spans="1:105" ht="12" customHeight="1" x14ac:dyDescent="0.25">
      <c r="A240" s="97" t="s">
        <v>199</v>
      </c>
      <c r="B240" s="98">
        <v>5011.5844155625655</v>
      </c>
      <c r="C240" s="98">
        <v>5307.1713535349909</v>
      </c>
      <c r="D240" s="98">
        <v>5403.1392498830137</v>
      </c>
      <c r="E240" s="98">
        <v>5572.2226097471757</v>
      </c>
      <c r="F240" s="98">
        <v>5754.960136740191</v>
      </c>
      <c r="G240" s="98">
        <v>6015.3469266104858</v>
      </c>
      <c r="H240" s="98">
        <v>6368.5718832259399</v>
      </c>
      <c r="I240" s="98">
        <v>6269.744621273614</v>
      </c>
      <c r="J240" s="98">
        <v>6451.8282472330602</v>
      </c>
      <c r="K240" s="98">
        <v>6743.9449781376215</v>
      </c>
      <c r="L240" s="98">
        <v>6689.4057148910988</v>
      </c>
      <c r="M240" s="98">
        <v>6718.9807001530598</v>
      </c>
      <c r="N240" s="98">
        <v>6916.0959524951295</v>
      </c>
      <c r="O240" s="98">
        <v>6821.8216454044314</v>
      </c>
      <c r="P240" s="98">
        <v>6465.5410266044983</v>
      </c>
      <c r="Q240" s="98">
        <v>6377.3616081876853</v>
      </c>
      <c r="R240" s="98">
        <v>6604.9550159396258</v>
      </c>
      <c r="S240" s="98">
        <v>6768.8951052537132</v>
      </c>
      <c r="T240" s="98">
        <v>7218.6740301681175</v>
      </c>
      <c r="U240" s="98">
        <v>7184.8492221885281</v>
      </c>
      <c r="V240" s="98">
        <v>7596.6685776070253</v>
      </c>
      <c r="W240" s="98">
        <v>7689.5448629099092</v>
      </c>
      <c r="X240" s="98">
        <v>7698.1391130940992</v>
      </c>
      <c r="Y240" s="98">
        <v>7623.3006327564035</v>
      </c>
      <c r="DA240" s="63" t="s">
        <v>2488</v>
      </c>
    </row>
    <row r="241" spans="1:105" ht="12" customHeight="1" x14ac:dyDescent="0.25">
      <c r="A241" s="97" t="s">
        <v>53</v>
      </c>
      <c r="B241" s="98">
        <v>46.243966221170453</v>
      </c>
      <c r="C241" s="98">
        <v>48.058945355557555</v>
      </c>
      <c r="D241" s="98">
        <v>47.909319028292153</v>
      </c>
      <c r="E241" s="98">
        <v>48.418857129344474</v>
      </c>
      <c r="F241" s="98">
        <v>49.216541325314289</v>
      </c>
      <c r="G241" s="98">
        <v>50.666229951992698</v>
      </c>
      <c r="H241" s="98">
        <v>53.108318532459471</v>
      </c>
      <c r="I241" s="98">
        <v>51.25884266846802</v>
      </c>
      <c r="J241" s="98">
        <v>52.182607921739681</v>
      </c>
      <c r="K241" s="98">
        <v>53.793791995430958</v>
      </c>
      <c r="L241" s="98">
        <v>52.287264424242224</v>
      </c>
      <c r="M241" s="98">
        <v>51.981637458125256</v>
      </c>
      <c r="N241" s="98">
        <v>53.043034207279732</v>
      </c>
      <c r="O241" s="98">
        <v>51.885478669615082</v>
      </c>
      <c r="P241" s="98">
        <v>48.433085841029524</v>
      </c>
      <c r="Q241" s="98">
        <v>46.989327350294936</v>
      </c>
      <c r="R241" s="98">
        <v>47.832712051371921</v>
      </c>
      <c r="S241" s="98">
        <v>48.368131639178912</v>
      </c>
      <c r="T241" s="98">
        <v>51.476436181750238</v>
      </c>
      <c r="U241" s="98">
        <v>51.165458936114497</v>
      </c>
      <c r="V241" s="98">
        <v>53.331664416185355</v>
      </c>
      <c r="W241" s="98">
        <v>53.51117807987665</v>
      </c>
      <c r="X241" s="98">
        <v>53.371754317684001</v>
      </c>
      <c r="Y241" s="98">
        <v>52.027622961168888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1.9080575838666281E-2</v>
      </c>
      <c r="C242" s="122">
        <f t="shared" si="121"/>
        <v>2.4055062146403759E-2</v>
      </c>
      <c r="D242" s="122">
        <f t="shared" si="121"/>
        <v>3.4615472410755327E-2</v>
      </c>
      <c r="E242" s="122">
        <f t="shared" si="121"/>
        <v>6.9871965684967008E-2</v>
      </c>
      <c r="F242" s="122">
        <f t="shared" si="121"/>
        <v>0.13855325783949274</v>
      </c>
      <c r="G242" s="122">
        <f t="shared" si="121"/>
        <v>0.28310615115559223</v>
      </c>
      <c r="H242" s="122">
        <f t="shared" si="121"/>
        <v>1.0540507417914422</v>
      </c>
      <c r="I242" s="122">
        <f t="shared" si="121"/>
        <v>0.63819046192117268</v>
      </c>
      <c r="J242" s="122">
        <f t="shared" si="121"/>
        <v>0.62426394221296655</v>
      </c>
      <c r="K242" s="122">
        <f t="shared" si="121"/>
        <v>0.79669706759738113</v>
      </c>
      <c r="L242" s="122">
        <f t="shared" si="121"/>
        <v>6.7042312218411881</v>
      </c>
      <c r="M242" s="122">
        <f t="shared" si="121"/>
        <v>0.87971124547082835</v>
      </c>
      <c r="N242" s="122">
        <f t="shared" si="121"/>
        <v>2.6705789707831902</v>
      </c>
      <c r="O242" s="122">
        <f t="shared" si="121"/>
        <v>1.470079803104996</v>
      </c>
      <c r="P242" s="122">
        <f t="shared" si="121"/>
        <v>3.508198133608897</v>
      </c>
      <c r="Q242" s="122">
        <f t="shared" si="121"/>
        <v>2.4194367813496682</v>
      </c>
      <c r="R242" s="122">
        <f t="shared" si="121"/>
        <v>1.6844758085840073</v>
      </c>
      <c r="S242" s="122">
        <f t="shared" si="121"/>
        <v>1.468501500034312</v>
      </c>
      <c r="T242" s="122">
        <f t="shared" si="121"/>
        <v>2.2905340552957294</v>
      </c>
      <c r="U242" s="122">
        <f t="shared" si="121"/>
        <v>1.7692796943609206</v>
      </c>
      <c r="V242" s="122">
        <f t="shared" si="121"/>
        <v>1.1132466943575556</v>
      </c>
      <c r="W242" s="122">
        <f t="shared" si="121"/>
        <v>3.5259750852945859</v>
      </c>
      <c r="X242" s="122">
        <f t="shared" si="121"/>
        <v>2.3072169624822974</v>
      </c>
      <c r="Y242" s="122">
        <f t="shared" si="121"/>
        <v>1.8091041810211572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1.9080575838666281E-2</v>
      </c>
      <c r="C243" s="98">
        <f>RES_hhdet_tesh!C86</f>
        <v>2.4055062146403759E-2</v>
      </c>
      <c r="D243" s="98">
        <f>RES_hhdet_tesh!D86</f>
        <v>3.4615472410755327E-2</v>
      </c>
      <c r="E243" s="98">
        <f>RES_hhdet_tesh!E86</f>
        <v>6.9871965684967008E-2</v>
      </c>
      <c r="F243" s="98">
        <f>RES_hhdet_tesh!F86</f>
        <v>0.13855325783949274</v>
      </c>
      <c r="G243" s="98">
        <f>RES_hhdet_tesh!G86</f>
        <v>0.28310615115559223</v>
      </c>
      <c r="H243" s="98">
        <f>RES_hhdet_tesh!H86</f>
        <v>1.0540507417914422</v>
      </c>
      <c r="I243" s="98">
        <f>RES_hhdet_tesh!I86</f>
        <v>0.63819046192117268</v>
      </c>
      <c r="J243" s="98">
        <f>RES_hhdet_tesh!J86</f>
        <v>0.62426394221296655</v>
      </c>
      <c r="K243" s="98">
        <f>RES_hhdet_tesh!K86</f>
        <v>0.79669706759738113</v>
      </c>
      <c r="L243" s="98">
        <f>RES_hhdet_tesh!L86</f>
        <v>6.7042312218411881</v>
      </c>
      <c r="M243" s="98">
        <f>RES_hhdet_tesh!M86</f>
        <v>0.87971124547082835</v>
      </c>
      <c r="N243" s="98">
        <f>RES_hhdet_tesh!N86</f>
        <v>2.6705789707831902</v>
      </c>
      <c r="O243" s="98">
        <f>RES_hhdet_tesh!O86</f>
        <v>1.470079803104996</v>
      </c>
      <c r="P243" s="98">
        <f>RES_hhdet_tesh!P86</f>
        <v>3.508198133608897</v>
      </c>
      <c r="Q243" s="98">
        <f>RES_hhdet_tesh!Q86</f>
        <v>2.4194367813496682</v>
      </c>
      <c r="R243" s="98">
        <f>RES_hhdet_tesh!R86</f>
        <v>1.6844758085840073</v>
      </c>
      <c r="S243" s="98">
        <f>RES_hhdet_tesh!S86</f>
        <v>1.468501500034312</v>
      </c>
      <c r="T243" s="98">
        <f>RES_hhdet_tesh!T86</f>
        <v>2.2905340552957294</v>
      </c>
      <c r="U243" s="98">
        <f>RES_hhdet_tesh!U86</f>
        <v>1.7692796943609206</v>
      </c>
      <c r="V243" s="98">
        <f>RES_hhdet_tesh!V86</f>
        <v>1.1132466943575556</v>
      </c>
      <c r="W243" s="98">
        <f>RES_hhdet_tesh!W86</f>
        <v>3.5259750852945859</v>
      </c>
      <c r="X243" s="98">
        <f>RES_hhdet_tesh!X86</f>
        <v>2.3072169624822974</v>
      </c>
      <c r="Y243" s="98">
        <f>RES_hhdet_tesh!Y86</f>
        <v>1.8091041810211572</v>
      </c>
      <c r="DA243" s="63" t="s">
        <v>2491</v>
      </c>
    </row>
    <row r="244" spans="1:105" ht="12" customHeight="1" x14ac:dyDescent="0.25">
      <c r="A244" s="121" t="s">
        <v>55</v>
      </c>
      <c r="B244" s="122">
        <v>280.00024760962555</v>
      </c>
      <c r="C244" s="122">
        <v>298.21129341207359</v>
      </c>
      <c r="D244" s="122">
        <v>276.20010687468152</v>
      </c>
      <c r="E244" s="122">
        <v>302.89741457837977</v>
      </c>
      <c r="F244" s="122">
        <v>363.02204647418159</v>
      </c>
      <c r="G244" s="122">
        <v>382.34620957246347</v>
      </c>
      <c r="H244" s="122">
        <v>428.71853138431766</v>
      </c>
      <c r="I244" s="122">
        <v>403.19722062434596</v>
      </c>
      <c r="J244" s="122">
        <v>455.54476025061524</v>
      </c>
      <c r="K244" s="122">
        <v>477.17920228231804</v>
      </c>
      <c r="L244" s="122">
        <v>435.92350754023687</v>
      </c>
      <c r="M244" s="122">
        <v>474.43735840103818</v>
      </c>
      <c r="N244" s="122">
        <v>496.80579492119034</v>
      </c>
      <c r="O244" s="122">
        <v>478.95475273803788</v>
      </c>
      <c r="P244" s="122">
        <v>501.06584206506824</v>
      </c>
      <c r="Q244" s="122">
        <v>505.25148771497749</v>
      </c>
      <c r="R244" s="122">
        <v>523.93891588886754</v>
      </c>
      <c r="S244" s="122">
        <v>529.70156465989419</v>
      </c>
      <c r="T244" s="122">
        <v>532.85215379832084</v>
      </c>
      <c r="U244" s="122">
        <v>512.1066078306086</v>
      </c>
      <c r="V244" s="122">
        <v>504.75666370394936</v>
      </c>
      <c r="W244" s="122">
        <v>746.48857201414228</v>
      </c>
      <c r="X244" s="122">
        <v>713.99122340210749</v>
      </c>
      <c r="Y244" s="122">
        <v>525.45823344079952</v>
      </c>
      <c r="DA244" s="130" t="s">
        <v>2492</v>
      </c>
    </row>
    <row r="245" spans="1:105" ht="12" customHeight="1" x14ac:dyDescent="0.25">
      <c r="A245" s="97" t="s">
        <v>132</v>
      </c>
      <c r="B245" s="98">
        <v>282.84173896121177</v>
      </c>
      <c r="C245" s="98">
        <v>291.01419901132527</v>
      </c>
      <c r="D245" s="98">
        <v>287.58438541041454</v>
      </c>
      <c r="E245" s="98">
        <v>315.75930859423926</v>
      </c>
      <c r="F245" s="98">
        <v>351.69520472174639</v>
      </c>
      <c r="G245" s="98">
        <v>380.07331193370982</v>
      </c>
      <c r="H245" s="98">
        <v>403.90367799095469</v>
      </c>
      <c r="I245" s="98">
        <v>415.02017438536956</v>
      </c>
      <c r="J245" s="98">
        <v>443.53190517319683</v>
      </c>
      <c r="K245" s="98">
        <v>461.98043695003008</v>
      </c>
      <c r="L245" s="98">
        <v>454.91614095041024</v>
      </c>
      <c r="M245" s="98">
        <v>479.93071917476198</v>
      </c>
      <c r="N245" s="98">
        <v>496.57271075881545</v>
      </c>
      <c r="O245" s="98">
        <v>492.96098458458107</v>
      </c>
      <c r="P245" s="98">
        <v>498.74356435628346</v>
      </c>
      <c r="Q245" s="98">
        <v>508.05210344093342</v>
      </c>
      <c r="R245" s="98">
        <v>522.63255506353914</v>
      </c>
      <c r="S245" s="98">
        <v>527.57143607457613</v>
      </c>
      <c r="T245" s="98">
        <v>528.7727766529531</v>
      </c>
      <c r="U245" s="98">
        <v>514.87427937979544</v>
      </c>
      <c r="V245" s="98">
        <v>504.92331638646925</v>
      </c>
      <c r="W245" s="98">
        <v>737.87593537530745</v>
      </c>
      <c r="X245" s="98">
        <v>713.97682228405722</v>
      </c>
      <c r="Y245" s="98">
        <v>526.04053749167463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283.6833088428736</v>
      </c>
      <c r="C249" s="101">
        <v>288.68700162982128</v>
      </c>
      <c r="D249" s="101">
        <v>296.3190225512792</v>
      </c>
      <c r="E249" s="101">
        <v>323.78747702900063</v>
      </c>
      <c r="F249" s="101">
        <v>337.73196378901741</v>
      </c>
      <c r="G249" s="101">
        <v>394.59028666706109</v>
      </c>
      <c r="H249" s="101">
        <v>424.46460061752919</v>
      </c>
      <c r="I249" s="101">
        <v>387.47350644788327</v>
      </c>
      <c r="J249" s="101">
        <v>406.20738198371623</v>
      </c>
      <c r="K249" s="101">
        <v>433.35563304878713</v>
      </c>
      <c r="L249" s="101">
        <v>461.43342858096315</v>
      </c>
      <c r="M249" s="101">
        <v>501.07962103661089</v>
      </c>
      <c r="N249" s="101">
        <v>518.6836706810227</v>
      </c>
      <c r="O249" s="101">
        <v>488.43656151097593</v>
      </c>
      <c r="P249" s="101">
        <v>491.92186540058549</v>
      </c>
      <c r="Q249" s="101">
        <v>471.16272173083229</v>
      </c>
      <c r="R249" s="101">
        <v>515.44191398622934</v>
      </c>
      <c r="S249" s="101">
        <v>544.72319942678666</v>
      </c>
      <c r="T249" s="101">
        <v>539.15819621871344</v>
      </c>
      <c r="U249" s="101">
        <v>507.07033305806806</v>
      </c>
      <c r="V249" s="101">
        <v>434.5675726237485</v>
      </c>
      <c r="W249" s="101">
        <v>551.80428980874524</v>
      </c>
      <c r="X249" s="101">
        <v>551.06469266387103</v>
      </c>
      <c r="Y249" s="101">
        <v>674.70689409951274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271.68617096869394</v>
      </c>
      <c r="C253" s="101">
        <v>319.6874618112405</v>
      </c>
      <c r="D253" s="101">
        <v>242.04720578718008</v>
      </c>
      <c r="E253" s="101">
        <v>269.94631263585552</v>
      </c>
      <c r="F253" s="101">
        <v>385.31575116234882</v>
      </c>
      <c r="G253" s="101">
        <v>385.84298253984878</v>
      </c>
      <c r="H253" s="101">
        <v>464.18469824693437</v>
      </c>
      <c r="I253" s="101">
        <v>385.52170650238185</v>
      </c>
      <c r="J253" s="101">
        <v>473.62225869408422</v>
      </c>
      <c r="K253" s="101">
        <v>503.26410492557051</v>
      </c>
      <c r="L253" s="101">
        <v>400.44687017563649</v>
      </c>
      <c r="M253" s="101">
        <v>462.36845940600369</v>
      </c>
      <c r="N253" s="101">
        <v>497.12931889855861</v>
      </c>
      <c r="O253" s="101">
        <v>445.4898245249741</v>
      </c>
      <c r="P253" s="101">
        <v>506.64441267900861</v>
      </c>
      <c r="Q253" s="101">
        <v>498.79798936173586</v>
      </c>
      <c r="R253" s="101">
        <v>527.15828812928282</v>
      </c>
      <c r="S253" s="101">
        <v>534.98344682254196</v>
      </c>
      <c r="T253" s="101">
        <v>543.68325967972976</v>
      </c>
      <c r="U253" s="101">
        <v>504.15791091473426</v>
      </c>
      <c r="V253" s="101">
        <v>504.88823523472018</v>
      </c>
      <c r="W253" s="101">
        <v>786.58115633170064</v>
      </c>
      <c r="X253" s="101">
        <v>716.99374741065469</v>
      </c>
      <c r="Y253" s="101">
        <v>510.17562138063641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X254" s="104">
        <v>0</v>
      </c>
      <c r="Y254" s="104">
        <v>0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X255" s="98">
        <v>0</v>
      </c>
      <c r="Y255" s="98">
        <v>0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X256" s="98">
        <v>0</v>
      </c>
      <c r="Y256" s="98">
        <v>0</v>
      </c>
      <c r="DA256" s="63" t="s">
        <v>2504</v>
      </c>
    </row>
    <row r="257" spans="1:105" ht="12" customHeight="1" x14ac:dyDescent="0.25">
      <c r="A257" s="121" t="s">
        <v>54</v>
      </c>
      <c r="B257" s="122">
        <v>449.7715947420042</v>
      </c>
      <c r="C257" s="122">
        <v>448.63589549980702</v>
      </c>
      <c r="D257" s="122">
        <v>429.30084352693552</v>
      </c>
      <c r="E257" s="122">
        <v>443.27923845465256</v>
      </c>
      <c r="F257" s="122">
        <v>455.52347381173905</v>
      </c>
      <c r="G257" s="122">
        <v>460.38862239649814</v>
      </c>
      <c r="H257" s="122">
        <v>510.50426843068669</v>
      </c>
      <c r="I257" s="122">
        <v>502.04429843173835</v>
      </c>
      <c r="J257" s="122">
        <v>543.99433746202669</v>
      </c>
      <c r="K257" s="122">
        <v>523.33714767498577</v>
      </c>
      <c r="L257" s="122">
        <v>448.60214279560387</v>
      </c>
      <c r="M257" s="122">
        <v>495.181829738472</v>
      </c>
      <c r="N257" s="122">
        <v>501.31138864055043</v>
      </c>
      <c r="O257" s="122">
        <v>441.48373157247647</v>
      </c>
      <c r="P257" s="122">
        <v>419.5192385150674</v>
      </c>
      <c r="Q257" s="122">
        <v>344.83848188930443</v>
      </c>
      <c r="R257" s="122">
        <v>347.3446200119231</v>
      </c>
      <c r="S257" s="122">
        <v>330.38378240001748</v>
      </c>
      <c r="T257" s="122">
        <v>393.25151643490341</v>
      </c>
      <c r="U257" s="122">
        <v>409.56998307386107</v>
      </c>
      <c r="V257" s="122">
        <v>386.48292753781675</v>
      </c>
      <c r="W257" s="122">
        <v>405.17869908014609</v>
      </c>
      <c r="X257" s="122">
        <v>415.38319262355981</v>
      </c>
      <c r="Y257" s="122">
        <v>452.48648690731369</v>
      </c>
      <c r="DA257" s="130" t="s">
        <v>2505</v>
      </c>
    </row>
    <row r="258" spans="1:105" ht="12" customHeight="1" x14ac:dyDescent="0.25">
      <c r="A258" s="97" t="s">
        <v>202</v>
      </c>
      <c r="B258" s="98">
        <v>451.19589106012097</v>
      </c>
      <c r="C258" s="98">
        <v>448.7582141739162</v>
      </c>
      <c r="D258" s="98">
        <v>428.95790933781018</v>
      </c>
      <c r="E258" s="98">
        <v>441.83520611527211</v>
      </c>
      <c r="F258" s="98">
        <v>458.27884617177813</v>
      </c>
      <c r="G258" s="98">
        <v>472.77451443615934</v>
      </c>
      <c r="H258" s="98">
        <v>502.14054401270192</v>
      </c>
      <c r="I258" s="98">
        <v>487.55254330757793</v>
      </c>
      <c r="J258" s="98">
        <v>528.50667332697992</v>
      </c>
      <c r="K258" s="98">
        <v>513.63795962593042</v>
      </c>
      <c r="L258" s="98">
        <v>468.87913103127664</v>
      </c>
      <c r="M258" s="98">
        <v>489.99554858410193</v>
      </c>
      <c r="N258" s="98">
        <v>485.97204056590203</v>
      </c>
      <c r="O258" s="98">
        <v>434.43493610576076</v>
      </c>
      <c r="P258" s="98">
        <v>403.81138138856909</v>
      </c>
      <c r="Q258" s="98">
        <v>362.43728022705568</v>
      </c>
      <c r="R258" s="98">
        <v>353.46588316746733</v>
      </c>
      <c r="S258" s="98">
        <v>354.1746451227894</v>
      </c>
      <c r="T258" s="98">
        <v>378.11722128054765</v>
      </c>
      <c r="U258" s="98">
        <v>391.78384958660308</v>
      </c>
      <c r="V258" s="98">
        <v>381.21953824571335</v>
      </c>
      <c r="W258" s="98">
        <v>402.80405713645547</v>
      </c>
      <c r="X258" s="98">
        <v>430.9894364191299</v>
      </c>
      <c r="Y258" s="98">
        <v>440.9951052305172</v>
      </c>
      <c r="DA258" s="63" t="s">
        <v>2506</v>
      </c>
    </row>
    <row r="259" spans="1:105" ht="12" customHeight="1" x14ac:dyDescent="0.25">
      <c r="A259" s="97" t="s">
        <v>50</v>
      </c>
      <c r="B259" s="98">
        <v>450.82541914585886</v>
      </c>
      <c r="C259" s="98">
        <v>444.94416129030969</v>
      </c>
      <c r="D259" s="98">
        <v>443.88952790786584</v>
      </c>
      <c r="E259" s="98">
        <v>454.9736313684939</v>
      </c>
      <c r="F259" s="98">
        <v>439.85072114116474</v>
      </c>
      <c r="G259" s="98">
        <v>483.72147636565711</v>
      </c>
      <c r="H259" s="98">
        <v>526.40524595630529</v>
      </c>
      <c r="I259" s="98">
        <v>446.70742848218555</v>
      </c>
      <c r="J259" s="98">
        <v>481.62204609063309</v>
      </c>
      <c r="K259" s="98">
        <v>480.32233768684677</v>
      </c>
      <c r="L259" s="98">
        <v>473.94322192304219</v>
      </c>
      <c r="M259" s="98">
        <v>513.35470080087055</v>
      </c>
      <c r="N259" s="98">
        <v>518.83578813290194</v>
      </c>
      <c r="O259" s="98">
        <v>436.77900073343352</v>
      </c>
      <c r="P259" s="98">
        <v>405.91735887865678</v>
      </c>
      <c r="Q259" s="98">
        <v>332.22824978823803</v>
      </c>
      <c r="R259" s="98">
        <v>357.98184871900082</v>
      </c>
      <c r="S259" s="98">
        <v>389.72414949735082</v>
      </c>
      <c r="T259" s="98">
        <v>375.65661625417289</v>
      </c>
      <c r="U259" s="98">
        <v>434.04908243012756</v>
      </c>
      <c r="V259" s="98">
        <v>410.91072904673854</v>
      </c>
      <c r="W259" s="98">
        <v>339.19259705110238</v>
      </c>
      <c r="X259" s="98">
        <v>374.04228067371389</v>
      </c>
      <c r="Y259" s="98">
        <v>509.58438802440776</v>
      </c>
      <c r="DA259" s="63" t="s">
        <v>2507</v>
      </c>
    </row>
    <row r="260" spans="1:105" ht="12" customHeight="1" x14ac:dyDescent="0.25">
      <c r="A260" s="109" t="s">
        <v>120</v>
      </c>
      <c r="B260" s="33">
        <v>422.79836007680171</v>
      </c>
      <c r="C260" s="33">
        <v>507.36676204648001</v>
      </c>
      <c r="D260" s="33">
        <v>255.89895210768657</v>
      </c>
      <c r="E260" s="33">
        <v>364.65497933847894</v>
      </c>
      <c r="F260" s="33">
        <v>510.57619763966568</v>
      </c>
      <c r="G260" s="33">
        <v>387.71892118020514</v>
      </c>
      <c r="H260" s="33">
        <v>495.99889012599721</v>
      </c>
      <c r="I260" s="33">
        <v>561.08705554106496</v>
      </c>
      <c r="J260" s="33">
        <v>595.06121189691692</v>
      </c>
      <c r="K260" s="33">
        <v>560.35863565128921</v>
      </c>
      <c r="L260" s="33">
        <v>413.53592372083824</v>
      </c>
      <c r="M260" s="33">
        <v>480.21456606932412</v>
      </c>
      <c r="N260" s="33">
        <v>493.77394375230244</v>
      </c>
      <c r="O260" s="33">
        <v>452.49732288180985</v>
      </c>
      <c r="P260" s="33">
        <v>450.70302816834328</v>
      </c>
      <c r="Q260" s="33">
        <v>340.02683083151629</v>
      </c>
      <c r="R260" s="33">
        <v>322.62562567900108</v>
      </c>
      <c r="S260" s="33">
        <v>208.78342547247109</v>
      </c>
      <c r="T260" s="33">
        <v>441.50029969142486</v>
      </c>
      <c r="U260" s="33">
        <v>398.3285942493664</v>
      </c>
      <c r="V260" s="33">
        <v>365.66281939381116</v>
      </c>
      <c r="W260" s="33">
        <v>477.92950145704111</v>
      </c>
      <c r="X260" s="33">
        <v>439.87759516429037</v>
      </c>
      <c r="Y260" s="33">
        <v>378.33935857036113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121.47524532960543</v>
      </c>
      <c r="C262" s="117">
        <f t="shared" si="122"/>
        <v>119.13372011945903</v>
      </c>
      <c r="D262" s="117">
        <f t="shared" si="122"/>
        <v>116.06922476063299</v>
      </c>
      <c r="E262" s="117">
        <f t="shared" si="122"/>
        <v>113.50063309509213</v>
      </c>
      <c r="F262" s="117">
        <f t="shared" si="122"/>
        <v>100.3878152284089</v>
      </c>
      <c r="G262" s="117">
        <f t="shared" si="122"/>
        <v>99.844187657210284</v>
      </c>
      <c r="H262" s="117">
        <f t="shared" si="122"/>
        <v>89.549385019524863</v>
      </c>
      <c r="I262" s="117">
        <f t="shared" si="122"/>
        <v>63.635476121822116</v>
      </c>
      <c r="J262" s="117">
        <f t="shared" si="122"/>
        <v>59.67147405003702</v>
      </c>
      <c r="K262" s="117">
        <f t="shared" si="122"/>
        <v>61.170187347201498</v>
      </c>
      <c r="L262" s="117">
        <f t="shared" si="122"/>
        <v>66.265370958518233</v>
      </c>
      <c r="M262" s="117">
        <f t="shared" si="122"/>
        <v>76.712436172800508</v>
      </c>
      <c r="N262" s="117">
        <f t="shared" si="122"/>
        <v>78.744973792763105</v>
      </c>
      <c r="O262" s="117">
        <f t="shared" si="122"/>
        <v>65.936676018999719</v>
      </c>
      <c r="P262" s="117">
        <f t="shared" si="122"/>
        <v>60.577248913694753</v>
      </c>
      <c r="Q262" s="117">
        <f t="shared" si="122"/>
        <v>49.993283473877284</v>
      </c>
      <c r="R262" s="117">
        <f t="shared" ref="R262:V262" si="123">R263+R266+R268+R281</f>
        <v>53.295551689659597</v>
      </c>
      <c r="S262" s="117">
        <f t="shared" si="123"/>
        <v>56.142335794483841</v>
      </c>
      <c r="T262" s="117">
        <f t="shared" si="123"/>
        <v>57.325155562859756</v>
      </c>
      <c r="U262" s="117">
        <f t="shared" si="123"/>
        <v>63.521756763217539</v>
      </c>
      <c r="V262" s="117">
        <f t="shared" si="123"/>
        <v>54.415157979849191</v>
      </c>
      <c r="W262" s="117">
        <f t="shared" ref="W262:Y262" si="124">W263+W266+W268+W281</f>
        <v>43.825529859020079</v>
      </c>
      <c r="X262" s="117">
        <f t="shared" si="124"/>
        <v>46.069006319370111</v>
      </c>
      <c r="Y262" s="117">
        <f t="shared" si="124"/>
        <v>74.813340861281645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1.038520547805508</v>
      </c>
      <c r="C268" s="122">
        <v>1.0545477484981969</v>
      </c>
      <c r="D268" s="122">
        <v>1.0555074856975319</v>
      </c>
      <c r="E268" s="122">
        <v>1.053637345115976</v>
      </c>
      <c r="F268" s="122">
        <v>0.92921669134121632</v>
      </c>
      <c r="G268" s="122">
        <v>0.90964800049681582</v>
      </c>
      <c r="H268" s="122">
        <v>0.77562508390647211</v>
      </c>
      <c r="I268" s="122">
        <v>0.57482321067630548</v>
      </c>
      <c r="J268" s="122">
        <v>0.49965635177147583</v>
      </c>
      <c r="K268" s="122">
        <v>0.49299533026840442</v>
      </c>
      <c r="L268" s="122">
        <v>0.5253473543502718</v>
      </c>
      <c r="M268" s="122">
        <v>0.56973461059670116</v>
      </c>
      <c r="N268" s="122">
        <v>0.56738568636543485</v>
      </c>
      <c r="O268" s="122">
        <v>0.48331288594485805</v>
      </c>
      <c r="P268" s="122">
        <v>0.43752475823674913</v>
      </c>
      <c r="Q268" s="122">
        <v>0.38882418842022487</v>
      </c>
      <c r="R268" s="122">
        <v>0.41447935995765794</v>
      </c>
      <c r="S268" s="122">
        <v>0.39122842865872504</v>
      </c>
      <c r="T268" s="122">
        <v>0.36332315290716621</v>
      </c>
      <c r="U268" s="122">
        <v>0.3365056950665527</v>
      </c>
      <c r="V268" s="122">
        <v>0.26940188771914986</v>
      </c>
      <c r="W268" s="122">
        <v>0.38968625980171312</v>
      </c>
      <c r="X268" s="122">
        <v>0.26986522252720974</v>
      </c>
      <c r="Y268" s="122">
        <v>0.1799161102290632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123.22260827351646</v>
      </c>
      <c r="C273" s="101">
        <v>124.68751355659514</v>
      </c>
      <c r="D273" s="101">
        <v>127.2177473924865</v>
      </c>
      <c r="E273" s="101">
        <v>138.19785234260232</v>
      </c>
      <c r="F273" s="101">
        <v>143.31327739616478</v>
      </c>
      <c r="G273" s="101">
        <v>165.79898545794026</v>
      </c>
      <c r="H273" s="101">
        <v>175.66402082357502</v>
      </c>
      <c r="I273" s="101">
        <v>158.86451812277559</v>
      </c>
      <c r="J273" s="101">
        <v>165.89741848729003</v>
      </c>
      <c r="K273" s="101">
        <v>174.31784775785115</v>
      </c>
      <c r="L273" s="101">
        <v>182.46824889796082</v>
      </c>
      <c r="M273" s="101">
        <v>195.2393392773356</v>
      </c>
      <c r="N273" s="101">
        <v>199.00656514142526</v>
      </c>
      <c r="O273" s="101">
        <v>184.22187650421262</v>
      </c>
      <c r="P273" s="101">
        <v>182.28731630881452</v>
      </c>
      <c r="Q273" s="101">
        <v>170.59124957711958</v>
      </c>
      <c r="R273" s="101">
        <v>177.5962180459837</v>
      </c>
      <c r="S273" s="101">
        <v>175.72019235909391</v>
      </c>
      <c r="T273" s="101">
        <v>160.77968426840118</v>
      </c>
      <c r="U273" s="101">
        <v>142.96470044689187</v>
      </c>
      <c r="V273" s="101">
        <v>119.10757377092372</v>
      </c>
      <c r="W273" s="101">
        <v>146.72693099820464</v>
      </c>
      <c r="X273" s="101">
        <v>142.47236520156315</v>
      </c>
      <c r="Y273" s="101">
        <v>171.06981247118068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120.43672478179992</v>
      </c>
      <c r="C281" s="122">
        <v>118.07917237096083</v>
      </c>
      <c r="D281" s="122">
        <v>115.01371727493546</v>
      </c>
      <c r="E281" s="122">
        <v>112.44699574997615</v>
      </c>
      <c r="F281" s="122">
        <v>99.458598537067687</v>
      </c>
      <c r="G281" s="122">
        <v>98.934539656713469</v>
      </c>
      <c r="H281" s="122">
        <v>88.773759935618386</v>
      </c>
      <c r="I281" s="122">
        <v>63.060652911145809</v>
      </c>
      <c r="J281" s="122">
        <v>59.171817698265542</v>
      </c>
      <c r="K281" s="122">
        <v>60.677192016933091</v>
      </c>
      <c r="L281" s="122">
        <v>65.740023604167959</v>
      </c>
      <c r="M281" s="122">
        <v>76.142701562203811</v>
      </c>
      <c r="N281" s="122">
        <v>78.177588106397664</v>
      </c>
      <c r="O281" s="122">
        <v>65.453363133054864</v>
      </c>
      <c r="P281" s="122">
        <v>60.139724155458005</v>
      </c>
      <c r="Q281" s="122">
        <v>49.604459285457061</v>
      </c>
      <c r="R281" s="122">
        <v>52.881072329701936</v>
      </c>
      <c r="S281" s="122">
        <v>55.751107365825114</v>
      </c>
      <c r="T281" s="122">
        <v>56.961832409952592</v>
      </c>
      <c r="U281" s="122">
        <v>63.185251068150983</v>
      </c>
      <c r="V281" s="122">
        <v>54.145756092130043</v>
      </c>
      <c r="W281" s="122">
        <v>43.435843599218366</v>
      </c>
      <c r="X281" s="122">
        <v>45.799141096842902</v>
      </c>
      <c r="Y281" s="122">
        <v>74.633424751052587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181.1345726632378</v>
      </c>
      <c r="C283" s="98">
        <v>178.5108976049066</v>
      </c>
      <c r="D283" s="98">
        <v>177.81650497651259</v>
      </c>
      <c r="E283" s="98">
        <v>181.93450049511901</v>
      </c>
      <c r="F283" s="98">
        <v>175.55319059410621</v>
      </c>
      <c r="G283" s="98">
        <v>192.60500478675675</v>
      </c>
      <c r="H283" s="98">
        <v>209.02148230857972</v>
      </c>
      <c r="I283" s="98">
        <v>177.10464031687036</v>
      </c>
      <c r="J283" s="98">
        <v>190.8384677436687</v>
      </c>
      <c r="K283" s="98">
        <v>190.03187173531157</v>
      </c>
      <c r="L283" s="98">
        <v>187.21683637814039</v>
      </c>
      <c r="M283" s="98">
        <v>202.55875870622813</v>
      </c>
      <c r="N283" s="98">
        <v>204.56207821455158</v>
      </c>
      <c r="O283" s="98">
        <v>172.12050453615856</v>
      </c>
      <c r="P283" s="98">
        <v>159.91733064453888</v>
      </c>
      <c r="Q283" s="98">
        <v>130.81261565159053</v>
      </c>
      <c r="R283" s="98">
        <v>140.73983039425113</v>
      </c>
      <c r="S283" s="98">
        <v>152.66781759642754</v>
      </c>
      <c r="T283" s="98">
        <v>146.03724612604819</v>
      </c>
      <c r="U283" s="98">
        <v>167.7818713017414</v>
      </c>
      <c r="V283" s="98">
        <v>158.30625590658997</v>
      </c>
      <c r="W283" s="98">
        <v>129.94522001090871</v>
      </c>
      <c r="X283" s="98">
        <v>142.70015286927085</v>
      </c>
      <c r="Y283" s="98">
        <v>192.79821445999562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224.05289679422685</v>
      </c>
      <c r="C286" s="118">
        <f t="shared" si="129"/>
        <v>233.6743958315119</v>
      </c>
      <c r="D286" s="118">
        <f t="shared" si="129"/>
        <v>233.24632178314707</v>
      </c>
      <c r="E286" s="118">
        <f t="shared" si="129"/>
        <v>236.16864210660165</v>
      </c>
      <c r="F286" s="118">
        <f t="shared" si="129"/>
        <v>238.67280153987173</v>
      </c>
      <c r="G286" s="118">
        <f t="shared" si="129"/>
        <v>240.83561122432835</v>
      </c>
      <c r="H286" s="118">
        <f t="shared" si="129"/>
        <v>247.27953036782969</v>
      </c>
      <c r="I286" s="118">
        <f t="shared" si="129"/>
        <v>235.08813694676894</v>
      </c>
      <c r="J286" s="118">
        <f t="shared" si="129"/>
        <v>232.80044661365773</v>
      </c>
      <c r="K286" s="118">
        <f t="shared" si="129"/>
        <v>234.04568081453925</v>
      </c>
      <c r="L286" s="118">
        <f t="shared" si="129"/>
        <v>221.50463674501268</v>
      </c>
      <c r="M286" s="118">
        <f t="shared" si="129"/>
        <v>216.73766273039936</v>
      </c>
      <c r="N286" s="118">
        <f t="shared" si="129"/>
        <v>212.88499215097966</v>
      </c>
      <c r="O286" s="118">
        <f t="shared" si="129"/>
        <v>197.91598608157989</v>
      </c>
      <c r="P286" s="118">
        <f t="shared" si="129"/>
        <v>185.42841607001614</v>
      </c>
      <c r="Q286" s="118">
        <f t="shared" si="129"/>
        <v>177.9700194325444</v>
      </c>
      <c r="R286" s="118">
        <f t="shared" ref="R286:V286" si="130">R287+R290+R292+R305</f>
        <v>180.3574460180248</v>
      </c>
      <c r="S286" s="118">
        <f t="shared" si="130"/>
        <v>180.14371658671303</v>
      </c>
      <c r="T286" s="118">
        <f t="shared" si="130"/>
        <v>187.58018771211354</v>
      </c>
      <c r="U286" s="118">
        <f t="shared" si="130"/>
        <v>182.43494958376388</v>
      </c>
      <c r="V286" s="118">
        <f t="shared" si="130"/>
        <v>187.43038700909813</v>
      </c>
      <c r="W286" s="118">
        <f t="shared" ref="W286:Y286" si="131">W287+W290+W292+W305</f>
        <v>190.39818892698452</v>
      </c>
      <c r="X286" s="118">
        <f t="shared" si="131"/>
        <v>186.9086652756429</v>
      </c>
      <c r="Y286" s="118">
        <f t="shared" si="131"/>
        <v>179.11400068089847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200.96696646541014</v>
      </c>
      <c r="C287" s="123">
        <f t="shared" si="132"/>
        <v>210.19896964758036</v>
      </c>
      <c r="D287" s="123">
        <f t="shared" si="132"/>
        <v>211.06760203800729</v>
      </c>
      <c r="E287" s="123">
        <f t="shared" si="132"/>
        <v>213.02305253424731</v>
      </c>
      <c r="F287" s="123">
        <f t="shared" si="132"/>
        <v>213.9617034096855</v>
      </c>
      <c r="G287" s="123">
        <f t="shared" si="132"/>
        <v>215.86746785994063</v>
      </c>
      <c r="H287" s="123">
        <f t="shared" si="132"/>
        <v>220.56142398420269</v>
      </c>
      <c r="I287" s="123">
        <f t="shared" si="132"/>
        <v>210.1165926485161</v>
      </c>
      <c r="J287" s="123">
        <f t="shared" si="132"/>
        <v>206.23037524507461</v>
      </c>
      <c r="K287" s="123">
        <f t="shared" si="132"/>
        <v>207.85138787648987</v>
      </c>
      <c r="L287" s="123">
        <f t="shared" si="132"/>
        <v>198.4250259118254</v>
      </c>
      <c r="M287" s="123">
        <f t="shared" si="132"/>
        <v>191.98499646391195</v>
      </c>
      <c r="N287" s="123">
        <f t="shared" si="132"/>
        <v>188.08915128926205</v>
      </c>
      <c r="O287" s="123">
        <f t="shared" si="132"/>
        <v>175.83198719737763</v>
      </c>
      <c r="P287" s="123">
        <f t="shared" si="132"/>
        <v>163.69135871517804</v>
      </c>
      <c r="Q287" s="123">
        <f t="shared" si="132"/>
        <v>158.17933061886305</v>
      </c>
      <c r="R287" s="123">
        <f t="shared" ref="R287:V287" si="133">SUM(R288:R289)</f>
        <v>160.43286669438268</v>
      </c>
      <c r="S287" s="123">
        <f t="shared" si="133"/>
        <v>160.74167968720565</v>
      </c>
      <c r="T287" s="123">
        <f t="shared" si="133"/>
        <v>167.34086706326508</v>
      </c>
      <c r="U287" s="123">
        <f t="shared" si="133"/>
        <v>162.6601667687772</v>
      </c>
      <c r="V287" s="123">
        <f t="shared" si="133"/>
        <v>168.73548747723177</v>
      </c>
      <c r="W287" s="123">
        <f t="shared" ref="W287:Y287" si="134">SUM(W288:W289)</f>
        <v>167.15890249441543</v>
      </c>
      <c r="X287" s="123">
        <f t="shared" si="134"/>
        <v>164.36732159509606</v>
      </c>
      <c r="Y287" s="123">
        <f t="shared" si="134"/>
        <v>159.3077159024615</v>
      </c>
      <c r="DA287" s="130" t="s">
        <v>2823</v>
      </c>
    </row>
    <row r="288" spans="1:105" ht="12" customHeight="1" x14ac:dyDescent="0.25">
      <c r="A288" s="97" t="s">
        <v>199</v>
      </c>
      <c r="B288" s="99">
        <v>200.20341684422309</v>
      </c>
      <c r="C288" s="99">
        <v>209.40545229776259</v>
      </c>
      <c r="D288" s="99">
        <v>210.27627230397425</v>
      </c>
      <c r="E288" s="99">
        <v>212.2244500356949</v>
      </c>
      <c r="F288" s="99">
        <v>213.15259639073636</v>
      </c>
      <c r="G288" s="99">
        <v>215.04133758002558</v>
      </c>
      <c r="H288" s="99">
        <v>219.70198954190587</v>
      </c>
      <c r="I288" s="99">
        <v>209.29059990898966</v>
      </c>
      <c r="J288" s="99">
        <v>205.39733302449662</v>
      </c>
      <c r="K288" s="99">
        <v>206.99627887386708</v>
      </c>
      <c r="L288" s="99">
        <v>197.59484302431807</v>
      </c>
      <c r="M288" s="99">
        <v>191.1611987228957</v>
      </c>
      <c r="N288" s="99">
        <v>187.25540743380586</v>
      </c>
      <c r="O288" s="99">
        <v>175.03068270470015</v>
      </c>
      <c r="P288" s="99">
        <v>162.9522319030151</v>
      </c>
      <c r="Q288" s="99">
        <v>157.47214717046182</v>
      </c>
      <c r="R288" s="99">
        <v>159.72293863453515</v>
      </c>
      <c r="S288" s="99">
        <v>160.03230893151377</v>
      </c>
      <c r="T288" s="99">
        <v>166.59374897644722</v>
      </c>
      <c r="U288" s="99">
        <v>161.92291231724818</v>
      </c>
      <c r="V288" s="99">
        <v>167.97032729909424</v>
      </c>
      <c r="W288" s="99">
        <v>166.39445709327433</v>
      </c>
      <c r="X288" s="99">
        <v>163.60704019455926</v>
      </c>
      <c r="Y288" s="99">
        <v>158.56868716721763</v>
      </c>
      <c r="DA288" s="63" t="s">
        <v>2824</v>
      </c>
    </row>
    <row r="289" spans="1:105" ht="12" customHeight="1" x14ac:dyDescent="0.25">
      <c r="A289" s="97" t="s">
        <v>53</v>
      </c>
      <c r="B289" s="99">
        <v>0.76354962118704039</v>
      </c>
      <c r="C289" s="99">
        <v>0.79351734981774835</v>
      </c>
      <c r="D289" s="99">
        <v>0.79132973403303297</v>
      </c>
      <c r="E289" s="99">
        <v>0.79860249855242671</v>
      </c>
      <c r="F289" s="99">
        <v>0.80910701894913861</v>
      </c>
      <c r="G289" s="99">
        <v>0.82613027991506049</v>
      </c>
      <c r="H289" s="99">
        <v>0.85943444229683019</v>
      </c>
      <c r="I289" s="99">
        <v>0.82599273952644647</v>
      </c>
      <c r="J289" s="99">
        <v>0.83304222057800315</v>
      </c>
      <c r="K289" s="99">
        <v>0.85510900262278811</v>
      </c>
      <c r="L289" s="99">
        <v>0.83018288750734048</v>
      </c>
      <c r="M289" s="99">
        <v>0.82379774101624814</v>
      </c>
      <c r="N289" s="99">
        <v>0.83374385545619456</v>
      </c>
      <c r="O289" s="99">
        <v>0.80130449267747939</v>
      </c>
      <c r="P289" s="99">
        <v>0.73912681216294973</v>
      </c>
      <c r="Q289" s="99">
        <v>0.70718344840122227</v>
      </c>
      <c r="R289" s="99">
        <v>0.7099280598475266</v>
      </c>
      <c r="S289" s="99">
        <v>0.70937075569189179</v>
      </c>
      <c r="T289" s="99">
        <v>0.7471180868178553</v>
      </c>
      <c r="U289" s="99">
        <v>0.73725445152902724</v>
      </c>
      <c r="V289" s="99">
        <v>0.76516017813752302</v>
      </c>
      <c r="W289" s="99">
        <v>0.76444540114109505</v>
      </c>
      <c r="X289" s="99">
        <v>0.76028140053680915</v>
      </c>
      <c r="Y289" s="99">
        <v>0.73902873524387613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1.5921515174738485E-4</v>
      </c>
      <c r="C290" s="123">
        <f t="shared" si="135"/>
        <v>1.9611529179815049E-4</v>
      </c>
      <c r="D290" s="123">
        <f t="shared" si="135"/>
        <v>2.685799030308289E-4</v>
      </c>
      <c r="E290" s="123">
        <f t="shared" si="135"/>
        <v>4.3417496294532483E-4</v>
      </c>
      <c r="F290" s="123">
        <f t="shared" si="135"/>
        <v>7.9491052312864448E-4</v>
      </c>
      <c r="G290" s="123">
        <f t="shared" si="135"/>
        <v>1.5242540692376135E-3</v>
      </c>
      <c r="H290" s="123">
        <f t="shared" si="135"/>
        <v>5.4128885334212848E-3</v>
      </c>
      <c r="I290" s="123">
        <f t="shared" si="135"/>
        <v>3.1562089145101913E-3</v>
      </c>
      <c r="J290" s="123">
        <f t="shared" si="135"/>
        <v>2.980570972593642E-3</v>
      </c>
      <c r="K290" s="123">
        <f t="shared" si="135"/>
        <v>3.7006329028973863E-3</v>
      </c>
      <c r="L290" s="123">
        <f t="shared" si="135"/>
        <v>3.037201980432622E-2</v>
      </c>
      <c r="M290" s="123">
        <f t="shared" si="135"/>
        <v>3.8916661539162302E-3</v>
      </c>
      <c r="N290" s="123">
        <f t="shared" si="135"/>
        <v>1.1330653570814192E-2</v>
      </c>
      <c r="O290" s="123">
        <f t="shared" si="135"/>
        <v>5.8988228598603589E-3</v>
      </c>
      <c r="P290" s="123">
        <f t="shared" si="135"/>
        <v>1.3268982135014732E-2</v>
      </c>
      <c r="Q290" s="123">
        <f t="shared" si="135"/>
        <v>8.6539196377351316E-3</v>
      </c>
      <c r="R290" s="123">
        <f t="shared" si="135"/>
        <v>5.7413375281412694E-3</v>
      </c>
      <c r="S290" s="123">
        <f t="shared" si="135"/>
        <v>4.8199989844743161E-3</v>
      </c>
      <c r="T290" s="123">
        <f t="shared" si="135"/>
        <v>7.2806963094041539E-3</v>
      </c>
      <c r="U290" s="123">
        <f t="shared" si="135"/>
        <v>5.4850039087939104E-3</v>
      </c>
      <c r="V290" s="123">
        <f t="shared" si="135"/>
        <v>3.3794472313147641E-3</v>
      </c>
      <c r="W290" s="123">
        <f t="shared" si="135"/>
        <v>1.0535122263251564E-2</v>
      </c>
      <c r="X290" s="123">
        <f t="shared" si="135"/>
        <v>6.8249709843512824E-3</v>
      </c>
      <c r="Y290" s="123">
        <f t="shared" si="135"/>
        <v>5.3166724299904709E-3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1.5921515174738485E-4</v>
      </c>
      <c r="C291" s="99">
        <f>RES_hhdet_fecs!C86</f>
        <v>1.9611529179815049E-4</v>
      </c>
      <c r="D291" s="99">
        <f>RES_hhdet_fecs!D86</f>
        <v>2.685799030308289E-4</v>
      </c>
      <c r="E291" s="99">
        <f>RES_hhdet_fecs!E86</f>
        <v>4.3417496294532483E-4</v>
      </c>
      <c r="F291" s="99">
        <f>RES_hhdet_fecs!F86</f>
        <v>7.9491052312864448E-4</v>
      </c>
      <c r="G291" s="99">
        <f>RES_hhdet_fecs!G86</f>
        <v>1.5242540692376135E-3</v>
      </c>
      <c r="H291" s="99">
        <f>RES_hhdet_fecs!H86</f>
        <v>5.4128885334212848E-3</v>
      </c>
      <c r="I291" s="99">
        <f>RES_hhdet_fecs!I86</f>
        <v>3.1562089145101913E-3</v>
      </c>
      <c r="J291" s="99">
        <f>RES_hhdet_fecs!J86</f>
        <v>2.980570972593642E-3</v>
      </c>
      <c r="K291" s="99">
        <f>RES_hhdet_fecs!K86</f>
        <v>3.7006329028973863E-3</v>
      </c>
      <c r="L291" s="99">
        <f>RES_hhdet_fecs!L86</f>
        <v>3.037201980432622E-2</v>
      </c>
      <c r="M291" s="99">
        <f>RES_hhdet_fecs!M86</f>
        <v>3.8916661539162302E-3</v>
      </c>
      <c r="N291" s="99">
        <f>RES_hhdet_fecs!N86</f>
        <v>1.1330653570814192E-2</v>
      </c>
      <c r="O291" s="99">
        <f>RES_hhdet_fecs!O86</f>
        <v>5.8988228598603589E-3</v>
      </c>
      <c r="P291" s="99">
        <f>RES_hhdet_fecs!P86</f>
        <v>1.3268982135014732E-2</v>
      </c>
      <c r="Q291" s="99">
        <f>RES_hhdet_fecs!Q86</f>
        <v>8.6539196377351316E-3</v>
      </c>
      <c r="R291" s="99">
        <f>RES_hhdet_fecs!R86</f>
        <v>5.7413375281412694E-3</v>
      </c>
      <c r="S291" s="99">
        <f>RES_hhdet_fecs!S86</f>
        <v>4.8199989844743161E-3</v>
      </c>
      <c r="T291" s="99">
        <f>RES_hhdet_fecs!T86</f>
        <v>7.2806963094041539E-3</v>
      </c>
      <c r="U291" s="99">
        <f>RES_hhdet_fecs!U86</f>
        <v>5.4850039087939104E-3</v>
      </c>
      <c r="V291" s="99">
        <f>RES_hhdet_fecs!V86</f>
        <v>3.3794472313147641E-3</v>
      </c>
      <c r="W291" s="99">
        <f>RES_hhdet_fecs!W86</f>
        <v>1.0535122263251564E-2</v>
      </c>
      <c r="X291" s="99">
        <f>RES_hhdet_fecs!X86</f>
        <v>6.8249709843512824E-3</v>
      </c>
      <c r="Y291" s="99">
        <f>RES_hhdet_fecs!Y86</f>
        <v>5.3166724299904709E-3</v>
      </c>
      <c r="DA291" s="63" t="s">
        <v>2827</v>
      </c>
    </row>
    <row r="292" spans="1:105" ht="12" customHeight="1" x14ac:dyDescent="0.25">
      <c r="A292" s="121" t="s">
        <v>55</v>
      </c>
      <c r="B292" s="123">
        <v>10.078719298828931</v>
      </c>
      <c r="C292" s="123">
        <v>10.542353940647731</v>
      </c>
      <c r="D292" s="123">
        <v>9.779162095882473</v>
      </c>
      <c r="E292" s="123">
        <v>10.500865711412359</v>
      </c>
      <c r="F292" s="123">
        <v>12.073136756747127</v>
      </c>
      <c r="G292" s="123">
        <v>12.369527950054334</v>
      </c>
      <c r="H292" s="123">
        <v>13.318859799018613</v>
      </c>
      <c r="I292" s="123">
        <v>12.31241894039607</v>
      </c>
      <c r="J292" s="123">
        <v>13.177826409598383</v>
      </c>
      <c r="K292" s="123">
        <v>13.28316461932515</v>
      </c>
      <c r="L292" s="123">
        <v>11.724517319752172</v>
      </c>
      <c r="M292" s="123">
        <v>12.250322627460264</v>
      </c>
      <c r="N292" s="123">
        <v>12.237889129732922</v>
      </c>
      <c r="O292" s="123">
        <v>11.237361683164405</v>
      </c>
      <c r="P292" s="123">
        <v>11.538408885063818</v>
      </c>
      <c r="Q292" s="123">
        <v>11.379905591263149</v>
      </c>
      <c r="R292" s="123">
        <v>11.514450766132736</v>
      </c>
      <c r="S292" s="123">
        <v>11.36479213992949</v>
      </c>
      <c r="T292" s="123">
        <v>11.142388779771677</v>
      </c>
      <c r="U292" s="123">
        <v>10.439630851087907</v>
      </c>
      <c r="V292" s="123">
        <v>10.052113216772693</v>
      </c>
      <c r="W292" s="123">
        <v>14.49408001468162</v>
      </c>
      <c r="X292" s="123">
        <v>13.490417149941212</v>
      </c>
      <c r="Y292" s="123">
        <v>9.6620769287110662</v>
      </c>
      <c r="DA292" s="130" t="s">
        <v>2828</v>
      </c>
    </row>
    <row r="293" spans="1:105" ht="12" customHeight="1" x14ac:dyDescent="0.25">
      <c r="A293" s="97" t="s">
        <v>132</v>
      </c>
      <c r="B293" s="99">
        <v>10.95006915578927</v>
      </c>
      <c r="C293" s="99">
        <v>11.113822526764315</v>
      </c>
      <c r="D293" s="99">
        <v>10.826040218420474</v>
      </c>
      <c r="E293" s="99">
        <v>11.730285476593949</v>
      </c>
      <c r="F293" s="99">
        <v>12.928022031098264</v>
      </c>
      <c r="G293" s="99">
        <v>13.643174342252495</v>
      </c>
      <c r="H293" s="99">
        <v>14.077629509927608</v>
      </c>
      <c r="I293" s="99">
        <v>13.786071197672875</v>
      </c>
      <c r="J293" s="99">
        <v>13.803725792910621</v>
      </c>
      <c r="K293" s="99">
        <v>13.481209342980717</v>
      </c>
      <c r="L293" s="99">
        <v>12.509642313143038</v>
      </c>
      <c r="M293" s="99">
        <v>12.470720815451912</v>
      </c>
      <c r="N293" s="99">
        <v>12.153755248097669</v>
      </c>
      <c r="O293" s="99">
        <v>11.418816141723214</v>
      </c>
      <c r="P293" s="99">
        <v>11.364700148193263</v>
      </c>
      <c r="Q293" s="99">
        <v>11.350814164836388</v>
      </c>
      <c r="R293" s="99">
        <v>11.418719288047425</v>
      </c>
      <c r="S293" s="99">
        <v>11.263650988002178</v>
      </c>
      <c r="T293" s="99">
        <v>11.03937825698017</v>
      </c>
      <c r="U293" s="99">
        <v>10.501034229339364</v>
      </c>
      <c r="V293" s="99">
        <v>10.059361497421662</v>
      </c>
      <c r="W293" s="99">
        <v>14.336018785530264</v>
      </c>
      <c r="X293" s="99">
        <v>13.502147086522795</v>
      </c>
      <c r="Y293" s="99">
        <v>9.6741169390560131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8.9565494508404733</v>
      </c>
      <c r="C297" s="102">
        <v>9.0630274486082882</v>
      </c>
      <c r="D297" s="102">
        <v>9.2502469692710818</v>
      </c>
      <c r="E297" s="102">
        <v>10.034264953917399</v>
      </c>
      <c r="F297" s="102">
        <v>10.371688050112205</v>
      </c>
      <c r="G297" s="102">
        <v>11.90090420424934</v>
      </c>
      <c r="H297" s="102">
        <v>12.514144403507396</v>
      </c>
      <c r="I297" s="102">
        <v>11.269443830246985</v>
      </c>
      <c r="J297" s="102">
        <v>11.658669769497495</v>
      </c>
      <c r="K297" s="102">
        <v>12.198300127472484</v>
      </c>
      <c r="L297" s="102">
        <v>12.753614935647816</v>
      </c>
      <c r="M297" s="102">
        <v>13.620909581616448</v>
      </c>
      <c r="N297" s="102">
        <v>13.770186781194882</v>
      </c>
      <c r="O297" s="102">
        <v>12.524520034202842</v>
      </c>
      <c r="P297" s="102">
        <v>12.246201684006914</v>
      </c>
      <c r="Q297" s="102">
        <v>11.302063673940513</v>
      </c>
      <c r="R297" s="102">
        <v>11.603558325887192</v>
      </c>
      <c r="S297" s="102">
        <v>11.344981149079548</v>
      </c>
      <c r="T297" s="102">
        <v>10.272593185624498</v>
      </c>
      <c r="U297" s="102">
        <v>9.0685424057699233</v>
      </c>
      <c r="V297" s="102">
        <v>7.5227172733926286</v>
      </c>
      <c r="W297" s="102">
        <v>9.2274124593241158</v>
      </c>
      <c r="X297" s="102">
        <v>8.9343232603325351</v>
      </c>
      <c r="Y297" s="102">
        <v>10.697169075310143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7.6035035756269895</v>
      </c>
      <c r="C301" s="102">
        <v>8.9122106679329196</v>
      </c>
      <c r="D301" s="102">
        <v>6.7169757896119862</v>
      </c>
      <c r="E301" s="102">
        <v>7.4177751253475908</v>
      </c>
      <c r="F301" s="102">
        <v>10.459464072743</v>
      </c>
      <c r="G301" s="102">
        <v>10.31780544109534</v>
      </c>
      <c r="H301" s="102">
        <v>12.244465691531524</v>
      </c>
      <c r="I301" s="102">
        <v>10.10093633305231</v>
      </c>
      <c r="J301" s="102">
        <v>12.266512004581102</v>
      </c>
      <c r="K301" s="102">
        <v>12.955923205117745</v>
      </c>
      <c r="L301" s="102">
        <v>10.25817991532298</v>
      </c>
      <c r="M301" s="102">
        <v>11.763325234537929</v>
      </c>
      <c r="N301" s="102">
        <v>12.414067111281232</v>
      </c>
      <c r="O301" s="102">
        <v>10.793452821493732</v>
      </c>
      <c r="P301" s="102">
        <v>11.944406104171263</v>
      </c>
      <c r="Q301" s="102">
        <v>11.450295189130825</v>
      </c>
      <c r="R301" s="102">
        <v>11.744687785830466</v>
      </c>
      <c r="S301" s="102">
        <v>11.621365197962566</v>
      </c>
      <c r="T301" s="102">
        <v>11.424439391083167</v>
      </c>
      <c r="U301" s="102">
        <v>10.274835695471323</v>
      </c>
      <c r="V301" s="102">
        <v>10.052313027502224</v>
      </c>
      <c r="W301" s="102">
        <v>15.253927553234192</v>
      </c>
      <c r="X301" s="102">
        <v>13.473398296002959</v>
      </c>
      <c r="Y301" s="102">
        <v>9.392411940895661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X302" s="105">
        <v>0</v>
      </c>
      <c r="Y302" s="105">
        <v>0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X303" s="99">
        <v>0</v>
      </c>
      <c r="Y303" s="99">
        <v>0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2840</v>
      </c>
    </row>
    <row r="305" spans="1:105" ht="12" customHeight="1" x14ac:dyDescent="0.25">
      <c r="A305" s="121" t="s">
        <v>54</v>
      </c>
      <c r="B305" s="123">
        <v>13.007051814836061</v>
      </c>
      <c r="C305" s="123">
        <v>12.932876127992017</v>
      </c>
      <c r="D305" s="123">
        <v>12.399289069354264</v>
      </c>
      <c r="E305" s="123">
        <v>12.644289685979038</v>
      </c>
      <c r="F305" s="123">
        <v>12.63716646291598</v>
      </c>
      <c r="G305" s="123">
        <v>12.597091160264155</v>
      </c>
      <c r="H305" s="123">
        <v>13.393833696074974</v>
      </c>
      <c r="I305" s="123">
        <v>12.655969148942264</v>
      </c>
      <c r="J305" s="123">
        <v>13.389264388012133</v>
      </c>
      <c r="K305" s="123">
        <v>12.907427685821316</v>
      </c>
      <c r="L305" s="123">
        <v>11.32472149363077</v>
      </c>
      <c r="M305" s="123">
        <v>12.498451972873239</v>
      </c>
      <c r="N305" s="123">
        <v>12.546621078413869</v>
      </c>
      <c r="O305" s="123">
        <v>10.84073837817801</v>
      </c>
      <c r="P305" s="123">
        <v>10.185379487639262</v>
      </c>
      <c r="Q305" s="123">
        <v>8.402129302780466</v>
      </c>
      <c r="R305" s="123">
        <v>8.4043872199812224</v>
      </c>
      <c r="S305" s="123">
        <v>8.0324247605934058</v>
      </c>
      <c r="T305" s="123">
        <v>9.0896511727674021</v>
      </c>
      <c r="U305" s="123">
        <v>9.3296669599899591</v>
      </c>
      <c r="V305" s="123">
        <v>8.6394068678623555</v>
      </c>
      <c r="W305" s="123">
        <v>8.7346712956241834</v>
      </c>
      <c r="X305" s="123">
        <v>9.0441015596212893</v>
      </c>
      <c r="Y305" s="123">
        <v>10.138891177295919</v>
      </c>
      <c r="DA305" s="130" t="s">
        <v>2841</v>
      </c>
    </row>
    <row r="306" spans="1:105" ht="12" customHeight="1" x14ac:dyDescent="0.25">
      <c r="A306" s="97" t="s">
        <v>202</v>
      </c>
      <c r="B306" s="99">
        <v>13.131915718090095</v>
      </c>
      <c r="C306" s="99">
        <v>13.040472609441768</v>
      </c>
      <c r="D306" s="99">
        <v>12.449402666875944</v>
      </c>
      <c r="E306" s="99">
        <v>12.78252359502476</v>
      </c>
      <c r="F306" s="99">
        <v>13.190461279950153</v>
      </c>
      <c r="G306" s="99">
        <v>13.469507816039862</v>
      </c>
      <c r="H306" s="99">
        <v>14.166958769266468</v>
      </c>
      <c r="I306" s="99">
        <v>13.681937570639008</v>
      </c>
      <c r="J306" s="99">
        <v>14.686906104559435</v>
      </c>
      <c r="K306" s="99">
        <v>14.204666027930744</v>
      </c>
      <c r="L306" s="99">
        <v>12.944006472932742</v>
      </c>
      <c r="M306" s="99">
        <v>13.494867241688068</v>
      </c>
      <c r="N306" s="99">
        <v>13.268226196983026</v>
      </c>
      <c r="O306" s="99">
        <v>11.649134143043135</v>
      </c>
      <c r="P306" s="99">
        <v>10.697065019114721</v>
      </c>
      <c r="Q306" s="99">
        <v>9.4634898470833306</v>
      </c>
      <c r="R306" s="99">
        <v>9.0930227033261755</v>
      </c>
      <c r="S306" s="99">
        <v>8.989150425281176</v>
      </c>
      <c r="T306" s="99">
        <v>9.4837932502603852</v>
      </c>
      <c r="U306" s="99">
        <v>9.7302711980040399</v>
      </c>
      <c r="V306" s="99">
        <v>9.3873773923566315</v>
      </c>
      <c r="W306" s="99">
        <v>9.8278974911834602</v>
      </c>
      <c r="X306" s="99">
        <v>10.439208092411587</v>
      </c>
      <c r="Y306" s="99">
        <v>10.616299111355316</v>
      </c>
      <c r="DA306" s="63" t="s">
        <v>2842</v>
      </c>
    </row>
    <row r="307" spans="1:105" ht="12" customHeight="1" x14ac:dyDescent="0.25">
      <c r="A307" s="97" t="s">
        <v>50</v>
      </c>
      <c r="B307" s="99">
        <v>13.165934239226999</v>
      </c>
      <c r="C307" s="99">
        <v>12.975229986719055</v>
      </c>
      <c r="D307" s="99">
        <v>12.929379901459463</v>
      </c>
      <c r="E307" s="99">
        <v>13.209894012686245</v>
      </c>
      <c r="F307" s="99">
        <v>12.704914451232051</v>
      </c>
      <c r="G307" s="99">
        <v>13.825016509571187</v>
      </c>
      <c r="H307" s="99">
        <v>14.890499493187558</v>
      </c>
      <c r="I307" s="99">
        <v>12.563351588581869</v>
      </c>
      <c r="J307" s="99">
        <v>13.411436386581219</v>
      </c>
      <c r="K307" s="99">
        <v>13.297925800648729</v>
      </c>
      <c r="L307" s="99">
        <v>13.085517371146693</v>
      </c>
      <c r="M307" s="99">
        <v>14.131550268067723</v>
      </c>
      <c r="N307" s="99">
        <v>14.1545984845372</v>
      </c>
      <c r="O307" s="99">
        <v>11.701795401649402</v>
      </c>
      <c r="P307" s="99">
        <v>10.743368894209482</v>
      </c>
      <c r="Q307" s="99">
        <v>8.6666374454371748</v>
      </c>
      <c r="R307" s="99">
        <v>9.1954820250300706</v>
      </c>
      <c r="S307" s="99">
        <v>9.8566561386588969</v>
      </c>
      <c r="T307" s="99">
        <v>9.3306640464441326</v>
      </c>
      <c r="U307" s="99">
        <v>10.642746146867838</v>
      </c>
      <c r="V307" s="99">
        <v>9.9984675037124831</v>
      </c>
      <c r="W307" s="99">
        <v>8.1720385889686753</v>
      </c>
      <c r="X307" s="99">
        <v>8.9486076350962875</v>
      </c>
      <c r="Y307" s="99">
        <v>12.055868114334432</v>
      </c>
      <c r="DA307" s="63" t="s">
        <v>2843</v>
      </c>
    </row>
    <row r="308" spans="1:105" ht="12" customHeight="1" x14ac:dyDescent="0.25">
      <c r="A308" s="109" t="s">
        <v>120</v>
      </c>
      <c r="B308" s="110">
        <v>9.5765162606119763</v>
      </c>
      <c r="C308" s="110">
        <v>11.467181370166637</v>
      </c>
      <c r="D308" s="110">
        <v>5.7505795040861303</v>
      </c>
      <c r="E308" s="110">
        <v>8.1309570736578429</v>
      </c>
      <c r="F308" s="110">
        <v>11.297193259156115</v>
      </c>
      <c r="G308" s="110">
        <v>8.4866497017085987</v>
      </c>
      <c r="H308" s="110">
        <v>10.749671514498992</v>
      </c>
      <c r="I308" s="110">
        <v>12.092278945686305</v>
      </c>
      <c r="J308" s="110">
        <v>12.687117850570173</v>
      </c>
      <c r="K308" s="110">
        <v>11.889600788919459</v>
      </c>
      <c r="L308" s="110">
        <v>8.7560410762021235</v>
      </c>
      <c r="M308" s="110">
        <v>10.132301927550833</v>
      </c>
      <c r="N308" s="110">
        <v>10.292195579471333</v>
      </c>
      <c r="O308" s="110">
        <v>9.2190071554076987</v>
      </c>
      <c r="P308" s="110">
        <v>9.0337142304955798</v>
      </c>
      <c r="Q308" s="110">
        <v>6.694067564958381</v>
      </c>
      <c r="R308" s="110">
        <v>6.2246730697669115</v>
      </c>
      <c r="S308" s="110">
        <v>3.9539418267896114</v>
      </c>
      <c r="T308" s="110">
        <v>8.1667733006482983</v>
      </c>
      <c r="U308" s="110">
        <v>7.1247152693115661</v>
      </c>
      <c r="V308" s="110">
        <v>6.3441032649780578</v>
      </c>
      <c r="W308" s="110">
        <v>8.1125030081756329</v>
      </c>
      <c r="X308" s="110">
        <v>7.3884611406984382</v>
      </c>
      <c r="Y308" s="110">
        <v>6.311622877821506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95.561321590620096</v>
      </c>
      <c r="C310" s="118">
        <f t="shared" si="136"/>
        <v>100.75384319794996</v>
      </c>
      <c r="D310" s="118">
        <f t="shared" si="136"/>
        <v>101.68977945720009</v>
      </c>
      <c r="E310" s="118">
        <f t="shared" si="136"/>
        <v>105.01306639130594</v>
      </c>
      <c r="F310" s="118">
        <f t="shared" si="136"/>
        <v>108.87809210789975</v>
      </c>
      <c r="G310" s="118">
        <f t="shared" si="136"/>
        <v>112.65412480068498</v>
      </c>
      <c r="H310" s="118">
        <f t="shared" si="136"/>
        <v>119.13612835628811</v>
      </c>
      <c r="I310" s="118">
        <f t="shared" si="136"/>
        <v>116.45508794048399</v>
      </c>
      <c r="J310" s="118">
        <f t="shared" si="136"/>
        <v>119.79650312898553</v>
      </c>
      <c r="K310" s="118">
        <f t="shared" si="136"/>
        <v>123.97414596353096</v>
      </c>
      <c r="L310" s="118">
        <f t="shared" si="136"/>
        <v>121.19054248748243</v>
      </c>
      <c r="M310" s="118">
        <f t="shared" si="136"/>
        <v>122.6855980506524</v>
      </c>
      <c r="N310" s="118">
        <f t="shared" si="136"/>
        <v>125.27332862678945</v>
      </c>
      <c r="O310" s="118">
        <f t="shared" si="136"/>
        <v>120.39325904474995</v>
      </c>
      <c r="P310" s="118">
        <f t="shared" si="136"/>
        <v>113.51073226111581</v>
      </c>
      <c r="Q310" s="118">
        <f t="shared" si="136"/>
        <v>109.51583008994355</v>
      </c>
      <c r="R310" s="118">
        <f t="shared" ref="R310:V310" si="137">R311+R314+R316+R329</f>
        <v>111.69647176672339</v>
      </c>
      <c r="S310" s="118">
        <f t="shared" si="137"/>
        <v>112.61812466444815</v>
      </c>
      <c r="T310" s="118">
        <f t="shared" si="137"/>
        <v>118.99194006732056</v>
      </c>
      <c r="U310" s="118">
        <f t="shared" si="137"/>
        <v>117.57147769053995</v>
      </c>
      <c r="V310" s="118">
        <f t="shared" si="137"/>
        <v>122.55886771821137</v>
      </c>
      <c r="W310" s="118">
        <f t="shared" ref="W310:Y310" si="138">W311+W314+W316+W329</f>
        <v>127.1178469595624</v>
      </c>
      <c r="X310" s="118">
        <f t="shared" si="138"/>
        <v>126.54120370940075</v>
      </c>
      <c r="Y310" s="118">
        <f t="shared" si="138"/>
        <v>122.94150682168616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83.511499132011238</v>
      </c>
      <c r="C311" s="123">
        <f t="shared" si="139"/>
        <v>88.422001835459056</v>
      </c>
      <c r="D311" s="123">
        <f t="shared" si="139"/>
        <v>90.036278989697365</v>
      </c>
      <c r="E311" s="123">
        <f t="shared" si="139"/>
        <v>92.704755647662608</v>
      </c>
      <c r="F311" s="123">
        <f t="shared" si="139"/>
        <v>95.419140861656345</v>
      </c>
      <c r="G311" s="123">
        <f t="shared" si="139"/>
        <v>98.908427797918392</v>
      </c>
      <c r="H311" s="123">
        <f t="shared" si="139"/>
        <v>103.91993750345607</v>
      </c>
      <c r="I311" s="123">
        <f t="shared" si="139"/>
        <v>101.8576053600494</v>
      </c>
      <c r="J311" s="123">
        <f t="shared" si="139"/>
        <v>103.82991309225775</v>
      </c>
      <c r="K311" s="123">
        <f t="shared" si="139"/>
        <v>108.05722006569923</v>
      </c>
      <c r="L311" s="123">
        <f t="shared" si="139"/>
        <v>107.04017901653854</v>
      </c>
      <c r="M311" s="123">
        <f t="shared" si="139"/>
        <v>107.30526684011387</v>
      </c>
      <c r="N311" s="123">
        <f t="shared" si="139"/>
        <v>109.54269292509481</v>
      </c>
      <c r="O311" s="123">
        <f t="shared" si="139"/>
        <v>106.15556685796285</v>
      </c>
      <c r="P311" s="123">
        <f t="shared" si="139"/>
        <v>99.408345279646952</v>
      </c>
      <c r="Q311" s="123">
        <f t="shared" si="139"/>
        <v>96.685671077282436</v>
      </c>
      <c r="R311" s="123">
        <f t="shared" ref="R311:V311" si="140">SUM(R312:R313)</f>
        <v>98.739972745798354</v>
      </c>
      <c r="S311" s="123">
        <f t="shared" si="140"/>
        <v>99.982509355148565</v>
      </c>
      <c r="T311" s="123">
        <f t="shared" si="140"/>
        <v>105.51742331422157</v>
      </c>
      <c r="U311" s="123">
        <f t="shared" si="140"/>
        <v>104.26534122657985</v>
      </c>
      <c r="V311" s="123">
        <f t="shared" si="140"/>
        <v>109.75610103333156</v>
      </c>
      <c r="W311" s="123">
        <f t="shared" ref="W311:Y311" si="141">SUM(W312:W313)</f>
        <v>110.61508629985407</v>
      </c>
      <c r="X311" s="123">
        <f t="shared" si="141"/>
        <v>110.42038272666358</v>
      </c>
      <c r="Y311" s="123">
        <f t="shared" si="141"/>
        <v>109.02454908689732</v>
      </c>
      <c r="DA311" s="130" t="s">
        <v>2991</v>
      </c>
    </row>
    <row r="312" spans="1:105" ht="12" customHeight="1" x14ac:dyDescent="0.25">
      <c r="A312" s="97" t="s">
        <v>199</v>
      </c>
      <c r="B312" s="99">
        <v>82.747949510824199</v>
      </c>
      <c r="C312" s="99">
        <v>87.628484485641309</v>
      </c>
      <c r="D312" s="99">
        <v>89.244949255664338</v>
      </c>
      <c r="E312" s="99">
        <v>91.906153149110182</v>
      </c>
      <c r="F312" s="99">
        <v>94.61003384270721</v>
      </c>
      <c r="G312" s="99">
        <v>98.08229751800333</v>
      </c>
      <c r="H312" s="99">
        <v>103.06050306115924</v>
      </c>
      <c r="I312" s="99">
        <v>101.03161262052296</v>
      </c>
      <c r="J312" s="99">
        <v>102.99687087167975</v>
      </c>
      <c r="K312" s="99">
        <v>107.20211106307644</v>
      </c>
      <c r="L312" s="99">
        <v>106.20999612903121</v>
      </c>
      <c r="M312" s="99">
        <v>106.48146909909762</v>
      </c>
      <c r="N312" s="99">
        <v>108.70894906963862</v>
      </c>
      <c r="O312" s="99">
        <v>105.35426236528538</v>
      </c>
      <c r="P312" s="99">
        <v>98.669218467484001</v>
      </c>
      <c r="Q312" s="99">
        <v>95.978487628881211</v>
      </c>
      <c r="R312" s="99">
        <v>98.030044685950827</v>
      </c>
      <c r="S312" s="99">
        <v>99.273138599456672</v>
      </c>
      <c r="T312" s="99">
        <v>104.77030522740372</v>
      </c>
      <c r="U312" s="99">
        <v>103.52808677505082</v>
      </c>
      <c r="V312" s="99">
        <v>108.99094085519404</v>
      </c>
      <c r="W312" s="99">
        <v>109.85064089871298</v>
      </c>
      <c r="X312" s="99">
        <v>109.66010132612676</v>
      </c>
      <c r="Y312" s="99">
        <v>108.28552035165345</v>
      </c>
      <c r="DA312" s="63" t="s">
        <v>2992</v>
      </c>
    </row>
    <row r="313" spans="1:105" ht="12" customHeight="1" x14ac:dyDescent="0.25">
      <c r="A313" s="97" t="s">
        <v>53</v>
      </c>
      <c r="B313" s="99">
        <v>0.76354962118704039</v>
      </c>
      <c r="C313" s="99">
        <v>0.79351734981774835</v>
      </c>
      <c r="D313" s="99">
        <v>0.79132973403303297</v>
      </c>
      <c r="E313" s="99">
        <v>0.79860249855242671</v>
      </c>
      <c r="F313" s="99">
        <v>0.80910701894913861</v>
      </c>
      <c r="G313" s="99">
        <v>0.82613027991506049</v>
      </c>
      <c r="H313" s="99">
        <v>0.85943444229683019</v>
      </c>
      <c r="I313" s="99">
        <v>0.82599273952644647</v>
      </c>
      <c r="J313" s="99">
        <v>0.83304222057800315</v>
      </c>
      <c r="K313" s="99">
        <v>0.85510900262278811</v>
      </c>
      <c r="L313" s="99">
        <v>0.83018288750734048</v>
      </c>
      <c r="M313" s="99">
        <v>0.82379774101624814</v>
      </c>
      <c r="N313" s="99">
        <v>0.83374385545619456</v>
      </c>
      <c r="O313" s="99">
        <v>0.80130449267747939</v>
      </c>
      <c r="P313" s="99">
        <v>0.73912681216294973</v>
      </c>
      <c r="Q313" s="99">
        <v>0.70718344840122227</v>
      </c>
      <c r="R313" s="99">
        <v>0.7099280598475266</v>
      </c>
      <c r="S313" s="99">
        <v>0.70937075569189179</v>
      </c>
      <c r="T313" s="99">
        <v>0.7471180868178553</v>
      </c>
      <c r="U313" s="99">
        <v>0.73725445152902724</v>
      </c>
      <c r="V313" s="99">
        <v>0.76516017813752302</v>
      </c>
      <c r="W313" s="99">
        <v>0.76444540114109505</v>
      </c>
      <c r="X313" s="99">
        <v>0.76028140053680915</v>
      </c>
      <c r="Y313" s="99">
        <v>0.73902873524387613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3.1504578097746669E-4</v>
      </c>
      <c r="C314" s="123">
        <f t="shared" si="142"/>
        <v>3.9718119119957324E-4</v>
      </c>
      <c r="D314" s="123">
        <f t="shared" si="142"/>
        <v>5.7175207520805519E-4</v>
      </c>
      <c r="E314" s="123">
        <f t="shared" si="142"/>
        <v>1.152442037731747E-3</v>
      </c>
      <c r="F314" s="123">
        <f t="shared" si="142"/>
        <v>2.2777791855630248E-3</v>
      </c>
      <c r="G314" s="123">
        <f t="shared" si="142"/>
        <v>4.6161430231034242E-3</v>
      </c>
      <c r="H314" s="123">
        <f t="shared" si="142"/>
        <v>1.7057356294766055E-2</v>
      </c>
      <c r="I314" s="123">
        <f t="shared" si="142"/>
        <v>1.0283897578245351E-2</v>
      </c>
      <c r="J314" s="123">
        <f t="shared" si="142"/>
        <v>9.9657384205057327E-3</v>
      </c>
      <c r="K314" s="123">
        <f t="shared" si="142"/>
        <v>1.2664339314907572E-2</v>
      </c>
      <c r="L314" s="123">
        <f t="shared" si="142"/>
        <v>0.10644538580382321</v>
      </c>
      <c r="M314" s="123">
        <f t="shared" si="142"/>
        <v>1.394154113265972E-2</v>
      </c>
      <c r="N314" s="123">
        <f t="shared" si="142"/>
        <v>4.1976837122478051E-2</v>
      </c>
      <c r="O314" s="123">
        <f t="shared" si="142"/>
        <v>2.2703492017937213E-2</v>
      </c>
      <c r="P314" s="123">
        <f t="shared" si="142"/>
        <v>5.3537850374458726E-2</v>
      </c>
      <c r="Q314" s="123">
        <f t="shared" si="142"/>
        <v>3.6412218320739022E-2</v>
      </c>
      <c r="R314" s="123">
        <f t="shared" si="142"/>
        <v>2.5000812025122016E-2</v>
      </c>
      <c r="S314" s="123">
        <f t="shared" si="142"/>
        <v>2.1537156460478497E-2</v>
      </c>
      <c r="T314" s="123">
        <f t="shared" si="142"/>
        <v>3.3244325911403909E-2</v>
      </c>
      <c r="U314" s="123">
        <f t="shared" si="142"/>
        <v>2.5493943722779834E-2</v>
      </c>
      <c r="V314" s="123">
        <f t="shared" si="142"/>
        <v>1.5971975528802806E-2</v>
      </c>
      <c r="W314" s="123">
        <f t="shared" si="142"/>
        <v>5.0371072647065515E-2</v>
      </c>
      <c r="X314" s="123">
        <f t="shared" si="142"/>
        <v>3.2866338496898823E-2</v>
      </c>
      <c r="Y314" s="123">
        <f t="shared" si="142"/>
        <v>2.5697502571323253E-2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3.1504578097746669E-4</v>
      </c>
      <c r="C315" s="99">
        <f>RES_hhdet_tess!C86</f>
        <v>3.9718119119957324E-4</v>
      </c>
      <c r="D315" s="99">
        <f>RES_hhdet_tess!D86</f>
        <v>5.7175207520805519E-4</v>
      </c>
      <c r="E315" s="99">
        <f>RES_hhdet_tess!E86</f>
        <v>1.152442037731747E-3</v>
      </c>
      <c r="F315" s="99">
        <f>RES_hhdet_tess!F86</f>
        <v>2.2777791855630248E-3</v>
      </c>
      <c r="G315" s="99">
        <f>RES_hhdet_tess!G86</f>
        <v>4.6161430231034242E-3</v>
      </c>
      <c r="H315" s="99">
        <f>RES_hhdet_tess!H86</f>
        <v>1.7057356294766055E-2</v>
      </c>
      <c r="I315" s="99">
        <f>RES_hhdet_tess!I86</f>
        <v>1.0283897578245351E-2</v>
      </c>
      <c r="J315" s="99">
        <f>RES_hhdet_tess!J86</f>
        <v>9.9657384205057327E-3</v>
      </c>
      <c r="K315" s="99">
        <f>RES_hhdet_tess!K86</f>
        <v>1.2664339314907572E-2</v>
      </c>
      <c r="L315" s="99">
        <f>RES_hhdet_tess!L86</f>
        <v>0.10644538580382321</v>
      </c>
      <c r="M315" s="99">
        <f>RES_hhdet_tess!M86</f>
        <v>1.394154113265972E-2</v>
      </c>
      <c r="N315" s="99">
        <f>RES_hhdet_tess!N86</f>
        <v>4.1976837122478051E-2</v>
      </c>
      <c r="O315" s="99">
        <f>RES_hhdet_tess!O86</f>
        <v>2.2703492017937213E-2</v>
      </c>
      <c r="P315" s="99">
        <f>RES_hhdet_tess!P86</f>
        <v>5.3537850374458726E-2</v>
      </c>
      <c r="Q315" s="99">
        <f>RES_hhdet_tess!Q86</f>
        <v>3.6412218320739022E-2</v>
      </c>
      <c r="R315" s="99">
        <f>RES_hhdet_tess!R86</f>
        <v>2.5000812025122016E-2</v>
      </c>
      <c r="S315" s="99">
        <f>RES_hhdet_tess!S86</f>
        <v>2.1537156460478497E-2</v>
      </c>
      <c r="T315" s="99">
        <f>RES_hhdet_tess!T86</f>
        <v>3.3244325911403909E-2</v>
      </c>
      <c r="U315" s="99">
        <f>RES_hhdet_tess!U86</f>
        <v>2.5493943722779834E-2</v>
      </c>
      <c r="V315" s="99">
        <f>RES_hhdet_tess!V86</f>
        <v>1.5971975528802806E-2</v>
      </c>
      <c r="W315" s="99">
        <f>RES_hhdet_tess!W86</f>
        <v>5.0371072647065515E-2</v>
      </c>
      <c r="X315" s="99">
        <f>RES_hhdet_tess!X86</f>
        <v>3.2866338496898823E-2</v>
      </c>
      <c r="Y315" s="99">
        <f>RES_hhdet_tess!Y86</f>
        <v>2.5697502571323253E-2</v>
      </c>
      <c r="DA315" s="63" t="s">
        <v>2995</v>
      </c>
    </row>
    <row r="316" spans="1:105" ht="12" customHeight="1" x14ac:dyDescent="0.25">
      <c r="A316" s="121" t="s">
        <v>55</v>
      </c>
      <c r="B316" s="123">
        <v>4.6231779076235968</v>
      </c>
      <c r="C316" s="123">
        <v>4.9238665868206972</v>
      </c>
      <c r="D316" s="123">
        <v>4.5620635305621109</v>
      </c>
      <c r="E316" s="123">
        <v>4.995876533003976</v>
      </c>
      <c r="F316" s="123">
        <v>5.9679871426573685</v>
      </c>
      <c r="G316" s="123">
        <v>6.2342862580826104</v>
      </c>
      <c r="H316" s="123">
        <v>6.93781091369706</v>
      </c>
      <c r="I316" s="123">
        <v>6.4971809642089626</v>
      </c>
      <c r="J316" s="123">
        <v>7.2723084139638967</v>
      </c>
      <c r="K316" s="123">
        <v>7.5852661915082695</v>
      </c>
      <c r="L316" s="123">
        <v>6.9213075154548322</v>
      </c>
      <c r="M316" s="123">
        <v>7.5188170903492582</v>
      </c>
      <c r="N316" s="123">
        <v>7.808919400273032</v>
      </c>
      <c r="O316" s="123">
        <v>7.3968402142346124</v>
      </c>
      <c r="P316" s="123">
        <v>7.6466570753903778</v>
      </c>
      <c r="Q316" s="123">
        <v>7.6039711470754412</v>
      </c>
      <c r="R316" s="123">
        <v>7.7762460476027258</v>
      </c>
      <c r="S316" s="123">
        <v>7.7686440736858975</v>
      </c>
      <c r="T316" s="123">
        <v>7.7337032481614045</v>
      </c>
      <c r="U316" s="123">
        <v>7.3790577497205847</v>
      </c>
      <c r="V316" s="123">
        <v>7.2418459641886566</v>
      </c>
      <c r="W316" s="123">
        <v>10.66412245734489</v>
      </c>
      <c r="X316" s="123">
        <v>10.170815148178169</v>
      </c>
      <c r="Y316" s="123">
        <v>7.463895361374993</v>
      </c>
      <c r="DA316" s="130" t="s">
        <v>2996</v>
      </c>
    </row>
    <row r="317" spans="1:105" ht="12" customHeight="1" x14ac:dyDescent="0.25">
      <c r="A317" s="97" t="s">
        <v>132</v>
      </c>
      <c r="B317" s="99">
        <v>4.6700947234246746</v>
      </c>
      <c r="C317" s="99">
        <v>4.8050329496483091</v>
      </c>
      <c r="D317" s="99">
        <v>4.7501003945492535</v>
      </c>
      <c r="E317" s="99">
        <v>5.20801579663308</v>
      </c>
      <c r="F317" s="99">
        <v>5.7817768377957446</v>
      </c>
      <c r="G317" s="99">
        <v>6.197225881490529</v>
      </c>
      <c r="H317" s="99">
        <v>6.5362403071306376</v>
      </c>
      <c r="I317" s="99">
        <v>6.6876978283825217</v>
      </c>
      <c r="J317" s="99">
        <v>7.0805354101273972</v>
      </c>
      <c r="K317" s="99">
        <v>7.343665802647517</v>
      </c>
      <c r="L317" s="99">
        <v>7.2228600908180178</v>
      </c>
      <c r="M317" s="99">
        <v>7.6058751057806964</v>
      </c>
      <c r="N317" s="99">
        <v>7.8052557243335148</v>
      </c>
      <c r="O317" s="99">
        <v>7.6131484529150804</v>
      </c>
      <c r="P317" s="99">
        <v>7.6112172992529441</v>
      </c>
      <c r="Q317" s="99">
        <v>7.6461200604225859</v>
      </c>
      <c r="R317" s="99">
        <v>7.7568571782199873</v>
      </c>
      <c r="S317" s="99">
        <v>7.7374034432732888</v>
      </c>
      <c r="T317" s="99">
        <v>7.6744960326988831</v>
      </c>
      <c r="U317" s="99">
        <v>7.4189377432247179</v>
      </c>
      <c r="V317" s="99">
        <v>7.2442369639378654</v>
      </c>
      <c r="W317" s="99">
        <v>10.541084791075821</v>
      </c>
      <c r="X317" s="99">
        <v>10.170610004046399</v>
      </c>
      <c r="Y317" s="99">
        <v>7.4721667257340139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4.6839901657245857</v>
      </c>
      <c r="C321" s="102">
        <v>4.7666078139111114</v>
      </c>
      <c r="D321" s="102">
        <v>4.8943724949619876</v>
      </c>
      <c r="E321" s="102">
        <v>5.3404294005658031</v>
      </c>
      <c r="F321" s="102">
        <v>5.5522248225236357</v>
      </c>
      <c r="G321" s="102">
        <v>6.4339301401524995</v>
      </c>
      <c r="H321" s="102">
        <v>6.8689709519519022</v>
      </c>
      <c r="I321" s="102">
        <v>6.2438066570255382</v>
      </c>
      <c r="J321" s="102">
        <v>6.4846873887634331</v>
      </c>
      <c r="K321" s="102">
        <v>6.8886443846306618</v>
      </c>
      <c r="L321" s="102">
        <v>7.3263373089021169</v>
      </c>
      <c r="M321" s="102">
        <v>7.941039953036622</v>
      </c>
      <c r="N321" s="102">
        <v>8.152801396425712</v>
      </c>
      <c r="O321" s="102">
        <v>7.543274557007928</v>
      </c>
      <c r="P321" s="102">
        <v>7.5071128319222868</v>
      </c>
      <c r="Q321" s="102">
        <v>7.090939519686998</v>
      </c>
      <c r="R321" s="102">
        <v>7.6501344428753573</v>
      </c>
      <c r="S321" s="102">
        <v>7.9889525297951813</v>
      </c>
      <c r="T321" s="102">
        <v>7.8252278115923568</v>
      </c>
      <c r="U321" s="102">
        <v>7.3064889489635165</v>
      </c>
      <c r="V321" s="102">
        <v>6.2348288755200647</v>
      </c>
      <c r="W321" s="102">
        <v>7.8829184258392173</v>
      </c>
      <c r="X321" s="102">
        <v>7.8499243969212396</v>
      </c>
      <c r="Y321" s="102">
        <v>9.583904745731715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4.4859014024176673</v>
      </c>
      <c r="C325" s="102">
        <v>5.2784667992528638</v>
      </c>
      <c r="D325" s="102">
        <v>3.9979518570467962</v>
      </c>
      <c r="E325" s="102">
        <v>4.4523933964429654</v>
      </c>
      <c r="F325" s="102">
        <v>6.334489795136478</v>
      </c>
      <c r="G325" s="102">
        <v>6.2913023422294403</v>
      </c>
      <c r="H325" s="102">
        <v>7.5117482210766866</v>
      </c>
      <c r="I325" s="102">
        <v>6.2123550576513678</v>
      </c>
      <c r="J325" s="102">
        <v>7.5608972761462523</v>
      </c>
      <c r="K325" s="102">
        <v>7.9999132029083713</v>
      </c>
      <c r="L325" s="102">
        <v>6.3580327377301877</v>
      </c>
      <c r="M325" s="102">
        <v>7.3275508622187591</v>
      </c>
      <c r="N325" s="102">
        <v>7.814004632146637</v>
      </c>
      <c r="O325" s="102">
        <v>6.880017434300215</v>
      </c>
      <c r="P325" s="102">
        <v>7.7317904308788412</v>
      </c>
      <c r="Q325" s="102">
        <v>7.5068468110389857</v>
      </c>
      <c r="R325" s="102">
        <v>7.8240276303428056</v>
      </c>
      <c r="S325" s="102">
        <v>7.8461085655778682</v>
      </c>
      <c r="T325" s="102">
        <v>7.8909036237986898</v>
      </c>
      <c r="U325" s="102">
        <v>7.2645232120278704</v>
      </c>
      <c r="V325" s="102">
        <v>7.2437336475569607</v>
      </c>
      <c r="W325" s="102">
        <v>11.236873661881438</v>
      </c>
      <c r="X325" s="102">
        <v>10.213586145450922</v>
      </c>
      <c r="Y325" s="102">
        <v>7.2468128037022215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X326" s="105">
        <v>0</v>
      </c>
      <c r="Y326" s="105">
        <v>0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X327" s="99">
        <v>0</v>
      </c>
      <c r="Y327" s="99">
        <v>0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X328" s="99">
        <v>0</v>
      </c>
      <c r="Y328" s="99">
        <v>0</v>
      </c>
      <c r="DA328" s="63" t="s">
        <v>3008</v>
      </c>
    </row>
    <row r="329" spans="1:105" ht="12" customHeight="1" x14ac:dyDescent="0.25">
      <c r="A329" s="121" t="s">
        <v>54</v>
      </c>
      <c r="B329" s="123">
        <v>7.4263295052042837</v>
      </c>
      <c r="C329" s="123">
        <v>7.407577594479009</v>
      </c>
      <c r="D329" s="123">
        <v>7.0908651848654074</v>
      </c>
      <c r="E329" s="123">
        <v>7.3112817686016136</v>
      </c>
      <c r="F329" s="123">
        <v>7.4886863244004793</v>
      </c>
      <c r="G329" s="123">
        <v>7.5067946016608902</v>
      </c>
      <c r="H329" s="123">
        <v>8.2613225828402079</v>
      </c>
      <c r="I329" s="123">
        <v>8.0900177186473758</v>
      </c>
      <c r="J329" s="123">
        <v>8.6843158843433752</v>
      </c>
      <c r="K329" s="123">
        <v>8.3189953670085508</v>
      </c>
      <c r="L329" s="123">
        <v>7.1226105696852402</v>
      </c>
      <c r="M329" s="123">
        <v>7.8475725790566084</v>
      </c>
      <c r="N329" s="123">
        <v>7.8797394642991385</v>
      </c>
      <c r="O329" s="123">
        <v>6.8181484805345471</v>
      </c>
      <c r="P329" s="123">
        <v>6.4021920557040168</v>
      </c>
      <c r="Q329" s="123">
        <v>5.1897756472649332</v>
      </c>
      <c r="R329" s="123">
        <v>5.1552521612971836</v>
      </c>
      <c r="S329" s="123">
        <v>4.8454340791532058</v>
      </c>
      <c r="T329" s="123">
        <v>5.7075691790261738</v>
      </c>
      <c r="U329" s="123">
        <v>5.9015847705167293</v>
      </c>
      <c r="V329" s="123">
        <v>5.5449487451623636</v>
      </c>
      <c r="W329" s="123">
        <v>5.788267129716373</v>
      </c>
      <c r="X329" s="123">
        <v>5.9171394960621049</v>
      </c>
      <c r="Y329" s="123">
        <v>6.4273648708425233</v>
      </c>
      <c r="DA329" s="130" t="s">
        <v>3009</v>
      </c>
    </row>
    <row r="330" spans="1:105" ht="12" customHeight="1" x14ac:dyDescent="0.25">
      <c r="A330" s="97" t="s">
        <v>202</v>
      </c>
      <c r="B330" s="99">
        <v>7.449846538949938</v>
      </c>
      <c r="C330" s="99">
        <v>7.4095972390923937</v>
      </c>
      <c r="D330" s="99">
        <v>7.0852008584634572</v>
      </c>
      <c r="E330" s="99">
        <v>7.2874644399286321</v>
      </c>
      <c r="F330" s="99">
        <v>7.5339839226528662</v>
      </c>
      <c r="G330" s="99">
        <v>7.7087508251142323</v>
      </c>
      <c r="H330" s="99">
        <v>8.1259751828598858</v>
      </c>
      <c r="I330" s="99">
        <v>7.8564953858672189</v>
      </c>
      <c r="J330" s="99">
        <v>8.4370710907911803</v>
      </c>
      <c r="K330" s="99">
        <v>8.1648165535948571</v>
      </c>
      <c r="L330" s="99">
        <v>7.4445552885150619</v>
      </c>
      <c r="M330" s="99">
        <v>7.765381118607003</v>
      </c>
      <c r="N330" s="99">
        <v>7.6386317034956148</v>
      </c>
      <c r="O330" s="99">
        <v>6.7092888993902831</v>
      </c>
      <c r="P330" s="99">
        <v>6.1624778569860732</v>
      </c>
      <c r="Q330" s="99">
        <v>5.4546353419660223</v>
      </c>
      <c r="R330" s="99">
        <v>5.2461033024819956</v>
      </c>
      <c r="S330" s="99">
        <v>5.1943527100011364</v>
      </c>
      <c r="T330" s="99">
        <v>5.4879132261327666</v>
      </c>
      <c r="U330" s="99">
        <v>5.6453004263199285</v>
      </c>
      <c r="V330" s="99">
        <v>5.4694338342283118</v>
      </c>
      <c r="W330" s="99">
        <v>5.7543436733779352</v>
      </c>
      <c r="X330" s="99">
        <v>6.1394506612411668</v>
      </c>
      <c r="Y330" s="99">
        <v>6.264135017478937</v>
      </c>
      <c r="DA330" s="63" t="s">
        <v>3010</v>
      </c>
    </row>
    <row r="331" spans="1:105" ht="12" customHeight="1" x14ac:dyDescent="0.25">
      <c r="A331" s="97" t="s">
        <v>50</v>
      </c>
      <c r="B331" s="99">
        <v>7.4437295530399838</v>
      </c>
      <c r="C331" s="99">
        <v>7.3466221339611248</v>
      </c>
      <c r="D331" s="99">
        <v>7.3318299901517454</v>
      </c>
      <c r="E331" s="99">
        <v>7.5041647062368231</v>
      </c>
      <c r="F331" s="99">
        <v>7.2310303849431259</v>
      </c>
      <c r="G331" s="99">
        <v>7.887244798942648</v>
      </c>
      <c r="H331" s="99">
        <v>8.5186428695548386</v>
      </c>
      <c r="I331" s="99">
        <v>7.1983110310407294</v>
      </c>
      <c r="J331" s="99">
        <v>7.688605739222063</v>
      </c>
      <c r="K331" s="99">
        <v>7.6352296404709907</v>
      </c>
      <c r="L331" s="99">
        <v>7.5249596019825757</v>
      </c>
      <c r="M331" s="99">
        <v>8.1355737052435906</v>
      </c>
      <c r="N331" s="99">
        <v>8.1551924170886014</v>
      </c>
      <c r="O331" s="99">
        <v>6.7454899630682501</v>
      </c>
      <c r="P331" s="99">
        <v>6.1946167224270363</v>
      </c>
      <c r="Q331" s="99">
        <v>4.9999932450634272</v>
      </c>
      <c r="R331" s="99">
        <v>5.3131287861906182</v>
      </c>
      <c r="S331" s="99">
        <v>5.7157244878232936</v>
      </c>
      <c r="T331" s="99">
        <v>5.4522005261853828</v>
      </c>
      <c r="U331" s="99">
        <v>6.2543095451027018</v>
      </c>
      <c r="V331" s="99">
        <v>5.8954193550464637</v>
      </c>
      <c r="W331" s="99">
        <v>4.8456085293014626</v>
      </c>
      <c r="X331" s="99">
        <v>5.328237616434671</v>
      </c>
      <c r="Y331" s="99">
        <v>7.2384146026194278</v>
      </c>
      <c r="DA331" s="63" t="s">
        <v>3011</v>
      </c>
    </row>
    <row r="332" spans="1:105" ht="12" customHeight="1" x14ac:dyDescent="0.25">
      <c r="A332" s="109" t="s">
        <v>120</v>
      </c>
      <c r="B332" s="110">
        <v>6.9809653897583219</v>
      </c>
      <c r="C332" s="110">
        <v>8.377302610910867</v>
      </c>
      <c r="D332" s="110">
        <v>4.226744479317766</v>
      </c>
      <c r="E332" s="110">
        <v>6.0144826804018265</v>
      </c>
      <c r="F332" s="110">
        <v>8.3937386515645827</v>
      </c>
      <c r="G332" s="110">
        <v>6.3218901660231097</v>
      </c>
      <c r="H332" s="110">
        <v>8.0265868190638425</v>
      </c>
      <c r="I332" s="110">
        <v>9.0414416321632292</v>
      </c>
      <c r="J332" s="110">
        <v>9.499546555470797</v>
      </c>
      <c r="K332" s="110">
        <v>8.907490925412711</v>
      </c>
      <c r="L332" s="110">
        <v>6.5658521443590754</v>
      </c>
      <c r="M332" s="110">
        <v>7.6103734717800968</v>
      </c>
      <c r="N332" s="110">
        <v>7.7612639951761073</v>
      </c>
      <c r="O332" s="110">
        <v>6.9882392346909832</v>
      </c>
      <c r="P332" s="110">
        <v>6.8780811021554049</v>
      </c>
      <c r="Q332" s="110">
        <v>5.1173609058879501</v>
      </c>
      <c r="R332" s="110">
        <v>4.7883754583975833</v>
      </c>
      <c r="S332" s="110">
        <v>3.0620338492335195</v>
      </c>
      <c r="T332" s="110">
        <v>6.4078417952311293</v>
      </c>
      <c r="U332" s="110">
        <v>5.7396051044577288</v>
      </c>
      <c r="V332" s="110">
        <v>5.2462384418050378</v>
      </c>
      <c r="W332" s="110">
        <v>6.8275643065291591</v>
      </c>
      <c r="X332" s="110">
        <v>6.2660626091779248</v>
      </c>
      <c r="Y332" s="110">
        <v>5.3741386160562659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2.0057184781992392</v>
      </c>
      <c r="C334" s="118">
        <f t="shared" si="143"/>
        <v>1.9670567708825193</v>
      </c>
      <c r="D334" s="118">
        <f t="shared" si="143"/>
        <v>1.917143274464242</v>
      </c>
      <c r="E334" s="118">
        <f t="shared" si="143"/>
        <v>1.8720369407911714</v>
      </c>
      <c r="F334" s="118">
        <f t="shared" si="143"/>
        <v>1.6503493283161172</v>
      </c>
      <c r="G334" s="118">
        <f t="shared" si="143"/>
        <v>1.627993769721934</v>
      </c>
      <c r="H334" s="118">
        <f t="shared" si="143"/>
        <v>1.4491482294857609</v>
      </c>
      <c r="I334" s="118">
        <f t="shared" si="143"/>
        <v>1.0254316819616276</v>
      </c>
      <c r="J334" s="118">
        <f t="shared" si="143"/>
        <v>0.95259434565546941</v>
      </c>
      <c r="K334" s="118">
        <f t="shared" si="143"/>
        <v>0.97236457874465021</v>
      </c>
      <c r="L334" s="118">
        <f t="shared" si="143"/>
        <v>1.0521180943362194</v>
      </c>
      <c r="M334" s="118">
        <f t="shared" si="143"/>
        <v>1.21572799006023</v>
      </c>
      <c r="N334" s="118">
        <f t="shared" si="143"/>
        <v>1.2377334560315358</v>
      </c>
      <c r="O334" s="118">
        <f t="shared" si="143"/>
        <v>1.0183071657231346</v>
      </c>
      <c r="P334" s="118">
        <f t="shared" si="143"/>
        <v>0.92445624931151327</v>
      </c>
      <c r="Q334" s="118">
        <f t="shared" si="143"/>
        <v>0.75239260907901606</v>
      </c>
      <c r="R334" s="118">
        <f t="shared" ref="R334:V334" si="144">R335+R338+R340+R353</f>
        <v>0.79100694873642241</v>
      </c>
      <c r="S334" s="118">
        <f t="shared" si="144"/>
        <v>0.82338783449269115</v>
      </c>
      <c r="T334" s="118">
        <f t="shared" si="144"/>
        <v>0.8320051605640022</v>
      </c>
      <c r="U334" s="118">
        <f t="shared" si="144"/>
        <v>0.91529908880716904</v>
      </c>
      <c r="V334" s="118">
        <f t="shared" si="144"/>
        <v>0.78070527948133706</v>
      </c>
      <c r="W334" s="118">
        <f t="shared" ref="W334:Y334" si="145">W335+W338+W340+W353</f>
        <v>0.62607899798600108</v>
      </c>
      <c r="X334" s="118">
        <f t="shared" si="145"/>
        <v>0.65625365127307844</v>
      </c>
      <c r="Y334" s="118">
        <f t="shared" si="145"/>
        <v>1.062689500870478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1.71473607406286E-2</v>
      </c>
      <c r="C340" s="123">
        <v>1.7411991221480155E-2</v>
      </c>
      <c r="D340" s="123">
        <v>1.7434070758418754E-2</v>
      </c>
      <c r="E340" s="123">
        <v>1.7378299825003652E-2</v>
      </c>
      <c r="F340" s="123">
        <v>1.5276078465557886E-2</v>
      </c>
      <c r="G340" s="123">
        <v>1.4832123052902491E-2</v>
      </c>
      <c r="H340" s="123">
        <v>1.2551685495581449E-2</v>
      </c>
      <c r="I340" s="123">
        <v>9.2627881124983588E-3</v>
      </c>
      <c r="J340" s="123">
        <v>7.976505072913526E-3</v>
      </c>
      <c r="K340" s="123">
        <v>7.8366802102241354E-3</v>
      </c>
      <c r="L340" s="123">
        <v>8.3411206989180975E-3</v>
      </c>
      <c r="M340" s="123">
        <v>9.0290746528795748E-3</v>
      </c>
      <c r="N340" s="123">
        <v>8.9183120225059444E-3</v>
      </c>
      <c r="O340" s="123">
        <v>7.4641459770001198E-3</v>
      </c>
      <c r="P340" s="123">
        <v>6.6769703846526491E-3</v>
      </c>
      <c r="Q340" s="123">
        <v>5.8517549812743879E-3</v>
      </c>
      <c r="R340" s="123">
        <v>6.1516588803403448E-3</v>
      </c>
      <c r="S340" s="123">
        <v>5.737786362229276E-3</v>
      </c>
      <c r="T340" s="123">
        <v>5.273195252643921E-3</v>
      </c>
      <c r="U340" s="123">
        <v>4.8487852315065227E-3</v>
      </c>
      <c r="V340" s="123">
        <v>3.8651633819103276E-3</v>
      </c>
      <c r="W340" s="123">
        <v>5.5669465685959018E-3</v>
      </c>
      <c r="X340" s="123">
        <v>3.8442339391340417E-3</v>
      </c>
      <c r="Y340" s="123">
        <v>2.5556265657537386E-3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2.0345697732529224</v>
      </c>
      <c r="C345" s="102">
        <v>2.0587573152258591</v>
      </c>
      <c r="D345" s="102">
        <v>2.1012861015396194</v>
      </c>
      <c r="E345" s="102">
        <v>2.2793836269318763</v>
      </c>
      <c r="F345" s="102">
        <v>2.3560326574634889</v>
      </c>
      <c r="G345" s="102">
        <v>2.7034093990372803</v>
      </c>
      <c r="H345" s="102">
        <v>2.8427130427007401</v>
      </c>
      <c r="I345" s="102">
        <v>2.5599668604789048</v>
      </c>
      <c r="J345" s="102">
        <v>2.6483834248390514</v>
      </c>
      <c r="K345" s="102">
        <v>2.77096585695665</v>
      </c>
      <c r="L345" s="102">
        <v>2.8971111687817581</v>
      </c>
      <c r="M345" s="102">
        <v>3.0941258205599937</v>
      </c>
      <c r="N345" s="102">
        <v>3.1280356292162295</v>
      </c>
      <c r="O345" s="102">
        <v>2.8450699709695182</v>
      </c>
      <c r="P345" s="102">
        <v>2.7818471745390108</v>
      </c>
      <c r="Q345" s="102">
        <v>2.567376784172327</v>
      </c>
      <c r="R345" s="102">
        <v>2.6358643093085354</v>
      </c>
      <c r="S345" s="102">
        <v>2.57712591782491</v>
      </c>
      <c r="T345" s="102">
        <v>2.3335222680464609</v>
      </c>
      <c r="U345" s="102">
        <v>2.0600100928946952</v>
      </c>
      <c r="V345" s="102">
        <v>1.7088604558238696</v>
      </c>
      <c r="W345" s="102">
        <v>2.0960990142600662</v>
      </c>
      <c r="X345" s="102">
        <v>2.0295208718171387</v>
      </c>
      <c r="Y345" s="102">
        <v>2.4299689271474527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1.9885711174586107</v>
      </c>
      <c r="C353" s="123">
        <v>1.9496447796610392</v>
      </c>
      <c r="D353" s="123">
        <v>1.8997092037058232</v>
      </c>
      <c r="E353" s="123">
        <v>1.8546586409661678</v>
      </c>
      <c r="F353" s="123">
        <v>1.6350732498505594</v>
      </c>
      <c r="G353" s="123">
        <v>1.6131616466690315</v>
      </c>
      <c r="H353" s="123">
        <v>1.4365965439901796</v>
      </c>
      <c r="I353" s="123">
        <v>1.0161688938491293</v>
      </c>
      <c r="J353" s="123">
        <v>0.94461784058255593</v>
      </c>
      <c r="K353" s="123">
        <v>0.96452789853442611</v>
      </c>
      <c r="L353" s="123">
        <v>1.0437769736373013</v>
      </c>
      <c r="M353" s="123">
        <v>1.2066989154073504</v>
      </c>
      <c r="N353" s="123">
        <v>1.2288151440090298</v>
      </c>
      <c r="O353" s="123">
        <v>1.0108430197461344</v>
      </c>
      <c r="P353" s="123">
        <v>0.91777927892686062</v>
      </c>
      <c r="Q353" s="123">
        <v>0.74654085409774162</v>
      </c>
      <c r="R353" s="123">
        <v>0.78485528985608211</v>
      </c>
      <c r="S353" s="123">
        <v>0.81765004813046183</v>
      </c>
      <c r="T353" s="123">
        <v>0.82673196531135829</v>
      </c>
      <c r="U353" s="123">
        <v>0.91045030357566248</v>
      </c>
      <c r="V353" s="123">
        <v>0.77684011609942671</v>
      </c>
      <c r="W353" s="123">
        <v>0.62051205141740517</v>
      </c>
      <c r="X353" s="123">
        <v>0.65240941733394442</v>
      </c>
      <c r="Y353" s="123">
        <v>1.0601338743047242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2.9907736217828056</v>
      </c>
      <c r="C355" s="99">
        <v>2.9474532437831011</v>
      </c>
      <c r="D355" s="99">
        <v>2.9370379384155321</v>
      </c>
      <c r="E355" s="99">
        <v>3.0007595239218081</v>
      </c>
      <c r="F355" s="99">
        <v>2.8860483667418735</v>
      </c>
      <c r="G355" s="99">
        <v>3.1404907503141919</v>
      </c>
      <c r="H355" s="99">
        <v>3.3825258648724863</v>
      </c>
      <c r="I355" s="99">
        <v>2.8538909468622573</v>
      </c>
      <c r="J355" s="99">
        <v>3.0465418895757903</v>
      </c>
      <c r="K355" s="99">
        <v>3.0207568248753653</v>
      </c>
      <c r="L355" s="99">
        <v>2.9725061260296828</v>
      </c>
      <c r="M355" s="99">
        <v>3.210122958894265</v>
      </c>
      <c r="N355" s="99">
        <v>3.2153585917474703</v>
      </c>
      <c r="O355" s="99">
        <v>2.6581798434386785</v>
      </c>
      <c r="P355" s="99">
        <v>2.440463678008626</v>
      </c>
      <c r="Q355" s="99">
        <v>1.9687133621055091</v>
      </c>
      <c r="R355" s="99">
        <v>2.0888456968058313</v>
      </c>
      <c r="S355" s="99">
        <v>2.2390380084577552</v>
      </c>
      <c r="T355" s="99">
        <v>2.1195536447902494</v>
      </c>
      <c r="U355" s="99">
        <v>2.4176062147224986</v>
      </c>
      <c r="V355" s="99">
        <v>2.2712518781433282</v>
      </c>
      <c r="W355" s="99">
        <v>1.8563602858701245</v>
      </c>
      <c r="X355" s="99">
        <v>2.0327657103884738</v>
      </c>
      <c r="Y355" s="99">
        <v>2.7386110008522104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8.4834710831101301</v>
      </c>
      <c r="D360" s="117">
        <f t="shared" si="150"/>
        <v>8.4713894794930233</v>
      </c>
      <c r="E360" s="117">
        <f t="shared" si="150"/>
        <v>11.200888849537854</v>
      </c>
      <c r="F360" s="117">
        <f t="shared" si="150"/>
        <v>14.130362372492518</v>
      </c>
      <c r="G360" s="117">
        <f t="shared" si="150"/>
        <v>16.675678992863471</v>
      </c>
      <c r="H360" s="117">
        <f t="shared" si="150"/>
        <v>21.850892678565454</v>
      </c>
      <c r="I360" s="117">
        <f t="shared" si="150"/>
        <v>14.121196702581024</v>
      </c>
      <c r="J360" s="117">
        <f t="shared" si="150"/>
        <v>28.886650025147532</v>
      </c>
      <c r="K360" s="117">
        <f t="shared" si="150"/>
        <v>13.754434649125317</v>
      </c>
      <c r="L360" s="117">
        <f t="shared" si="150"/>
        <v>18.280186999625414</v>
      </c>
      <c r="M360" s="117">
        <f t="shared" si="150"/>
        <v>11.012026166178655</v>
      </c>
      <c r="N360" s="117">
        <f t="shared" si="150"/>
        <v>14.277465785092579</v>
      </c>
      <c r="O360" s="117">
        <f t="shared" si="150"/>
        <v>17.848266539887554</v>
      </c>
      <c r="P360" s="117">
        <f t="shared" si="150"/>
        <v>10.923324004102977</v>
      </c>
      <c r="Q360" s="117">
        <f t="shared" si="150"/>
        <v>7.4952204094272199</v>
      </c>
      <c r="R360" s="117">
        <f t="shared" ref="R360:V360" si="151">R361+R364+R366+R379</f>
        <v>4.1088990775174867</v>
      </c>
      <c r="S360" s="117">
        <f t="shared" si="151"/>
        <v>4.996197495189981</v>
      </c>
      <c r="T360" s="117">
        <f t="shared" si="151"/>
        <v>8.7010275043241361</v>
      </c>
      <c r="U360" s="117">
        <f t="shared" si="151"/>
        <v>8.1982858803353924</v>
      </c>
      <c r="V360" s="117">
        <f t="shared" si="151"/>
        <v>5.7632158206977095</v>
      </c>
      <c r="W360" s="117">
        <f t="shared" ref="W360:Y360" si="152">W361+W364+W366+W379</f>
        <v>13.81912926254741</v>
      </c>
      <c r="X360" s="117">
        <f t="shared" si="152"/>
        <v>7.8992539748100628</v>
      </c>
      <c r="Y360" s="117">
        <f t="shared" si="152"/>
        <v>10.849174852578241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7.5121322529200318</v>
      </c>
      <c r="D361" s="122">
        <f t="shared" si="153"/>
        <v>7.5900244199205611</v>
      </c>
      <c r="E361" s="122">
        <f t="shared" si="153"/>
        <v>10.085537540704278</v>
      </c>
      <c r="F361" s="122">
        <f t="shared" si="153"/>
        <v>12.575245268050796</v>
      </c>
      <c r="G361" s="122">
        <f t="shared" si="153"/>
        <v>15.102881767727173</v>
      </c>
      <c r="H361" s="122">
        <f t="shared" si="153"/>
        <v>19.531131623740379</v>
      </c>
      <c r="I361" s="122">
        <f t="shared" si="153"/>
        <v>12.507178747714955</v>
      </c>
      <c r="J361" s="122">
        <f t="shared" si="153"/>
        <v>25.353986122307298</v>
      </c>
      <c r="K361" s="122">
        <f t="shared" si="153"/>
        <v>12.030152759214378</v>
      </c>
      <c r="L361" s="122">
        <f t="shared" si="153"/>
        <v>15.868277343022818</v>
      </c>
      <c r="M361" s="122">
        <f t="shared" si="153"/>
        <v>9.460235218251059</v>
      </c>
      <c r="N361" s="122">
        <f t="shared" si="153"/>
        <v>12.575413982110941</v>
      </c>
      <c r="O361" s="122">
        <f t="shared" si="153"/>
        <v>16.024742445334827</v>
      </c>
      <c r="P361" s="122">
        <f t="shared" si="153"/>
        <v>9.6651214778908798</v>
      </c>
      <c r="Q361" s="122">
        <f t="shared" si="153"/>
        <v>6.6512405424305197</v>
      </c>
      <c r="R361" s="122">
        <f t="shared" ref="R361:V361" si="154">SUM(R362:R363)</f>
        <v>3.6361604484534817</v>
      </c>
      <c r="S361" s="122">
        <f t="shared" si="154"/>
        <v>4.4184586904796053</v>
      </c>
      <c r="T361" s="122">
        <f t="shared" si="154"/>
        <v>7.6005597662122648</v>
      </c>
      <c r="U361" s="122">
        <f t="shared" si="154"/>
        <v>7.1137495325227755</v>
      </c>
      <c r="V361" s="122">
        <f t="shared" si="154"/>
        <v>4.978363924573598</v>
      </c>
      <c r="W361" s="122">
        <f t="shared" ref="W361:Y361" si="155">SUM(W362:W363)</f>
        <v>11.34146938848572</v>
      </c>
      <c r="X361" s="122">
        <f t="shared" si="155"/>
        <v>6.3630056305898846</v>
      </c>
      <c r="Y361" s="122">
        <f t="shared" si="155"/>
        <v>8.6834230789359719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7.4766362103977739</v>
      </c>
      <c r="D362" s="98">
        <v>7.5541562041003694</v>
      </c>
      <c r="E362" s="98">
        <v>10.037844134686157</v>
      </c>
      <c r="F362" s="98">
        <v>12.515497877954292</v>
      </c>
      <c r="G362" s="98">
        <v>15.030755447554363</v>
      </c>
      <c r="H362" s="98">
        <v>19.436913997228629</v>
      </c>
      <c r="I362" s="98">
        <v>12.446845159228898</v>
      </c>
      <c r="J362" s="98">
        <v>25.230620844440686</v>
      </c>
      <c r="K362" s="98">
        <v>11.971317425084608</v>
      </c>
      <c r="L362" s="98">
        <v>15.790806436133131</v>
      </c>
      <c r="M362" s="98">
        <v>9.4137517343551984</v>
      </c>
      <c r="N362" s="98">
        <v>12.51328018779922</v>
      </c>
      <c r="O362" s="98">
        <v>15.945315520707023</v>
      </c>
      <c r="P362" s="98">
        <v>9.6174724769137576</v>
      </c>
      <c r="Q362" s="98">
        <v>6.6186105491623213</v>
      </c>
      <c r="R362" s="98">
        <v>3.6183247174049167</v>
      </c>
      <c r="S362" s="98">
        <v>4.3966658859899228</v>
      </c>
      <c r="T362" s="98">
        <v>7.5624445877984323</v>
      </c>
      <c r="U362" s="98">
        <v>7.0775162340042685</v>
      </c>
      <c r="V362" s="98">
        <v>4.9530128177573758</v>
      </c>
      <c r="W362" s="98">
        <v>11.283580723539393</v>
      </c>
      <c r="X362" s="98">
        <v>6.3303384416633328</v>
      </c>
      <c r="Y362" s="98">
        <v>8.6391436846694774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3.5496042522257513E-2</v>
      </c>
      <c r="D363" s="98">
        <v>3.5868215820191632E-2</v>
      </c>
      <c r="E363" s="98">
        <v>4.7693406018121491E-2</v>
      </c>
      <c r="F363" s="98">
        <v>5.9747390096505017E-2</v>
      </c>
      <c r="G363" s="98">
        <v>7.2126320172810676E-2</v>
      </c>
      <c r="H363" s="98">
        <v>9.4217626511749267E-2</v>
      </c>
      <c r="I363" s="98">
        <v>6.0333588486057181E-2</v>
      </c>
      <c r="J363" s="98">
        <v>0.12336527786661246</v>
      </c>
      <c r="K363" s="98">
        <v>5.8835334129769171E-2</v>
      </c>
      <c r="L363" s="98">
        <v>7.7470906889687066E-2</v>
      </c>
      <c r="M363" s="98">
        <v>4.6483483895859858E-2</v>
      </c>
      <c r="N363" s="98">
        <v>6.2133794311722133E-2</v>
      </c>
      <c r="O363" s="98">
        <v>7.9426924627805054E-2</v>
      </c>
      <c r="P363" s="98">
        <v>4.7649000977122678E-2</v>
      </c>
      <c r="Q363" s="98">
        <v>3.2629993268198793E-2</v>
      </c>
      <c r="R363" s="98">
        <v>1.783573104856492E-2</v>
      </c>
      <c r="S363" s="98">
        <v>2.1792804489682037E-2</v>
      </c>
      <c r="T363" s="98">
        <v>3.8115178413832468E-2</v>
      </c>
      <c r="U363" s="98">
        <v>3.6233298518507075E-2</v>
      </c>
      <c r="V363" s="98">
        <v>2.5351106816222626E-2</v>
      </c>
      <c r="W363" s="98">
        <v>5.7888664946327599E-2</v>
      </c>
      <c r="X363" s="98">
        <v>3.2667188926551474E-2</v>
      </c>
      <c r="Y363" s="98">
        <v>4.427939426649425E-2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</v>
      </c>
      <c r="D364" s="122">
        <f t="shared" si="156"/>
        <v>7.2294852143457461E-6</v>
      </c>
      <c r="E364" s="122">
        <f t="shared" si="156"/>
        <v>1.4071071688542635E-4</v>
      </c>
      <c r="F364" s="122">
        <f t="shared" si="156"/>
        <v>3.1095302438458538E-4</v>
      </c>
      <c r="G364" s="122">
        <f t="shared" si="156"/>
        <v>6.4058589442988838E-4</v>
      </c>
      <c r="H364" s="122">
        <f t="shared" si="156"/>
        <v>2.5332135603715169E-3</v>
      </c>
      <c r="I364" s="122">
        <f t="shared" si="156"/>
        <v>9.2379127501264057E-4</v>
      </c>
      <c r="J364" s="122">
        <f t="shared" si="156"/>
        <v>1.3764560905873613E-3</v>
      </c>
      <c r="K364" s="122">
        <f t="shared" si="156"/>
        <v>1.0614810392004382E-3</v>
      </c>
      <c r="L364" s="122">
        <f t="shared" si="156"/>
        <v>7.9920399562578709E-3</v>
      </c>
      <c r="M364" s="122">
        <f t="shared" si="156"/>
        <v>4.6565350025679558E-4</v>
      </c>
      <c r="N364" s="122">
        <f t="shared" si="156"/>
        <v>2.4259232918288033E-3</v>
      </c>
      <c r="O364" s="122">
        <f t="shared" si="156"/>
        <v>6.3191298433719085E-4</v>
      </c>
      <c r="P364" s="122">
        <f t="shared" si="156"/>
        <v>1.328118206457561E-3</v>
      </c>
      <c r="Q364" s="122">
        <f t="shared" si="156"/>
        <v>3.6070210102723868E-4</v>
      </c>
      <c r="R364" s="122">
        <f t="shared" si="156"/>
        <v>1.491341823867879E-4</v>
      </c>
      <c r="S364" s="122">
        <f t="shared" si="156"/>
        <v>1.4485913004287228E-4</v>
      </c>
      <c r="T364" s="122">
        <f t="shared" si="156"/>
        <v>3.070834155274126E-4</v>
      </c>
      <c r="U364" s="122">
        <f t="shared" si="156"/>
        <v>1.9696711666253747E-4</v>
      </c>
      <c r="V364" s="122">
        <f t="shared" si="156"/>
        <v>9.266656377649509E-5</v>
      </c>
      <c r="W364" s="122">
        <f t="shared" si="156"/>
        <v>3.9628929516734941E-4</v>
      </c>
      <c r="X364" s="122">
        <f t="shared" si="156"/>
        <v>1.5300037846191573E-4</v>
      </c>
      <c r="Y364" s="122">
        <f t="shared" si="156"/>
        <v>2.1360603805318921E-5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7.2294852143457461E-6</v>
      </c>
      <c r="E365" s="98">
        <v>1.4071071688542635E-4</v>
      </c>
      <c r="F365" s="98">
        <v>3.1095302438458538E-4</v>
      </c>
      <c r="G365" s="98">
        <v>6.4058589442988838E-4</v>
      </c>
      <c r="H365" s="98">
        <v>2.5332135603715169E-3</v>
      </c>
      <c r="I365" s="98">
        <v>9.2379127501264057E-4</v>
      </c>
      <c r="J365" s="98">
        <v>1.3764560905873613E-3</v>
      </c>
      <c r="K365" s="98">
        <v>1.0614810392004382E-3</v>
      </c>
      <c r="L365" s="98">
        <v>7.9920399562578709E-3</v>
      </c>
      <c r="M365" s="98">
        <v>4.6565350025679558E-4</v>
      </c>
      <c r="N365" s="98">
        <v>2.4259232918288033E-3</v>
      </c>
      <c r="O365" s="98">
        <v>6.3191298433719085E-4</v>
      </c>
      <c r="P365" s="98">
        <v>1.328118206457561E-3</v>
      </c>
      <c r="Q365" s="98">
        <v>3.6070210102723868E-4</v>
      </c>
      <c r="R365" s="98">
        <v>1.491341823867879E-4</v>
      </c>
      <c r="S365" s="98">
        <v>1.4485913004287228E-4</v>
      </c>
      <c r="T365" s="98">
        <v>3.070834155274126E-4</v>
      </c>
      <c r="U365" s="98">
        <v>1.9696711666253747E-4</v>
      </c>
      <c r="V365" s="98">
        <v>9.266656377649509E-5</v>
      </c>
      <c r="W365" s="98">
        <v>3.9628929516734941E-4</v>
      </c>
      <c r="X365" s="98">
        <v>1.5300037846191573E-4</v>
      </c>
      <c r="Y365" s="98">
        <v>2.1360603805318921E-5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0.39431285736360117</v>
      </c>
      <c r="D366" s="122">
        <v>0.34215946001004788</v>
      </c>
      <c r="E366" s="122">
        <v>0.43561398447647492</v>
      </c>
      <c r="F366" s="122">
        <v>0.71460675985260436</v>
      </c>
      <c r="G366" s="122">
        <v>0.74559665415716114</v>
      </c>
      <c r="H366" s="122">
        <v>1.1530204224117435</v>
      </c>
      <c r="I366" s="122">
        <v>0.73709842962873795</v>
      </c>
      <c r="J366" s="122">
        <v>1.6330233191372394</v>
      </c>
      <c r="K366" s="122">
        <v>0.78986364240880214</v>
      </c>
      <c r="L366" s="122">
        <v>1.0850250238007604</v>
      </c>
      <c r="M366" s="122">
        <v>0.706222353192137</v>
      </c>
      <c r="N366" s="122">
        <v>0.81365327062450854</v>
      </c>
      <c r="O366" s="122">
        <v>0.89969069438778848</v>
      </c>
      <c r="P366" s="122">
        <v>0.65197544609560176</v>
      </c>
      <c r="Q366" s="122">
        <v>0.4559912890459169</v>
      </c>
      <c r="R366" s="122">
        <v>0.26014473189658571</v>
      </c>
      <c r="S366" s="122">
        <v>0.31549974935672159</v>
      </c>
      <c r="T366" s="122">
        <v>0.57672773159443946</v>
      </c>
      <c r="U366" s="122">
        <v>0.55870304485810218</v>
      </c>
      <c r="V366" s="122">
        <v>0.42072054722767094</v>
      </c>
      <c r="W366" s="122">
        <v>1.4593127013004139</v>
      </c>
      <c r="X366" s="122">
        <v>0.83570970340210782</v>
      </c>
      <c r="Y366" s="122">
        <v>0.89803314343477014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0.17422837404544073</v>
      </c>
      <c r="D367" s="98">
        <v>0.15112234733761415</v>
      </c>
      <c r="E367" s="98">
        <v>4.2651135379232062E-2</v>
      </c>
      <c r="F367" s="98">
        <v>1.1641771771549365E-2</v>
      </c>
      <c r="G367" s="98">
        <v>4.8696578628056382E-2</v>
      </c>
      <c r="H367" s="98">
        <v>9.3736614256513681E-2</v>
      </c>
      <c r="I367" s="98">
        <v>0.53166013662781164</v>
      </c>
      <c r="J367" s="98">
        <v>0.86728399339120377</v>
      </c>
      <c r="K367" s="98">
        <v>0.59473661441056247</v>
      </c>
      <c r="L367" s="98">
        <v>0.6732017061362805</v>
      </c>
      <c r="M367" s="98">
        <v>0.4575574059589379</v>
      </c>
      <c r="N367" s="98">
        <v>0.41721570074634873</v>
      </c>
      <c r="O367" s="98">
        <v>0.52178655843820565</v>
      </c>
      <c r="P367" s="98">
        <v>0.12805752897945927</v>
      </c>
      <c r="Q367" s="98">
        <v>0.13980057255199657</v>
      </c>
      <c r="R367" s="98">
        <v>7.9506777863272066E-2</v>
      </c>
      <c r="S367" s="98">
        <v>0.1598473928783028</v>
      </c>
      <c r="T367" s="98">
        <v>0.23750488557348151</v>
      </c>
      <c r="U367" s="98">
        <v>0.32096493736605264</v>
      </c>
      <c r="V367" s="98">
        <v>0.3821622437745133</v>
      </c>
      <c r="W367" s="98">
        <v>1.1457887796822888</v>
      </c>
      <c r="X367" s="98">
        <v>0.83563761825218685</v>
      </c>
      <c r="Y367" s="98">
        <v>0.89798271406104313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8.0947870092589191E-3</v>
      </c>
      <c r="D371" s="101">
        <v>7.1761791764654919E-3</v>
      </c>
      <c r="E371" s="101">
        <v>5.0128559077316972E-3</v>
      </c>
      <c r="F371" s="101">
        <v>2.2790581565881123E-3</v>
      </c>
      <c r="G371" s="101">
        <v>4.7927079822951526E-3</v>
      </c>
      <c r="H371" s="101">
        <v>6.9517896864925502E-3</v>
      </c>
      <c r="I371" s="101">
        <v>1.3808793092748601E-3</v>
      </c>
      <c r="J371" s="101">
        <v>1.7854033757937421E-3</v>
      </c>
      <c r="K371" s="101">
        <v>5.4427944193347422E-3</v>
      </c>
      <c r="L371" s="101">
        <v>7.4683475962217605E-3</v>
      </c>
      <c r="M371" s="101">
        <v>3.5129370563264884E-3</v>
      </c>
      <c r="N371" s="101">
        <v>2.3066157398954302E-3</v>
      </c>
      <c r="O371" s="101">
        <v>1.6723357201044486E-3</v>
      </c>
      <c r="P371" s="101">
        <v>1.5055756213300342E-3</v>
      </c>
      <c r="Q371" s="101">
        <v>1.6023281463142605E-3</v>
      </c>
      <c r="R371" s="101">
        <v>1.9444381515927574E-3</v>
      </c>
      <c r="S371" s="101">
        <v>2.4617591074367535E-3</v>
      </c>
      <c r="T371" s="101">
        <v>3.8506135597224577E-3</v>
      </c>
      <c r="U371" s="101">
        <v>2.6292731353296074E-3</v>
      </c>
      <c r="V371" s="101">
        <v>5.8910659942820525E-4</v>
      </c>
      <c r="W371" s="101">
        <v>6.3034917603877602E-3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0.21198969630890152</v>
      </c>
      <c r="D375" s="101">
        <v>0.18386093349596824</v>
      </c>
      <c r="E375" s="101">
        <v>0.38794999318951118</v>
      </c>
      <c r="F375" s="101">
        <v>0.70068592992446688</v>
      </c>
      <c r="G375" s="101">
        <v>0.69210736754680957</v>
      </c>
      <c r="H375" s="101">
        <v>1.0523320184687373</v>
      </c>
      <c r="I375" s="101">
        <v>0.20405741369165142</v>
      </c>
      <c r="J375" s="101">
        <v>0.76395392237024207</v>
      </c>
      <c r="K375" s="101">
        <v>0.18968423357890499</v>
      </c>
      <c r="L375" s="101">
        <v>0.40435497006825805</v>
      </c>
      <c r="M375" s="101">
        <v>0.24515201017687263</v>
      </c>
      <c r="N375" s="101">
        <v>0.39413095413826432</v>
      </c>
      <c r="O375" s="101">
        <v>0.37623180022947839</v>
      </c>
      <c r="P375" s="101">
        <v>0.52241234149481242</v>
      </c>
      <c r="Q375" s="101">
        <v>0.31458838834760605</v>
      </c>
      <c r="R375" s="101">
        <v>0.17869351588172086</v>
      </c>
      <c r="S375" s="101">
        <v>0.15319059737098203</v>
      </c>
      <c r="T375" s="101">
        <v>0.33537223246123549</v>
      </c>
      <c r="U375" s="101">
        <v>0.23510883435671989</v>
      </c>
      <c r="V375" s="101">
        <v>3.7969196853729473E-2</v>
      </c>
      <c r="W375" s="101">
        <v>0.30722042985773751</v>
      </c>
      <c r="X375" s="101">
        <v>7.2085149920925892E-5</v>
      </c>
      <c r="Y375" s="101">
        <v>5.042937372703415E-5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0.57702597282649781</v>
      </c>
      <c r="D379" s="122">
        <v>0.53919837007720084</v>
      </c>
      <c r="E379" s="122">
        <v>0.67959661364021495</v>
      </c>
      <c r="F379" s="122">
        <v>0.84019939156473256</v>
      </c>
      <c r="G379" s="122">
        <v>0.82655998508470763</v>
      </c>
      <c r="H379" s="122">
        <v>1.1642074188529605</v>
      </c>
      <c r="I379" s="122">
        <v>0.87599573396232033</v>
      </c>
      <c r="J379" s="122">
        <v>1.8982641276124057</v>
      </c>
      <c r="K379" s="122">
        <v>0.93335676646293686</v>
      </c>
      <c r="L379" s="122">
        <v>1.318892592845577</v>
      </c>
      <c r="M379" s="122">
        <v>0.84510294123520202</v>
      </c>
      <c r="N379" s="122">
        <v>0.88597260906529984</v>
      </c>
      <c r="O379" s="122">
        <v>0.92320148718060069</v>
      </c>
      <c r="P379" s="122">
        <v>0.60489896191003789</v>
      </c>
      <c r="Q379" s="122">
        <v>0.38762787584975555</v>
      </c>
      <c r="R379" s="122">
        <v>0.21244476298503245</v>
      </c>
      <c r="S379" s="122">
        <v>0.26209419622361124</v>
      </c>
      <c r="T379" s="122">
        <v>0.52343292310190315</v>
      </c>
      <c r="U379" s="122">
        <v>0.5256363358378523</v>
      </c>
      <c r="V379" s="122">
        <v>0.36403868233266445</v>
      </c>
      <c r="W379" s="122">
        <v>1.0179508834661082</v>
      </c>
      <c r="X379" s="122">
        <v>0.70038564043960894</v>
      </c>
      <c r="Y379" s="122">
        <v>1.2676972696036943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2.5978791539053057E-2</v>
      </c>
      <c r="D380" s="98">
        <v>3.8644836929959868E-2</v>
      </c>
      <c r="E380" s="98">
        <v>5.8717756228597269E-2</v>
      </c>
      <c r="F380" s="98">
        <v>7.6176601858020665E-2</v>
      </c>
      <c r="G380" s="98">
        <v>8.5340179678511568E-2</v>
      </c>
      <c r="H380" s="98">
        <v>0.11914179355553726</v>
      </c>
      <c r="I380" s="98">
        <v>6.1237850248350649E-2</v>
      </c>
      <c r="J380" s="98">
        <v>0.35275408598403485</v>
      </c>
      <c r="K380" s="98">
        <v>0.2296415036267748</v>
      </c>
      <c r="L380" s="98">
        <v>0.27246080657334126</v>
      </c>
      <c r="M380" s="98">
        <v>0.16117952442800329</v>
      </c>
      <c r="N380" s="98">
        <v>0.16279536839985725</v>
      </c>
      <c r="O380" s="98">
        <v>0.22808861623699822</v>
      </c>
      <c r="P380" s="98">
        <v>0.18579773224990428</v>
      </c>
      <c r="Q380" s="98">
        <v>0.16155649316739681</v>
      </c>
      <c r="R380" s="98">
        <v>5.9524943512049275E-2</v>
      </c>
      <c r="S380" s="98">
        <v>6.1996895314434766E-2</v>
      </c>
      <c r="T380" s="98">
        <v>4.2503685370881721E-2</v>
      </c>
      <c r="U380" s="98">
        <v>8.5276931084443577E-2</v>
      </c>
      <c r="V380" s="98">
        <v>0.13218723180733194</v>
      </c>
      <c r="W380" s="98">
        <v>0.4027777646643918</v>
      </c>
      <c r="X380" s="98">
        <v>0.46413839126822193</v>
      </c>
      <c r="Y380" s="98">
        <v>0.17473794788671124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0.52392743178069168</v>
      </c>
      <c r="D381" s="98">
        <v>0.45322499728683957</v>
      </c>
      <c r="E381" s="98">
        <v>0.47558987287268367</v>
      </c>
      <c r="F381" s="98">
        <v>0.39720385584263057</v>
      </c>
      <c r="G381" s="98">
        <v>0.44693024652247537</v>
      </c>
      <c r="H381" s="98">
        <v>0.33750339612675184</v>
      </c>
      <c r="I381" s="98">
        <v>7.7315776147861101E-2</v>
      </c>
      <c r="J381" s="98">
        <v>0.34961226619285468</v>
      </c>
      <c r="K381" s="98">
        <v>0.58682059854640578</v>
      </c>
      <c r="L381" s="98">
        <v>0.91843773768327996</v>
      </c>
      <c r="M381" s="98">
        <v>0.53341094598997141</v>
      </c>
      <c r="N381" s="98">
        <v>0.39439170796604051</v>
      </c>
      <c r="O381" s="98">
        <v>0.32315432429447949</v>
      </c>
      <c r="P381" s="98">
        <v>0.19980218013239695</v>
      </c>
      <c r="Q381" s="98">
        <v>0.18298193130521978</v>
      </c>
      <c r="R381" s="98">
        <v>0.11672702244784826</v>
      </c>
      <c r="S381" s="98">
        <v>0.17338896478139229</v>
      </c>
      <c r="T381" s="98">
        <v>0.36237901394034439</v>
      </c>
      <c r="U381" s="98">
        <v>0.21167170860770562</v>
      </c>
      <c r="V381" s="98">
        <v>3.8046736182272965E-2</v>
      </c>
      <c r="W381" s="98">
        <v>0.28719228692449755</v>
      </c>
      <c r="X381" s="98">
        <v>0.17944328578161953</v>
      </c>
      <c r="Y381" s="98">
        <v>1.0907939089913268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2.7119749506753135E-2</v>
      </c>
      <c r="D382" s="33">
        <v>4.7328535860401429E-2</v>
      </c>
      <c r="E382" s="33">
        <v>0.14528898453893396</v>
      </c>
      <c r="F382" s="33">
        <v>0.36681893386408132</v>
      </c>
      <c r="G382" s="33">
        <v>0.29428955888372066</v>
      </c>
      <c r="H382" s="33">
        <v>0.70756222917067146</v>
      </c>
      <c r="I382" s="33">
        <v>0.73744210756610862</v>
      </c>
      <c r="J382" s="33">
        <v>1.1958977754355162</v>
      </c>
      <c r="K382" s="33">
        <v>0.11689466428975624</v>
      </c>
      <c r="L382" s="33">
        <v>0.1279940485889558</v>
      </c>
      <c r="M382" s="33">
        <v>0.1505124708172273</v>
      </c>
      <c r="N382" s="33">
        <v>0.32878553269940214</v>
      </c>
      <c r="O382" s="33">
        <v>0.37195854664912298</v>
      </c>
      <c r="P382" s="33">
        <v>0.21929904952773666</v>
      </c>
      <c r="Q382" s="33">
        <v>4.3089451377138911E-2</v>
      </c>
      <c r="R382" s="33">
        <v>3.6192797025134928E-2</v>
      </c>
      <c r="S382" s="33">
        <v>2.6708336127784157E-2</v>
      </c>
      <c r="T382" s="33">
        <v>0.11855022379067708</v>
      </c>
      <c r="U382" s="33">
        <v>0.22868769614570314</v>
      </c>
      <c r="V382" s="33">
        <v>0.19380471434305957</v>
      </c>
      <c r="W382" s="33">
        <v>0.32798083187721894</v>
      </c>
      <c r="X382" s="33">
        <v>5.6803963389767398E-2</v>
      </c>
      <c r="Y382" s="33">
        <v>2.1654127256562094E-3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4.5180215898114247</v>
      </c>
      <c r="D384" s="117">
        <f t="shared" si="157"/>
        <v>4.5981809032477301</v>
      </c>
      <c r="E384" s="117">
        <f t="shared" si="157"/>
        <v>6.2157453287583788</v>
      </c>
      <c r="F384" s="117">
        <f t="shared" si="157"/>
        <v>8.0304073030954299</v>
      </c>
      <c r="G384" s="117">
        <f t="shared" si="157"/>
        <v>9.6210723279867132</v>
      </c>
      <c r="H384" s="117">
        <f t="shared" si="157"/>
        <v>12.905136726393522</v>
      </c>
      <c r="I384" s="117">
        <f t="shared" si="157"/>
        <v>8.5391214927908194</v>
      </c>
      <c r="J384" s="117">
        <f t="shared" si="157"/>
        <v>17.721741108006832</v>
      </c>
      <c r="K384" s="117">
        <f t="shared" si="157"/>
        <v>8.511837269928261</v>
      </c>
      <c r="L384" s="117">
        <f t="shared" si="157"/>
        <v>11.515947847473159</v>
      </c>
      <c r="M384" s="117">
        <f t="shared" si="157"/>
        <v>7.0446476854949598</v>
      </c>
      <c r="N384" s="117">
        <f t="shared" si="157"/>
        <v>9.294514241774392</v>
      </c>
      <c r="O384" s="117">
        <f t="shared" si="157"/>
        <v>11.750075016417894</v>
      </c>
      <c r="P384" s="117">
        <f t="shared" si="157"/>
        <v>7.2579583933160121</v>
      </c>
      <c r="Q384" s="117">
        <f t="shared" si="157"/>
        <v>5.0208155972428781</v>
      </c>
      <c r="R384" s="117">
        <f t="shared" ref="R384:V384" si="158">R385+R388+R390+R403</f>
        <v>2.8019540498989501</v>
      </c>
      <c r="S384" s="117">
        <f t="shared" si="158"/>
        <v>3.4678991580738749</v>
      </c>
      <c r="T384" s="117">
        <f t="shared" si="158"/>
        <v>6.1614475398082273</v>
      </c>
      <c r="U384" s="117">
        <f t="shared" si="158"/>
        <v>5.9313728309320313</v>
      </c>
      <c r="V384" s="117">
        <f t="shared" si="158"/>
        <v>4.2423311335553295</v>
      </c>
      <c r="W384" s="117">
        <f t="shared" ref="W384:Y384" si="159">W385+W388+W390+W403</f>
        <v>10.257640476003354</v>
      </c>
      <c r="X384" s="117">
        <f t="shared" si="159"/>
        <v>5.8661818126024539</v>
      </c>
      <c r="Y384" s="117">
        <f t="shared" si="159"/>
        <v>8.0442323653606742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3.9553402805565048</v>
      </c>
      <c r="D385" s="122">
        <f t="shared" si="160"/>
        <v>4.081030381596455</v>
      </c>
      <c r="E385" s="122">
        <f t="shared" si="160"/>
        <v>5.5364283970174153</v>
      </c>
      <c r="F385" s="122">
        <f t="shared" si="160"/>
        <v>7.0460946428807567</v>
      </c>
      <c r="G385" s="122">
        <f t="shared" si="160"/>
        <v>8.6353219396285414</v>
      </c>
      <c r="H385" s="122">
        <f t="shared" si="160"/>
        <v>11.392480190412611</v>
      </c>
      <c r="I385" s="122">
        <f t="shared" si="160"/>
        <v>7.4400591577738355</v>
      </c>
      <c r="J385" s="122">
        <f t="shared" si="160"/>
        <v>15.376178737501586</v>
      </c>
      <c r="K385" s="122">
        <f t="shared" si="160"/>
        <v>7.4348213247661441</v>
      </c>
      <c r="L385" s="122">
        <f t="shared" si="160"/>
        <v>9.9887625568195926</v>
      </c>
      <c r="M385" s="122">
        <f t="shared" si="160"/>
        <v>6.0547903869585902</v>
      </c>
      <c r="N385" s="122">
        <f t="shared" si="160"/>
        <v>8.1635422030616596</v>
      </c>
      <c r="O385" s="122">
        <f t="shared" si="160"/>
        <v>10.522354841011751</v>
      </c>
      <c r="P385" s="122">
        <f t="shared" si="160"/>
        <v>6.4085191653415237</v>
      </c>
      <c r="Q385" s="122">
        <f t="shared" si="160"/>
        <v>4.4611519168263838</v>
      </c>
      <c r="R385" s="122">
        <f t="shared" ref="R385:V385" si="161">SUM(R386:R387)</f>
        <v>2.4806733206388918</v>
      </c>
      <c r="S385" s="122">
        <f t="shared" si="161"/>
        <v>3.0715944536497659</v>
      </c>
      <c r="T385" s="122">
        <f t="shared" si="161"/>
        <v>5.3831054104435658</v>
      </c>
      <c r="U385" s="122">
        <f t="shared" si="161"/>
        <v>5.1242515063307481</v>
      </c>
      <c r="V385" s="122">
        <f t="shared" si="161"/>
        <v>3.6364132903529409</v>
      </c>
      <c r="W385" s="122">
        <f t="shared" ref="W385:Y385" si="162">SUM(W386:W387)</f>
        <v>8.3764774557646735</v>
      </c>
      <c r="X385" s="122">
        <f t="shared" si="162"/>
        <v>4.744458435162521</v>
      </c>
      <c r="Y385" s="122">
        <f t="shared" si="162"/>
        <v>6.5322777904602294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3.9198442380342473</v>
      </c>
      <c r="D386" s="98">
        <v>4.0451621657762633</v>
      </c>
      <c r="E386" s="98">
        <v>5.4887349909992942</v>
      </c>
      <c r="F386" s="98">
        <v>6.9863472527842516</v>
      </c>
      <c r="G386" s="98">
        <v>8.5631956194557315</v>
      </c>
      <c r="H386" s="98">
        <v>11.298262563900861</v>
      </c>
      <c r="I386" s="98">
        <v>7.3797255692877783</v>
      </c>
      <c r="J386" s="98">
        <v>15.252813459634973</v>
      </c>
      <c r="K386" s="98">
        <v>7.3759859906363747</v>
      </c>
      <c r="L386" s="98">
        <v>9.9112916499299057</v>
      </c>
      <c r="M386" s="98">
        <v>6.0083069030627305</v>
      </c>
      <c r="N386" s="98">
        <v>8.1014084087499381</v>
      </c>
      <c r="O386" s="98">
        <v>10.442927916383946</v>
      </c>
      <c r="P386" s="98">
        <v>6.3608701643644006</v>
      </c>
      <c r="Q386" s="98">
        <v>4.4285219235581854</v>
      </c>
      <c r="R386" s="98">
        <v>2.4628375895903267</v>
      </c>
      <c r="S386" s="98">
        <v>3.0498016491600839</v>
      </c>
      <c r="T386" s="98">
        <v>5.3449902320297333</v>
      </c>
      <c r="U386" s="98">
        <v>5.0880182078122411</v>
      </c>
      <c r="V386" s="98">
        <v>3.6110621835367183</v>
      </c>
      <c r="W386" s="98">
        <v>8.318588790818346</v>
      </c>
      <c r="X386" s="98">
        <v>4.7117912462359692</v>
      </c>
      <c r="Y386" s="98">
        <v>6.4879983961937349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3.5496042522257513E-2</v>
      </c>
      <c r="D387" s="98">
        <v>3.5868215820191632E-2</v>
      </c>
      <c r="E387" s="98">
        <v>4.7693406018121491E-2</v>
      </c>
      <c r="F387" s="98">
        <v>5.9747390096505017E-2</v>
      </c>
      <c r="G387" s="98">
        <v>7.2126320172810676E-2</v>
      </c>
      <c r="H387" s="98">
        <v>9.4217626511749267E-2</v>
      </c>
      <c r="I387" s="98">
        <v>6.0333588486057181E-2</v>
      </c>
      <c r="J387" s="98">
        <v>0.12336527786661246</v>
      </c>
      <c r="K387" s="98">
        <v>5.8835334129769171E-2</v>
      </c>
      <c r="L387" s="98">
        <v>7.7470906889687066E-2</v>
      </c>
      <c r="M387" s="98">
        <v>4.6483483895859858E-2</v>
      </c>
      <c r="N387" s="98">
        <v>6.2133794311722133E-2</v>
      </c>
      <c r="O387" s="98">
        <v>7.9426924627805054E-2</v>
      </c>
      <c r="P387" s="98">
        <v>4.7649000977122678E-2</v>
      </c>
      <c r="Q387" s="98">
        <v>3.2629993268198793E-2</v>
      </c>
      <c r="R387" s="98">
        <v>1.783573104856492E-2</v>
      </c>
      <c r="S387" s="98">
        <v>2.1792804489682037E-2</v>
      </c>
      <c r="T387" s="98">
        <v>3.8115178413832468E-2</v>
      </c>
      <c r="U387" s="98">
        <v>3.6233298518507075E-2</v>
      </c>
      <c r="V387" s="98">
        <v>2.5351106816222626E-2</v>
      </c>
      <c r="W387" s="98">
        <v>5.7888664946327599E-2</v>
      </c>
      <c r="X387" s="98">
        <v>3.2667188926551474E-2</v>
      </c>
      <c r="Y387" s="98">
        <v>4.427939426649425E-2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</v>
      </c>
      <c r="D388" s="122">
        <f t="shared" si="163"/>
        <v>2.0027588226919678E-5</v>
      </c>
      <c r="E388" s="122">
        <f t="shared" si="163"/>
        <v>4.0735569983330169E-4</v>
      </c>
      <c r="F388" s="122">
        <f t="shared" si="163"/>
        <v>9.3929921877577332E-4</v>
      </c>
      <c r="G388" s="122">
        <f t="shared" si="163"/>
        <v>2.0166701126955312E-3</v>
      </c>
      <c r="H388" s="122">
        <f t="shared" si="163"/>
        <v>8.3019353196243355E-3</v>
      </c>
      <c r="I388" s="122">
        <f t="shared" si="163"/>
        <v>3.1483477327161986E-3</v>
      </c>
      <c r="J388" s="122">
        <f t="shared" si="163"/>
        <v>4.8745308060206168E-3</v>
      </c>
      <c r="K388" s="122">
        <f t="shared" si="163"/>
        <v>3.9037538184015785E-3</v>
      </c>
      <c r="L388" s="122">
        <f t="shared" si="163"/>
        <v>3.0505614434902534E-2</v>
      </c>
      <c r="M388" s="122">
        <f t="shared" si="163"/>
        <v>1.8517579178940313E-3</v>
      </c>
      <c r="N388" s="122">
        <f t="shared" si="163"/>
        <v>1.0096290679746033E-2</v>
      </c>
      <c r="O388" s="122">
        <f t="shared" si="163"/>
        <v>2.7627951010021027E-3</v>
      </c>
      <c r="P388" s="122">
        <f t="shared" si="163"/>
        <v>6.092156322726203E-3</v>
      </c>
      <c r="Q388" s="122">
        <f t="shared" si="163"/>
        <v>1.7140658608247891E-3</v>
      </c>
      <c r="R388" s="122">
        <f t="shared" si="163"/>
        <v>7.1402033026168844E-4</v>
      </c>
      <c r="S388" s="122">
        <f t="shared" si="163"/>
        <v>6.9412768773469049E-4</v>
      </c>
      <c r="T388" s="122">
        <f t="shared" si="163"/>
        <v>1.4728198749874883E-3</v>
      </c>
      <c r="U388" s="122">
        <f t="shared" si="163"/>
        <v>9.4565074305777539E-4</v>
      </c>
      <c r="V388" s="122">
        <f t="shared" si="163"/>
        <v>4.4619601416241342E-4</v>
      </c>
      <c r="W388" s="122">
        <f t="shared" si="163"/>
        <v>1.9263852339237635E-3</v>
      </c>
      <c r="X388" s="122">
        <f t="shared" si="163"/>
        <v>7.5182701305085201E-4</v>
      </c>
      <c r="Y388" s="122">
        <f t="shared" si="163"/>
        <v>1.0623569987006161E-4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2.0027588226919678E-5</v>
      </c>
      <c r="E389" s="98">
        <v>4.0735569983330169E-4</v>
      </c>
      <c r="F389" s="98">
        <v>9.3929921877577332E-4</v>
      </c>
      <c r="G389" s="98">
        <v>2.0166701126955312E-3</v>
      </c>
      <c r="H389" s="98">
        <v>8.3019353196243355E-3</v>
      </c>
      <c r="I389" s="98">
        <v>3.1483477327161986E-3</v>
      </c>
      <c r="J389" s="98">
        <v>4.8745308060206168E-3</v>
      </c>
      <c r="K389" s="98">
        <v>3.9037538184015785E-3</v>
      </c>
      <c r="L389" s="98">
        <v>3.0505614434902534E-2</v>
      </c>
      <c r="M389" s="98">
        <v>1.8517579178940313E-3</v>
      </c>
      <c r="N389" s="98">
        <v>1.0096290679746033E-2</v>
      </c>
      <c r="O389" s="98">
        <v>2.7627951010021027E-3</v>
      </c>
      <c r="P389" s="98">
        <v>6.092156322726203E-3</v>
      </c>
      <c r="Q389" s="98">
        <v>1.7140658608247891E-3</v>
      </c>
      <c r="R389" s="98">
        <v>7.1402033026168844E-4</v>
      </c>
      <c r="S389" s="98">
        <v>6.9412768773469049E-4</v>
      </c>
      <c r="T389" s="98">
        <v>1.4728198749874883E-3</v>
      </c>
      <c r="U389" s="98">
        <v>9.4565074305777539E-4</v>
      </c>
      <c r="V389" s="98">
        <v>4.4619601416241342E-4</v>
      </c>
      <c r="W389" s="98">
        <v>1.9263852339237635E-3</v>
      </c>
      <c r="X389" s="98">
        <v>7.5182701305085201E-4</v>
      </c>
      <c r="Y389" s="98">
        <v>1.0623569987006161E-4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0.22818950851931347</v>
      </c>
      <c r="D390" s="122">
        <v>0.20049114053027531</v>
      </c>
      <c r="E390" s="122">
        <v>0.26471101429133498</v>
      </c>
      <c r="F390" s="122">
        <v>0.43840421671272856</v>
      </c>
      <c r="G390" s="122">
        <v>0.45839382397987749</v>
      </c>
      <c r="H390" s="122">
        <v>0.71228578044338664</v>
      </c>
      <c r="I390" s="122">
        <v>0.46293960455574473</v>
      </c>
      <c r="J390" s="122">
        <v>1.0372536176482685</v>
      </c>
      <c r="K390" s="122">
        <v>0.51488246436861684</v>
      </c>
      <c r="L390" s="122">
        <v>0.71365033148964852</v>
      </c>
      <c r="M390" s="122">
        <v>0.47327588082404976</v>
      </c>
      <c r="N390" s="122">
        <v>0.54870796883425643</v>
      </c>
      <c r="O390" s="122">
        <v>0.62122445731586162</v>
      </c>
      <c r="P390" s="122">
        <v>0.45075408019282692</v>
      </c>
      <c r="Q390" s="122">
        <v>0.32489540978729298</v>
      </c>
      <c r="R390" s="122">
        <v>0.1891363631649958</v>
      </c>
      <c r="S390" s="122">
        <v>0.23568042912401638</v>
      </c>
      <c r="T390" s="122">
        <v>0.43784051960315729</v>
      </c>
      <c r="U390" s="122">
        <v>0.43494101637445037</v>
      </c>
      <c r="V390" s="122">
        <v>0.33734047800613298</v>
      </c>
      <c r="W390" s="122">
        <v>1.1805538205827886</v>
      </c>
      <c r="X390" s="122">
        <v>0.6870601950807087</v>
      </c>
      <c r="Y390" s="122">
        <v>0.74435133376626961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9.4723424488034905E-2</v>
      </c>
      <c r="D391" s="98">
        <v>8.4319425938689407E-2</v>
      </c>
      <c r="E391" s="98">
        <v>2.4412292176092115E-2</v>
      </c>
      <c r="F391" s="98">
        <v>6.8326727002392942E-3</v>
      </c>
      <c r="G391" s="98">
        <v>2.9293725432691372E-2</v>
      </c>
      <c r="H391" s="98">
        <v>5.7769204105247926E-2</v>
      </c>
      <c r="I391" s="98">
        <v>0.33552958350078027</v>
      </c>
      <c r="J391" s="98">
        <v>0.56019877434421272</v>
      </c>
      <c r="K391" s="98">
        <v>0.39294538886898317</v>
      </c>
      <c r="L391" s="98">
        <v>0.45467149356961989</v>
      </c>
      <c r="M391" s="98">
        <v>0.31519903132708316</v>
      </c>
      <c r="N391" s="98">
        <v>0.29228668080446352</v>
      </c>
      <c r="O391" s="98">
        <v>0.37052882643068508</v>
      </c>
      <c r="P391" s="98">
        <v>9.1990502114784101E-2</v>
      </c>
      <c r="Q391" s="98">
        <v>0.10180019114119503</v>
      </c>
      <c r="R391" s="98">
        <v>5.9065857566954476E-2</v>
      </c>
      <c r="S391" s="98">
        <v>0.12139974241491018</v>
      </c>
      <c r="T391" s="98">
        <v>0.18434795446917787</v>
      </c>
      <c r="U391" s="98">
        <v>0.25408378043156454</v>
      </c>
      <c r="V391" s="98">
        <v>0.3074782325805297</v>
      </c>
      <c r="W391" s="98">
        <v>0.93379322989433189</v>
      </c>
      <c r="X391" s="98">
        <v>0.68700277073344562</v>
      </c>
      <c r="Y391" s="98">
        <v>0.74431059784370834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4.4099862128664903E-3</v>
      </c>
      <c r="D395" s="101">
        <v>3.9337496042554645E-3</v>
      </c>
      <c r="E395" s="101">
        <v>2.7671520004979842E-3</v>
      </c>
      <c r="F395" s="101">
        <v>1.2669704185596538E-3</v>
      </c>
      <c r="G395" s="101">
        <v>2.6851517130594364E-3</v>
      </c>
      <c r="H395" s="101">
        <v>3.9276497351350389E-3</v>
      </c>
      <c r="I395" s="101">
        <v>7.8736054717426398E-4</v>
      </c>
      <c r="J395" s="101">
        <v>1.0288221235535569E-3</v>
      </c>
      <c r="K395" s="101">
        <v>3.1756449127906816E-3</v>
      </c>
      <c r="L395" s="101">
        <v>4.4207075564125474E-3</v>
      </c>
      <c r="M395" s="101">
        <v>2.140034912109809E-3</v>
      </c>
      <c r="N395" s="101">
        <v>1.4707896670999045E-3</v>
      </c>
      <c r="O395" s="101">
        <v>1.1359106921205249E-3</v>
      </c>
      <c r="P395" s="101">
        <v>1.0985826121682847E-3</v>
      </c>
      <c r="Q395" s="101">
        <v>1.2419492818417923E-3</v>
      </c>
      <c r="R395" s="101">
        <v>1.5644060551008637E-3</v>
      </c>
      <c r="S395" s="101">
        <v>2.0481538139712607E-3</v>
      </c>
      <c r="T395" s="101">
        <v>3.298367933260115E-3</v>
      </c>
      <c r="U395" s="101">
        <v>2.3072633176442511E-3</v>
      </c>
      <c r="V395" s="101">
        <v>5.2667224856608758E-4</v>
      </c>
      <c r="W395" s="101">
        <v>5.6993271841541439E-3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0.12905609781841207</v>
      </c>
      <c r="D399" s="101">
        <v>0.11223796498733044</v>
      </c>
      <c r="E399" s="101">
        <v>0.23753157011474488</v>
      </c>
      <c r="F399" s="101">
        <v>0.4303045735939296</v>
      </c>
      <c r="G399" s="101">
        <v>0.42641494683412667</v>
      </c>
      <c r="H399" s="101">
        <v>0.65058892660300371</v>
      </c>
      <c r="I399" s="101">
        <v>0.1266226605077902</v>
      </c>
      <c r="J399" s="101">
        <v>0.47602602118050219</v>
      </c>
      <c r="K399" s="101">
        <v>0.11876143058684296</v>
      </c>
      <c r="L399" s="101">
        <v>0.25455813036361613</v>
      </c>
      <c r="M399" s="101">
        <v>0.15593681458485681</v>
      </c>
      <c r="N399" s="101">
        <v>0.25495049836269307</v>
      </c>
      <c r="O399" s="101">
        <v>0.24955972019305606</v>
      </c>
      <c r="P399" s="101">
        <v>0.35766499546587455</v>
      </c>
      <c r="Q399" s="101">
        <v>0.22185326936425614</v>
      </c>
      <c r="R399" s="101">
        <v>0.12850609954294046</v>
      </c>
      <c r="S399" s="101">
        <v>0.11223253289513493</v>
      </c>
      <c r="T399" s="101">
        <v>0.25019419720071934</v>
      </c>
      <c r="U399" s="101">
        <v>0.17854997262524155</v>
      </c>
      <c r="V399" s="101">
        <v>2.9335573177037208E-2</v>
      </c>
      <c r="W399" s="101">
        <v>0.24106126350430265</v>
      </c>
      <c r="X399" s="101">
        <v>5.7424347263110152E-5</v>
      </c>
      <c r="Y399" s="101">
        <v>4.0735922561267772E-5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0.33449180073560653</v>
      </c>
      <c r="D403" s="122">
        <v>0.31663935353277278</v>
      </c>
      <c r="E403" s="122">
        <v>0.41419856174979486</v>
      </c>
      <c r="F403" s="122">
        <v>0.54496914428316789</v>
      </c>
      <c r="G403" s="122">
        <v>0.52533989426559902</v>
      </c>
      <c r="H403" s="122">
        <v>0.79206882021790026</v>
      </c>
      <c r="I403" s="122">
        <v>0.63297438272852347</v>
      </c>
      <c r="J403" s="122">
        <v>1.3034342220509552</v>
      </c>
      <c r="K403" s="122">
        <v>0.55822972697509876</v>
      </c>
      <c r="L403" s="122">
        <v>0.78302934472901486</v>
      </c>
      <c r="M403" s="122">
        <v>0.51472965979442631</v>
      </c>
      <c r="N403" s="122">
        <v>0.57216777919873063</v>
      </c>
      <c r="O403" s="122">
        <v>0.60373292298927828</v>
      </c>
      <c r="P403" s="122">
        <v>0.39259299145893622</v>
      </c>
      <c r="Q403" s="122">
        <v>0.23305420476837646</v>
      </c>
      <c r="R403" s="122">
        <v>0.1314303457648005</v>
      </c>
      <c r="S403" s="122">
        <v>0.15993014761235794</v>
      </c>
      <c r="T403" s="122">
        <v>0.33902878988651708</v>
      </c>
      <c r="U403" s="122">
        <v>0.37123465748377538</v>
      </c>
      <c r="V403" s="122">
        <v>0.26813116918209312</v>
      </c>
      <c r="W403" s="122">
        <v>0.69868281442196822</v>
      </c>
      <c r="X403" s="122">
        <v>0.43391135534617276</v>
      </c>
      <c r="Y403" s="122">
        <v>0.76749700543430455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1.4894296704310545E-2</v>
      </c>
      <c r="D404" s="98">
        <v>2.2167128418918651E-2</v>
      </c>
      <c r="E404" s="98">
        <v>3.369800755152591E-2</v>
      </c>
      <c r="F404" s="98">
        <v>4.373942555895733E-2</v>
      </c>
      <c r="G404" s="98">
        <v>4.9025456957008474E-2</v>
      </c>
      <c r="H404" s="98">
        <v>6.8477635666736425E-2</v>
      </c>
      <c r="I404" s="98">
        <v>3.5214457126256704E-2</v>
      </c>
      <c r="J404" s="98">
        <v>0.20295019802908798</v>
      </c>
      <c r="K404" s="98">
        <v>0.13218559012557266</v>
      </c>
      <c r="L404" s="98">
        <v>0.15691122768475751</v>
      </c>
      <c r="M404" s="98">
        <v>9.2859001640529543E-2</v>
      </c>
      <c r="N404" s="98">
        <v>9.3809736119557174E-2</v>
      </c>
      <c r="O404" s="98">
        <v>0.13145112125160549</v>
      </c>
      <c r="P404" s="98">
        <v>0.10711591673118982</v>
      </c>
      <c r="Q404" s="98">
        <v>9.3273841764366067E-2</v>
      </c>
      <c r="R404" s="98">
        <v>3.4495595648759758E-2</v>
      </c>
      <c r="S404" s="98">
        <v>3.6117895882685082E-2</v>
      </c>
      <c r="T404" s="98">
        <v>2.4904367282966636E-2</v>
      </c>
      <c r="U404" s="98">
        <v>5.0227834886812282E-2</v>
      </c>
      <c r="V404" s="98">
        <v>7.8145088493360021E-2</v>
      </c>
      <c r="W404" s="98">
        <v>0.23853065705062496</v>
      </c>
      <c r="X404" s="98">
        <v>0.27504760078269708</v>
      </c>
      <c r="Y404" s="98">
        <v>0.10355611628413944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0.29948606144286716</v>
      </c>
      <c r="D405" s="98">
        <v>0.25931087296698541</v>
      </c>
      <c r="E405" s="98">
        <v>0.27235824777192214</v>
      </c>
      <c r="F405" s="98">
        <v>0.22767853321322551</v>
      </c>
      <c r="G405" s="98">
        <v>0.25641813429013549</v>
      </c>
      <c r="H405" s="98">
        <v>0.19381489795226989</v>
      </c>
      <c r="I405" s="98">
        <v>4.4440283297840839E-2</v>
      </c>
      <c r="J405" s="98">
        <v>0.20113828700448882</v>
      </c>
      <c r="K405" s="98">
        <v>0.33791894814735851</v>
      </c>
      <c r="L405" s="98">
        <v>0.52936564512298467</v>
      </c>
      <c r="M405" s="98">
        <v>0.30765969600877624</v>
      </c>
      <c r="N405" s="98">
        <v>0.22756503484659776</v>
      </c>
      <c r="O405" s="98">
        <v>0.18650425775083723</v>
      </c>
      <c r="P405" s="98">
        <v>0.11538802996155094</v>
      </c>
      <c r="Q405" s="98">
        <v>0.1059531021895594</v>
      </c>
      <c r="R405" s="98">
        <v>6.8056566424566992E-2</v>
      </c>
      <c r="S405" s="98">
        <v>0.10207220630859271</v>
      </c>
      <c r="T405" s="98">
        <v>0.21557457066898963</v>
      </c>
      <c r="U405" s="98">
        <v>0.12711703996190979</v>
      </c>
      <c r="V405" s="98">
        <v>2.3001107876992773E-2</v>
      </c>
      <c r="W405" s="98">
        <v>0.17417525275917253</v>
      </c>
      <c r="X405" s="98">
        <v>0.10890001396054975</v>
      </c>
      <c r="Y405" s="98">
        <v>0.66202154072749519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2.0111442588428834E-2</v>
      </c>
      <c r="D406" s="33">
        <v>3.5161352146868718E-2</v>
      </c>
      <c r="E406" s="33">
        <v>0.10814230642634681</v>
      </c>
      <c r="F406" s="33">
        <v>0.27355118551098512</v>
      </c>
      <c r="G406" s="33">
        <v>0.21989630301845503</v>
      </c>
      <c r="H406" s="33">
        <v>0.52977628659889398</v>
      </c>
      <c r="I406" s="33">
        <v>0.55331964230442598</v>
      </c>
      <c r="J406" s="33">
        <v>0.8993457370173783</v>
      </c>
      <c r="K406" s="33">
        <v>8.812518870216754E-2</v>
      </c>
      <c r="L406" s="33">
        <v>9.6752471921272634E-2</v>
      </c>
      <c r="M406" s="33">
        <v>0.11421096214512047</v>
      </c>
      <c r="N406" s="33">
        <v>0.25079300823257566</v>
      </c>
      <c r="O406" s="33">
        <v>0.28577754398683547</v>
      </c>
      <c r="P406" s="33">
        <v>0.17008904476619544</v>
      </c>
      <c r="Q406" s="33">
        <v>3.3827260814450984E-2</v>
      </c>
      <c r="R406" s="33">
        <v>2.8878183691473748E-2</v>
      </c>
      <c r="S406" s="33">
        <v>2.1740045421080153E-2</v>
      </c>
      <c r="T406" s="33">
        <v>9.8549851934560811E-2</v>
      </c>
      <c r="U406" s="33">
        <v>0.19388978263505327</v>
      </c>
      <c r="V406" s="33">
        <v>0.1669849728117403</v>
      </c>
      <c r="W406" s="33">
        <v>0.28597690461217073</v>
      </c>
      <c r="X406" s="33">
        <v>4.9963740602925931E-2</v>
      </c>
      <c r="Y406" s="33">
        <v>1.9193484226699305E-3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0.53256757116864839</v>
      </c>
      <c r="D408" s="119">
        <f t="shared" si="164"/>
        <v>0.54278945790164657</v>
      </c>
      <c r="E408" s="119">
        <f t="shared" si="164"/>
        <v>0.55493322112689647</v>
      </c>
      <c r="F408" s="119">
        <f t="shared" si="164"/>
        <v>0.56830865984924561</v>
      </c>
      <c r="G408" s="119">
        <f t="shared" si="164"/>
        <v>0.57695235870780137</v>
      </c>
      <c r="H408" s="119">
        <f t="shared" si="164"/>
        <v>0.5905999775950922</v>
      </c>
      <c r="I408" s="119">
        <f t="shared" si="164"/>
        <v>0.60470239687476823</v>
      </c>
      <c r="J408" s="119">
        <f t="shared" si="164"/>
        <v>0.61349242963718575</v>
      </c>
      <c r="K408" s="119">
        <f t="shared" si="164"/>
        <v>0.6188431212961234</v>
      </c>
      <c r="L408" s="119">
        <f t="shared" si="164"/>
        <v>0.62996882076256311</v>
      </c>
      <c r="M408" s="119">
        <f t="shared" si="164"/>
        <v>0.6397231153637517</v>
      </c>
      <c r="N408" s="119">
        <f t="shared" si="164"/>
        <v>0.65099187640701628</v>
      </c>
      <c r="O408" s="119">
        <f t="shared" si="164"/>
        <v>0.65833144020785783</v>
      </c>
      <c r="P408" s="119">
        <f t="shared" si="164"/>
        <v>0.66444594983997596</v>
      </c>
      <c r="Q408" s="119">
        <f t="shared" si="164"/>
        <v>0.66986897288942648</v>
      </c>
      <c r="R408" s="119">
        <f t="shared" ref="R408:V408" si="165">IF(R384=0,"",R384/R360)</f>
        <v>0.68192330768849985</v>
      </c>
      <c r="S408" s="119">
        <f t="shared" si="165"/>
        <v>0.69410770118926368</v>
      </c>
      <c r="T408" s="119">
        <f t="shared" si="165"/>
        <v>0.70812872810092631</v>
      </c>
      <c r="U408" s="119">
        <f t="shared" si="165"/>
        <v>0.72348938759981107</v>
      </c>
      <c r="V408" s="119">
        <f t="shared" si="165"/>
        <v>0.73610485283574578</v>
      </c>
      <c r="W408" s="119">
        <f t="shared" ref="W408:Y408" si="166">IF(W384=0,"",W384/W360)</f>
        <v>0.74227835061964442</v>
      </c>
      <c r="X408" s="119">
        <f t="shared" si="166"/>
        <v>0.74262478853181901</v>
      </c>
      <c r="Y408" s="119">
        <f t="shared" si="166"/>
        <v>0.74146029303316197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0.52652697628147183</v>
      </c>
      <c r="D409" s="124">
        <f t="shared" si="167"/>
        <v>0.5376834323333004</v>
      </c>
      <c r="E409" s="124">
        <f t="shared" si="167"/>
        <v>0.54894727967378165</v>
      </c>
      <c r="F409" s="124">
        <f t="shared" si="167"/>
        <v>0.5603146891124553</v>
      </c>
      <c r="G409" s="124">
        <f t="shared" si="167"/>
        <v>0.57176650605059121</v>
      </c>
      <c r="H409" s="124">
        <f t="shared" si="167"/>
        <v>0.58329852104242041</v>
      </c>
      <c r="I409" s="124">
        <f t="shared" si="167"/>
        <v>0.59486310285068289</v>
      </c>
      <c r="J409" s="124">
        <f t="shared" si="167"/>
        <v>0.60646001237545455</v>
      </c>
      <c r="K409" s="124">
        <f t="shared" si="167"/>
        <v>0.61801553758920602</v>
      </c>
      <c r="L409" s="124">
        <f t="shared" si="167"/>
        <v>0.62947995808830437</v>
      </c>
      <c r="M409" s="124">
        <f t="shared" si="167"/>
        <v>0.64002535320447951</v>
      </c>
      <c r="N409" s="124">
        <f t="shared" si="167"/>
        <v>0.64916687551397068</v>
      </c>
      <c r="O409" s="124">
        <f t="shared" si="167"/>
        <v>0.65663176034851356</v>
      </c>
      <c r="P409" s="124">
        <f t="shared" si="167"/>
        <v>0.66305624611145486</v>
      </c>
      <c r="Q409" s="124">
        <f t="shared" si="167"/>
        <v>0.67072479011504427</v>
      </c>
      <c r="R409" s="124">
        <f t="shared" ref="R409:V409" si="168">IF(R385=0,"",R385/R361)</f>
        <v>0.68222328354458683</v>
      </c>
      <c r="S409" s="124">
        <f t="shared" si="168"/>
        <v>0.69517328752401597</v>
      </c>
      <c r="T409" s="124">
        <f t="shared" si="168"/>
        <v>0.70825117833738627</v>
      </c>
      <c r="U409" s="124">
        <f t="shared" si="168"/>
        <v>0.72033060524602355</v>
      </c>
      <c r="V409" s="124">
        <f t="shared" si="168"/>
        <v>0.73044344396023708</v>
      </c>
      <c r="W409" s="124">
        <f t="shared" ref="W409:Y409" si="169">IF(W385=0,"",W385/W361)</f>
        <v>0.73857074148335522</v>
      </c>
      <c r="X409" s="124">
        <f t="shared" si="169"/>
        <v>0.74563165752262339</v>
      </c>
      <c r="Y409" s="124">
        <f t="shared" si="169"/>
        <v>0.7522698976059411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0.52427911800535532</v>
      </c>
      <c r="D410" s="111">
        <f t="shared" si="170"/>
        <v>0.53548828704131957</v>
      </c>
      <c r="E410" s="111">
        <f t="shared" si="170"/>
        <v>0.54680416604923754</v>
      </c>
      <c r="F410" s="111">
        <f t="shared" si="170"/>
        <v>0.55821568753493311</v>
      </c>
      <c r="G410" s="111">
        <f t="shared" si="170"/>
        <v>0.56971159229718149</v>
      </c>
      <c r="H410" s="111">
        <f t="shared" si="170"/>
        <v>0.58127862095350114</v>
      </c>
      <c r="I410" s="111">
        <f t="shared" si="170"/>
        <v>0.59289928290109495</v>
      </c>
      <c r="J410" s="111">
        <f t="shared" si="170"/>
        <v>0.60453579615325947</v>
      </c>
      <c r="K410" s="111">
        <f t="shared" si="170"/>
        <v>0.61613820173047862</v>
      </c>
      <c r="L410" s="111">
        <f t="shared" si="170"/>
        <v>0.6276621583588351</v>
      </c>
      <c r="M410" s="111">
        <f t="shared" si="170"/>
        <v>0.63824786042907833</v>
      </c>
      <c r="N410" s="111">
        <f t="shared" si="170"/>
        <v>0.64742483882435764</v>
      </c>
      <c r="O410" s="111">
        <f t="shared" si="170"/>
        <v>0.6549213719115482</v>
      </c>
      <c r="P410" s="111">
        <f t="shared" si="170"/>
        <v>0.66138688513362931</v>
      </c>
      <c r="Q410" s="111">
        <f t="shared" si="170"/>
        <v>0.66910145122810971</v>
      </c>
      <c r="R410" s="111">
        <f t="shared" ref="R410:V410" si="171">IF(R386=0,"",R386/R362)</f>
        <v>0.6806568735369577</v>
      </c>
      <c r="S410" s="111">
        <f t="shared" si="171"/>
        <v>0.69366236330996789</v>
      </c>
      <c r="T410" s="111">
        <f t="shared" si="171"/>
        <v>0.70678074661909807</v>
      </c>
      <c r="U410" s="111">
        <f t="shared" si="171"/>
        <v>0.7188988395910153</v>
      </c>
      <c r="V410" s="111">
        <f t="shared" si="171"/>
        <v>0.72906376712583076</v>
      </c>
      <c r="W410" s="111">
        <f t="shared" ref="W410:Y410" si="172">IF(W386=0,"",W386/W362)</f>
        <v>0.73722951912458168</v>
      </c>
      <c r="X410" s="111">
        <f t="shared" si="172"/>
        <v>0.74431901069066997</v>
      </c>
      <c r="Y410" s="111">
        <f t="shared" si="172"/>
        <v>0.75100017235585048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2.7702647744791236</v>
      </c>
      <c r="E412" s="124">
        <f t="shared" si="176"/>
        <v>2.8949870262191255</v>
      </c>
      <c r="F412" s="124">
        <f t="shared" si="176"/>
        <v>3.0207109920695032</v>
      </c>
      <c r="G412" s="124">
        <f t="shared" si="176"/>
        <v>3.1481650317797532</v>
      </c>
      <c r="H412" s="124">
        <f t="shared" si="176"/>
        <v>3.2772346751557686</v>
      </c>
      <c r="I412" s="124">
        <f t="shared" si="176"/>
        <v>3.4080726002452435</v>
      </c>
      <c r="J412" s="124">
        <f t="shared" si="176"/>
        <v>3.5413630985791618</v>
      </c>
      <c r="K412" s="124">
        <f t="shared" si="176"/>
        <v>3.6776481861061647</v>
      </c>
      <c r="L412" s="124">
        <f t="shared" si="176"/>
        <v>3.8169997399745532</v>
      </c>
      <c r="M412" s="124">
        <f t="shared" si="176"/>
        <v>3.9766863491261977</v>
      </c>
      <c r="N412" s="124">
        <f t="shared" si="176"/>
        <v>4.1618342648150497</v>
      </c>
      <c r="O412" s="124">
        <f t="shared" si="176"/>
        <v>4.3721132014718442</v>
      </c>
      <c r="P412" s="124">
        <f t="shared" si="176"/>
        <v>4.5870588123142886</v>
      </c>
      <c r="Q412" s="124">
        <f t="shared" si="176"/>
        <v>4.7520262730472709</v>
      </c>
      <c r="R412" s="124">
        <f t="shared" ref="R412:V412" si="177">IF(R388=0,"",R388/R364)</f>
        <v>4.7877711121239566</v>
      </c>
      <c r="S412" s="124">
        <f t="shared" si="177"/>
        <v>4.791742760910255</v>
      </c>
      <c r="T412" s="124">
        <f t="shared" si="177"/>
        <v>4.796155704006142</v>
      </c>
      <c r="U412" s="124">
        <f t="shared" si="177"/>
        <v>4.8010589741126832</v>
      </c>
      <c r="V412" s="124">
        <f t="shared" si="177"/>
        <v>4.8150702473289639</v>
      </c>
      <c r="W412" s="124">
        <f t="shared" ref="W412:Y412" si="178">IF(W388=0,"",W388/W364)</f>
        <v>4.8610579629971289</v>
      </c>
      <c r="X412" s="124">
        <f t="shared" si="178"/>
        <v>4.9138898910501316</v>
      </c>
      <c r="Y412" s="124">
        <f t="shared" si="178"/>
        <v>4.9734408651691888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2.7702647744791236</v>
      </c>
      <c r="E413" s="111">
        <f t="shared" si="179"/>
        <v>2.8949870262191255</v>
      </c>
      <c r="F413" s="111">
        <f t="shared" si="179"/>
        <v>3.0207109920695032</v>
      </c>
      <c r="G413" s="111">
        <f t="shared" si="179"/>
        <v>3.1481650317797532</v>
      </c>
      <c r="H413" s="111">
        <f t="shared" si="179"/>
        <v>3.2772346751557686</v>
      </c>
      <c r="I413" s="111">
        <f t="shared" si="179"/>
        <v>3.4080726002452435</v>
      </c>
      <c r="J413" s="111">
        <f t="shared" si="179"/>
        <v>3.5413630985791618</v>
      </c>
      <c r="K413" s="111">
        <f t="shared" si="179"/>
        <v>3.6776481861061647</v>
      </c>
      <c r="L413" s="111">
        <f t="shared" si="179"/>
        <v>3.8169997399745532</v>
      </c>
      <c r="M413" s="111">
        <f t="shared" si="179"/>
        <v>3.9766863491261977</v>
      </c>
      <c r="N413" s="111">
        <f t="shared" si="179"/>
        <v>4.1618342648150497</v>
      </c>
      <c r="O413" s="111">
        <f t="shared" si="179"/>
        <v>4.3721132014718442</v>
      </c>
      <c r="P413" s="111">
        <f t="shared" si="179"/>
        <v>4.5870588123142886</v>
      </c>
      <c r="Q413" s="111">
        <f t="shared" si="179"/>
        <v>4.7520262730472709</v>
      </c>
      <c r="R413" s="111">
        <f t="shared" ref="R413:V413" si="180">IF(R389=0,"",R389/R365)</f>
        <v>4.7877711121239566</v>
      </c>
      <c r="S413" s="111">
        <f t="shared" si="180"/>
        <v>4.791742760910255</v>
      </c>
      <c r="T413" s="111">
        <f t="shared" si="180"/>
        <v>4.796155704006142</v>
      </c>
      <c r="U413" s="111">
        <f t="shared" si="180"/>
        <v>4.8010589741126832</v>
      </c>
      <c r="V413" s="111">
        <f t="shared" si="180"/>
        <v>4.8150702473289639</v>
      </c>
      <c r="W413" s="111">
        <f t="shared" ref="W413:Y413" si="181">IF(W389=0,"",W389/W365)</f>
        <v>4.8610579629971289</v>
      </c>
      <c r="X413" s="111">
        <f t="shared" si="181"/>
        <v>4.9138898910501316</v>
      </c>
      <c r="Y413" s="111">
        <f t="shared" si="181"/>
        <v>4.9734408651691888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0.57870166863186223</v>
      </c>
      <c r="D414" s="124">
        <f t="shared" si="182"/>
        <v>0.58595819774904856</v>
      </c>
      <c r="E414" s="124">
        <f t="shared" si="182"/>
        <v>0.6076733615645219</v>
      </c>
      <c r="F414" s="124">
        <f t="shared" si="182"/>
        <v>0.61349016178234073</v>
      </c>
      <c r="G414" s="124">
        <f t="shared" si="182"/>
        <v>0.61480134255438146</v>
      </c>
      <c r="H414" s="124">
        <f t="shared" si="182"/>
        <v>0.61775643050061213</v>
      </c>
      <c r="I414" s="124">
        <f t="shared" si="182"/>
        <v>0.62805669629349004</v>
      </c>
      <c r="J414" s="124">
        <f t="shared" si="182"/>
        <v>0.63517379420905729</v>
      </c>
      <c r="K414" s="124">
        <f t="shared" si="182"/>
        <v>0.65186246932243785</v>
      </c>
      <c r="L414" s="124">
        <f t="shared" si="182"/>
        <v>0.65772707157461263</v>
      </c>
      <c r="M414" s="124">
        <f t="shared" si="182"/>
        <v>0.67015137468367403</v>
      </c>
      <c r="N414" s="124">
        <f t="shared" si="182"/>
        <v>0.67437566915094316</v>
      </c>
      <c r="O414" s="124">
        <f t="shared" si="182"/>
        <v>0.69048669858543499</v>
      </c>
      <c r="P414" s="124">
        <f t="shared" si="182"/>
        <v>0.69136665022003152</v>
      </c>
      <c r="Q414" s="124">
        <f t="shared" si="182"/>
        <v>0.7125035446775323</v>
      </c>
      <c r="R414" s="124">
        <f t="shared" ref="R414:V414" si="183">IF(R390=0,"",R390/R366)</f>
        <v>0.72704283414119808</v>
      </c>
      <c r="S414" s="124">
        <f t="shared" si="183"/>
        <v>0.74700670794366608</v>
      </c>
      <c r="T414" s="124">
        <f t="shared" si="183"/>
        <v>0.75918062478578885</v>
      </c>
      <c r="U414" s="124">
        <f t="shared" si="183"/>
        <v>0.77848334706125588</v>
      </c>
      <c r="V414" s="124">
        <f t="shared" si="183"/>
        <v>0.80181602783375061</v>
      </c>
      <c r="W414" s="124">
        <f t="shared" ref="W414:Y414" si="184">IF(W390=0,"",W390/W366)</f>
        <v>0.80897933632098218</v>
      </c>
      <c r="X414" s="124">
        <f t="shared" si="184"/>
        <v>0.82212781816908576</v>
      </c>
      <c r="Y414" s="124">
        <f t="shared" si="184"/>
        <v>0.82886844345109245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0.54367392800973946</v>
      </c>
      <c r="D415" s="111">
        <f t="shared" si="185"/>
        <v>0.55795471301352939</v>
      </c>
      <c r="E415" s="111">
        <f t="shared" si="185"/>
        <v>0.57237144941231954</v>
      </c>
      <c r="F415" s="111">
        <f t="shared" si="185"/>
        <v>0.58691003691871524</v>
      </c>
      <c r="G415" s="111">
        <f t="shared" si="185"/>
        <v>0.60155613100534922</v>
      </c>
      <c r="H415" s="111">
        <f t="shared" si="185"/>
        <v>0.61629283885974784</v>
      </c>
      <c r="I415" s="111">
        <f t="shared" si="185"/>
        <v>0.63109787698013464</v>
      </c>
      <c r="J415" s="111">
        <f t="shared" si="185"/>
        <v>0.64592311009195025</v>
      </c>
      <c r="K415" s="111">
        <f t="shared" si="185"/>
        <v>0.66070488910192193</v>
      </c>
      <c r="L415" s="111">
        <f t="shared" si="185"/>
        <v>0.67538672202589134</v>
      </c>
      <c r="M415" s="111">
        <f t="shared" si="185"/>
        <v>0.68887319322587848</v>
      </c>
      <c r="N415" s="111">
        <f t="shared" si="185"/>
        <v>0.70056491230219231</v>
      </c>
      <c r="O415" s="111">
        <f t="shared" si="185"/>
        <v>0.71011569853339984</v>
      </c>
      <c r="P415" s="111">
        <f t="shared" si="185"/>
        <v>0.71835293752653617</v>
      </c>
      <c r="Q415" s="111">
        <f t="shared" si="185"/>
        <v>0.72818150371545931</v>
      </c>
      <c r="R415" s="111">
        <f t="shared" ref="R415:V415" si="186">IF(R391=0,"",R391/R367)</f>
        <v>0.74290342476876781</v>
      </c>
      <c r="S415" s="111">
        <f t="shared" si="186"/>
        <v>0.75947277105317501</v>
      </c>
      <c r="T415" s="111">
        <f t="shared" si="186"/>
        <v>0.77618594676084063</v>
      </c>
      <c r="U415" s="111">
        <f t="shared" si="186"/>
        <v>0.79162472548142615</v>
      </c>
      <c r="V415" s="111">
        <f t="shared" si="186"/>
        <v>0.80457511852466168</v>
      </c>
      <c r="W415" s="111">
        <f t="shared" ref="W415:Y415" si="187">IF(W391=0,"",W391/W367)</f>
        <v>0.81497850777807379</v>
      </c>
      <c r="X415" s="111">
        <f t="shared" si="187"/>
        <v>0.82213001871597791</v>
      </c>
      <c r="Y415" s="111">
        <f t="shared" si="187"/>
        <v>0.82886962765422623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0.54479335995157041</v>
      </c>
      <c r="D419" s="112">
        <f t="shared" si="197"/>
        <v>0.54816769586193193</v>
      </c>
      <c r="E419" s="112">
        <f t="shared" si="197"/>
        <v>0.55201107939887151</v>
      </c>
      <c r="F419" s="112">
        <f t="shared" si="197"/>
        <v>0.55591842397579927</v>
      </c>
      <c r="G419" s="112">
        <f t="shared" si="197"/>
        <v>0.56025773382787225</v>
      </c>
      <c r="H419" s="112">
        <f t="shared" si="197"/>
        <v>0.56498396992166366</v>
      </c>
      <c r="I419" s="112">
        <f t="shared" si="197"/>
        <v>0.57018780851146933</v>
      </c>
      <c r="J419" s="112">
        <f t="shared" si="197"/>
        <v>0.57624071820530209</v>
      </c>
      <c r="K419" s="112">
        <f t="shared" si="197"/>
        <v>0.58345854502783734</v>
      </c>
      <c r="L419" s="112">
        <f t="shared" si="197"/>
        <v>0.59192579073970586</v>
      </c>
      <c r="M419" s="112">
        <f t="shared" si="197"/>
        <v>0.60918680801746661</v>
      </c>
      <c r="N419" s="112">
        <f t="shared" si="197"/>
        <v>0.63763965608185014</v>
      </c>
      <c r="O419" s="112">
        <f t="shared" si="197"/>
        <v>0.67923604002764448</v>
      </c>
      <c r="P419" s="112">
        <f t="shared" si="197"/>
        <v>0.72967614286806159</v>
      </c>
      <c r="Q419" s="112">
        <f t="shared" si="197"/>
        <v>0.77509047363274119</v>
      </c>
      <c r="R419" s="112">
        <f t="shared" ref="R419:V419" si="198">IF(R395=0,"",R395/R371)</f>
        <v>0.80455428927857842</v>
      </c>
      <c r="S419" s="112">
        <f t="shared" si="198"/>
        <v>0.83198790969594538</v>
      </c>
      <c r="T419" s="112">
        <f t="shared" si="198"/>
        <v>0.85658243344934692</v>
      </c>
      <c r="U419" s="112">
        <f t="shared" si="198"/>
        <v>0.87752895910337247</v>
      </c>
      <c r="V419" s="112">
        <f t="shared" si="198"/>
        <v>0.89401858522257727</v>
      </c>
      <c r="W419" s="112">
        <f t="shared" ref="W419:Y419" si="199">IF(W395=0,"",W395/W371)</f>
        <v>0.90415398334772301</v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0.60878476673865101</v>
      </c>
      <c r="D423" s="112">
        <f t="shared" si="209"/>
        <v>0.61045031618852097</v>
      </c>
      <c r="E423" s="112">
        <f t="shared" si="209"/>
        <v>0.61227368033155805</v>
      </c>
      <c r="F423" s="112">
        <f t="shared" si="209"/>
        <v>0.61411904423471997</v>
      </c>
      <c r="G423" s="112">
        <f t="shared" si="209"/>
        <v>0.61611097761545908</v>
      </c>
      <c r="H423" s="112">
        <f t="shared" si="209"/>
        <v>0.61823541922603908</v>
      </c>
      <c r="I423" s="112">
        <f t="shared" si="209"/>
        <v>0.62052467595775818</v>
      </c>
      <c r="J423" s="112">
        <f t="shared" si="209"/>
        <v>0.62310828865644763</v>
      </c>
      <c r="K423" s="112">
        <f t="shared" si="209"/>
        <v>0.62610069559334514</v>
      </c>
      <c r="L423" s="112">
        <f t="shared" si="209"/>
        <v>0.62954124273690737</v>
      </c>
      <c r="M423" s="112">
        <f t="shared" si="209"/>
        <v>0.6360821372517047</v>
      </c>
      <c r="N423" s="112">
        <f t="shared" si="209"/>
        <v>0.64686748322044851</v>
      </c>
      <c r="O423" s="112">
        <f t="shared" si="209"/>
        <v>0.66331373382271219</v>
      </c>
      <c r="P423" s="112">
        <f t="shared" si="209"/>
        <v>0.6846411676310411</v>
      </c>
      <c r="Q423" s="112">
        <f t="shared" si="209"/>
        <v>0.70521760364250397</v>
      </c>
      <c r="R423" s="112">
        <f t="shared" ref="R423:V423" si="210">IF(R399=0,"",R399/R375)</f>
        <v>0.71914248767705713</v>
      </c>
      <c r="S423" s="112">
        <f t="shared" si="210"/>
        <v>0.73263330009309346</v>
      </c>
      <c r="T423" s="112">
        <f t="shared" si="210"/>
        <v>0.74601941658851678</v>
      </c>
      <c r="U423" s="112">
        <f t="shared" si="210"/>
        <v>0.75943540409177412</v>
      </c>
      <c r="V423" s="112">
        <f t="shared" si="210"/>
        <v>0.77261505662203023</v>
      </c>
      <c r="W423" s="112">
        <f t="shared" ref="W423:Y423" si="211">IF(W399=0,"",W399/W375)</f>
        <v>0.78465245171334885</v>
      </c>
      <c r="X423" s="112">
        <f t="shared" si="211"/>
        <v>0.79661826778611167</v>
      </c>
      <c r="Y423" s="112">
        <f t="shared" si="211"/>
        <v>0.80778164689818632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:Y424" si="214">IF(W400=0,"",W400/W376)</f>
        <v/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:Y425" si="217">IF(W401=0,"",W401/W377)</f>
        <v/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:Y426" si="220">IF(W402=0,"",W402/W378)</f>
        <v/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0.57968239990504322</v>
      </c>
      <c r="D427" s="124">
        <f t="shared" si="221"/>
        <v>0.58724093228886665</v>
      </c>
      <c r="E427" s="124">
        <f t="shared" si="221"/>
        <v>0.60947708307604309</v>
      </c>
      <c r="F427" s="124">
        <f t="shared" si="221"/>
        <v>0.64861882757169453</v>
      </c>
      <c r="G427" s="124">
        <f t="shared" si="221"/>
        <v>0.6355738285730842</v>
      </c>
      <c r="H427" s="124">
        <f t="shared" si="221"/>
        <v>0.680350260092217</v>
      </c>
      <c r="I427" s="124">
        <f t="shared" si="221"/>
        <v>0.72257701514759876</v>
      </c>
      <c r="J427" s="124">
        <f t="shared" si="221"/>
        <v>0.6866453424952963</v>
      </c>
      <c r="K427" s="124">
        <f t="shared" si="221"/>
        <v>0.5980882627449895</v>
      </c>
      <c r="L427" s="124">
        <f t="shared" si="221"/>
        <v>0.59370213236211278</v>
      </c>
      <c r="M427" s="124">
        <f t="shared" si="221"/>
        <v>0.60907332666727876</v>
      </c>
      <c r="N427" s="124">
        <f t="shared" si="221"/>
        <v>0.64580752649042616</v>
      </c>
      <c r="O427" s="124">
        <f t="shared" si="221"/>
        <v>0.65395575220858959</v>
      </c>
      <c r="P427" s="124">
        <f t="shared" si="221"/>
        <v>0.64902242552918066</v>
      </c>
      <c r="Q427" s="124">
        <f t="shared" si="221"/>
        <v>0.60123179804206905</v>
      </c>
      <c r="R427" s="124">
        <f t="shared" ref="R427:V427" si="222">IF(R403=0,"",R403/R379)</f>
        <v>0.61865655767687844</v>
      </c>
      <c r="S427" s="124">
        <f t="shared" si="222"/>
        <v>0.6102010266412391</v>
      </c>
      <c r="T427" s="124">
        <f t="shared" si="222"/>
        <v>0.64770245608053612</v>
      </c>
      <c r="U427" s="124">
        <f t="shared" si="222"/>
        <v>0.70625760087920064</v>
      </c>
      <c r="V427" s="124">
        <f t="shared" si="222"/>
        <v>0.7365458183289173</v>
      </c>
      <c r="W427" s="124">
        <f t="shared" ref="W427:Y427" si="223">IF(W403=0,"",W403/W379)</f>
        <v>0.68636200996551355</v>
      </c>
      <c r="X427" s="124">
        <f t="shared" si="223"/>
        <v>0.61953205533143274</v>
      </c>
      <c r="Y427" s="124">
        <f t="shared" si="223"/>
        <v>0.60542609330872688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0.57332523269684976</v>
      </c>
      <c r="D428" s="111">
        <f t="shared" si="224"/>
        <v>0.57361164336375614</v>
      </c>
      <c r="E428" s="111">
        <f t="shared" si="224"/>
        <v>0.57389807983013474</v>
      </c>
      <c r="F428" s="111">
        <f t="shared" si="224"/>
        <v>0.57418451981462326</v>
      </c>
      <c r="G428" s="111">
        <f t="shared" si="224"/>
        <v>0.57447098355890802</v>
      </c>
      <c r="H428" s="111">
        <f t="shared" si="224"/>
        <v>0.57475746858566445</v>
      </c>
      <c r="I428" s="111">
        <f t="shared" si="224"/>
        <v>0.5750439798824446</v>
      </c>
      <c r="J428" s="111">
        <f t="shared" si="224"/>
        <v>0.57533053788148958</v>
      </c>
      <c r="K428" s="111">
        <f t="shared" si="224"/>
        <v>0.57561715995557794</v>
      </c>
      <c r="L428" s="111">
        <f t="shared" si="224"/>
        <v>0.57590385075264028</v>
      </c>
      <c r="M428" s="111">
        <f t="shared" si="224"/>
        <v>0.57612157605048897</v>
      </c>
      <c r="N428" s="111">
        <f t="shared" si="224"/>
        <v>0.57624327425054334</v>
      </c>
      <c r="O428" s="111">
        <f t="shared" si="224"/>
        <v>0.57631601006785727</v>
      </c>
      <c r="P428" s="111">
        <f t="shared" si="224"/>
        <v>0.57651896734194397</v>
      </c>
      <c r="Q428" s="111">
        <f t="shared" si="224"/>
        <v>0.5773450508592084</v>
      </c>
      <c r="R428" s="111">
        <f t="shared" ref="R428:V428" si="225">IF(R404=0,"",R404/R380)</f>
        <v>0.57951496655812906</v>
      </c>
      <c r="S428" s="111">
        <f t="shared" si="225"/>
        <v>0.58257588060664922</v>
      </c>
      <c r="T428" s="111">
        <f t="shared" si="225"/>
        <v>0.58593430347637654</v>
      </c>
      <c r="U428" s="111">
        <f t="shared" si="225"/>
        <v>0.58899674563892657</v>
      </c>
      <c r="V428" s="111">
        <f t="shared" si="225"/>
        <v>0.59116971756591097</v>
      </c>
      <c r="W428" s="111">
        <f t="shared" ref="W428:Y428" si="226">IF(W404=0,"",W404/W380)</f>
        <v>0.59221406437214041</v>
      </c>
      <c r="X428" s="111">
        <f t="shared" si="226"/>
        <v>0.59259825508325437</v>
      </c>
      <c r="Y428" s="111">
        <f t="shared" si="226"/>
        <v>0.59263667415436583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0.57161744790684599</v>
      </c>
      <c r="D429" s="111">
        <f t="shared" si="227"/>
        <v>0.57214600809599936</v>
      </c>
      <c r="E429" s="111">
        <f t="shared" si="227"/>
        <v>0.57267461589711555</v>
      </c>
      <c r="F429" s="111">
        <f t="shared" si="227"/>
        <v>0.5732032301907718</v>
      </c>
      <c r="G429" s="111">
        <f t="shared" si="227"/>
        <v>0.57373188833224487</v>
      </c>
      <c r="H429" s="111">
        <f t="shared" si="227"/>
        <v>0.57426058574972472</v>
      </c>
      <c r="I429" s="111">
        <f t="shared" si="227"/>
        <v>0.57478933164755219</v>
      </c>
      <c r="J429" s="111">
        <f t="shared" si="227"/>
        <v>0.57531816373266498</v>
      </c>
      <c r="K429" s="111">
        <f t="shared" si="227"/>
        <v>0.5758471140658773</v>
      </c>
      <c r="L429" s="111">
        <f t="shared" si="227"/>
        <v>0.57637619122477146</v>
      </c>
      <c r="M429" s="111">
        <f t="shared" si="227"/>
        <v>0.57677799513053207</v>
      </c>
      <c r="N429" s="111">
        <f t="shared" si="227"/>
        <v>0.57700258461365139</v>
      </c>
      <c r="O429" s="111">
        <f t="shared" si="227"/>
        <v>0.57713681584802889</v>
      </c>
      <c r="P429" s="111">
        <f t="shared" si="227"/>
        <v>0.57751136591747998</v>
      </c>
      <c r="Q429" s="111">
        <f t="shared" si="227"/>
        <v>0.57903587219672636</v>
      </c>
      <c r="R429" s="111">
        <f t="shared" ref="R429:V429" si="228">IF(R405=0,"",R405/R381)</f>
        <v>0.58304037057891678</v>
      </c>
      <c r="S429" s="111">
        <f t="shared" si="228"/>
        <v>0.58868917313904434</v>
      </c>
      <c r="T429" s="111">
        <f t="shared" si="228"/>
        <v>0.59488701711760272</v>
      </c>
      <c r="U429" s="111">
        <f t="shared" si="228"/>
        <v>0.60053863975510169</v>
      </c>
      <c r="V429" s="111">
        <f t="shared" si="228"/>
        <v>0.60454877829204257</v>
      </c>
      <c r="W429" s="111">
        <f t="shared" ref="W429:Y429" si="229">IF(W405=0,"",W405/W381)</f>
        <v>0.60647608131956188</v>
      </c>
      <c r="X429" s="111">
        <f t="shared" si="229"/>
        <v>0.60687706138573416</v>
      </c>
      <c r="Y429" s="111">
        <f t="shared" si="229"/>
        <v>0.60691715939235147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0.74157921640909141</v>
      </c>
      <c r="D430" s="45">
        <f t="shared" si="230"/>
        <v>0.74292076667191642</v>
      </c>
      <c r="E430" s="45">
        <f t="shared" si="230"/>
        <v>0.74432557133997501</v>
      </c>
      <c r="F430" s="45">
        <f t="shared" si="230"/>
        <v>0.74573900160874729</v>
      </c>
      <c r="G430" s="45">
        <f t="shared" si="230"/>
        <v>0.74721068546417646</v>
      </c>
      <c r="H430" s="45">
        <f t="shared" si="230"/>
        <v>0.74873454907258252</v>
      </c>
      <c r="I430" s="45">
        <f t="shared" si="230"/>
        <v>0.75032282077115209</v>
      </c>
      <c r="J430" s="45">
        <f t="shared" si="230"/>
        <v>0.75202559574112338</v>
      </c>
      <c r="K430" s="45">
        <f t="shared" si="230"/>
        <v>0.75388546806314893</v>
      </c>
      <c r="L430" s="45">
        <f t="shared" si="230"/>
        <v>0.75591383340007179</v>
      </c>
      <c r="M430" s="45">
        <f t="shared" si="230"/>
        <v>0.75881394760844068</v>
      </c>
      <c r="N430" s="45">
        <f t="shared" si="230"/>
        <v>0.762786020946571</v>
      </c>
      <c r="O430" s="45">
        <f t="shared" si="230"/>
        <v>0.76830481934433403</v>
      </c>
      <c r="P430" s="45">
        <f t="shared" si="230"/>
        <v>0.77560320089158796</v>
      </c>
      <c r="Q430" s="45">
        <f t="shared" si="230"/>
        <v>0.78504737779970946</v>
      </c>
      <c r="R430" s="45">
        <f t="shared" ref="R430:V430" si="231">IF(R406=0,"",R406/R382)</f>
        <v>0.79789864462308957</v>
      </c>
      <c r="S430" s="45">
        <f t="shared" si="231"/>
        <v>0.81397977459421034</v>
      </c>
      <c r="T430" s="45">
        <f t="shared" si="231"/>
        <v>0.83129199408825483</v>
      </c>
      <c r="U430" s="45">
        <f t="shared" si="231"/>
        <v>0.84783652948045274</v>
      </c>
      <c r="V430" s="45">
        <f t="shared" si="231"/>
        <v>0.86161460714601168</v>
      </c>
      <c r="W430" s="45">
        <f t="shared" ref="W430:Y430" si="232">IF(W406=0,"",W406/W382)</f>
        <v>0.87193176191231636</v>
      </c>
      <c r="X430" s="45">
        <f t="shared" si="232"/>
        <v>0.87958194501488507</v>
      </c>
      <c r="Y430" s="45">
        <f t="shared" si="232"/>
        <v>0.8863660954464414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1.4055339647723819</v>
      </c>
      <c r="D432" s="117">
        <f t="shared" si="233"/>
        <v>1.2163204243840531</v>
      </c>
      <c r="E432" s="117">
        <f t="shared" si="233"/>
        <v>1.2696903155652992</v>
      </c>
      <c r="F432" s="117">
        <f t="shared" si="233"/>
        <v>1.0553822455934472</v>
      </c>
      <c r="G432" s="117">
        <f t="shared" si="233"/>
        <v>1.1933936831958818</v>
      </c>
      <c r="H432" s="117">
        <f t="shared" si="233"/>
        <v>0.91000609730858473</v>
      </c>
      <c r="I432" s="117">
        <f t="shared" si="233"/>
        <v>0.20790639610986819</v>
      </c>
      <c r="J432" s="117">
        <f t="shared" si="233"/>
        <v>0.92834724242146105</v>
      </c>
      <c r="K432" s="117">
        <f t="shared" si="233"/>
        <v>1.5646833637851156</v>
      </c>
      <c r="L432" s="117">
        <f t="shared" si="233"/>
        <v>2.4461242502422258</v>
      </c>
      <c r="M432" s="117">
        <f t="shared" si="233"/>
        <v>1.4184835284426298</v>
      </c>
      <c r="N432" s="117">
        <f t="shared" si="233"/>
        <v>1.04802571780766</v>
      </c>
      <c r="O432" s="117">
        <f t="shared" si="233"/>
        <v>0.85815006815405703</v>
      </c>
      <c r="P432" s="117">
        <f t="shared" si="233"/>
        <v>0.53182908173930343</v>
      </c>
      <c r="Q432" s="117">
        <f t="shared" si="233"/>
        <v>0.48764776518463188</v>
      </c>
      <c r="R432" s="117">
        <f t="shared" ref="R432:V432" si="234">R433+R436+R438+R451</f>
        <v>0.31351466655101373</v>
      </c>
      <c r="S432" s="117">
        <f t="shared" si="234"/>
        <v>0.46457489260075996</v>
      </c>
      <c r="T432" s="117">
        <f t="shared" si="234"/>
        <v>0.9675313589873038</v>
      </c>
      <c r="U432" s="117">
        <f t="shared" si="234"/>
        <v>0.56615550607825793</v>
      </c>
      <c r="V432" s="117">
        <f t="shared" si="234"/>
        <v>0.10207090487836712</v>
      </c>
      <c r="W432" s="117">
        <f t="shared" ref="W432:Y432" si="235">W433+W436+W438+W451</f>
        <v>0.775377927630861</v>
      </c>
      <c r="X432" s="117">
        <f t="shared" si="235"/>
        <v>0.4740659769625159</v>
      </c>
      <c r="Y432" s="117">
        <f t="shared" si="235"/>
        <v>2.881736576982044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2.1385381431980471E-2</v>
      </c>
      <c r="D438" s="122">
        <v>1.8958538221872233E-2</v>
      </c>
      <c r="E438" s="122">
        <v>1.3243317647243867E-2</v>
      </c>
      <c r="F438" s="122">
        <v>6.0209771953919624E-3</v>
      </c>
      <c r="G438" s="122">
        <v>1.2661715271352483E-2</v>
      </c>
      <c r="H438" s="122">
        <v>1.8365730180485824E-2</v>
      </c>
      <c r="I438" s="122">
        <v>3.6481047254974227E-3</v>
      </c>
      <c r="J438" s="122">
        <v>4.7168050447309153E-3</v>
      </c>
      <c r="K438" s="122">
        <v>1.4379159646843413E-2</v>
      </c>
      <c r="L438" s="122">
        <v>1.9730409438708463E-2</v>
      </c>
      <c r="M438" s="122">
        <v>9.2807258313469063E-3</v>
      </c>
      <c r="N438" s="122">
        <v>6.0937807700501331E-3</v>
      </c>
      <c r="O438" s="122">
        <v>4.4180949067409159E-3</v>
      </c>
      <c r="P438" s="122">
        <v>3.9775362711836747E-3</v>
      </c>
      <c r="Q438" s="122">
        <v>4.233143941765773E-3</v>
      </c>
      <c r="R438" s="122">
        <v>5.1369543750988799E-3</v>
      </c>
      <c r="S438" s="122">
        <v>6.5036495025712227E-3</v>
      </c>
      <c r="T438" s="122">
        <v>1.0172823525514818E-2</v>
      </c>
      <c r="U438" s="122">
        <v>6.9461999214517397E-3</v>
      </c>
      <c r="V438" s="122">
        <v>1.5563435231166723E-3</v>
      </c>
      <c r="W438" s="122">
        <v>1.6653010819809022E-2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2.1385381431980471E-2</v>
      </c>
      <c r="D443" s="101">
        <v>1.8958538221872233E-2</v>
      </c>
      <c r="E443" s="101">
        <v>1.3243317647243867E-2</v>
      </c>
      <c r="F443" s="101">
        <v>6.0209771953919624E-3</v>
      </c>
      <c r="G443" s="101">
        <v>1.2661715271352483E-2</v>
      </c>
      <c r="H443" s="101">
        <v>1.8365730180485824E-2</v>
      </c>
      <c r="I443" s="101">
        <v>3.6481047254974227E-3</v>
      </c>
      <c r="J443" s="101">
        <v>4.7168050447309153E-3</v>
      </c>
      <c r="K443" s="101">
        <v>1.4379159646843413E-2</v>
      </c>
      <c r="L443" s="101">
        <v>1.9730409438708463E-2</v>
      </c>
      <c r="M443" s="101">
        <v>9.2807258313469063E-3</v>
      </c>
      <c r="N443" s="101">
        <v>6.0937807700501331E-3</v>
      </c>
      <c r="O443" s="101">
        <v>4.4180949067409159E-3</v>
      </c>
      <c r="P443" s="101">
        <v>3.9775362711836747E-3</v>
      </c>
      <c r="Q443" s="101">
        <v>4.233143941765773E-3</v>
      </c>
      <c r="R443" s="101">
        <v>5.1369543750988799E-3</v>
      </c>
      <c r="S443" s="101">
        <v>6.5036495025712227E-3</v>
      </c>
      <c r="T443" s="101">
        <v>1.0172823525514818E-2</v>
      </c>
      <c r="U443" s="101">
        <v>6.9461999214517397E-3</v>
      </c>
      <c r="V443" s="101">
        <v>1.5563435231166723E-3</v>
      </c>
      <c r="W443" s="101">
        <v>1.6653010819809022E-2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1.3841485833404015</v>
      </c>
      <c r="D451" s="122">
        <v>1.1973618861621809</v>
      </c>
      <c r="E451" s="122">
        <v>1.2564469979180553</v>
      </c>
      <c r="F451" s="122">
        <v>1.0493612683980553</v>
      </c>
      <c r="G451" s="122">
        <v>1.1807319679245294</v>
      </c>
      <c r="H451" s="122">
        <v>0.89164036712809891</v>
      </c>
      <c r="I451" s="122">
        <v>0.20425829138437077</v>
      </c>
      <c r="J451" s="122">
        <v>0.92363043737673012</v>
      </c>
      <c r="K451" s="122">
        <v>1.5503042041382722</v>
      </c>
      <c r="L451" s="122">
        <v>2.4263938408035175</v>
      </c>
      <c r="M451" s="122">
        <v>1.4092028026112828</v>
      </c>
      <c r="N451" s="122">
        <v>1.0419319370376099</v>
      </c>
      <c r="O451" s="122">
        <v>0.85373197324731609</v>
      </c>
      <c r="P451" s="122">
        <v>0.52785154546811974</v>
      </c>
      <c r="Q451" s="122">
        <v>0.4834146212428661</v>
      </c>
      <c r="R451" s="122">
        <v>0.30837771217591486</v>
      </c>
      <c r="S451" s="122">
        <v>0.45807124309818875</v>
      </c>
      <c r="T451" s="122">
        <v>0.95735853546178895</v>
      </c>
      <c r="U451" s="122">
        <v>0.5592093061568062</v>
      </c>
      <c r="V451" s="122">
        <v>0.10051456135525044</v>
      </c>
      <c r="W451" s="122">
        <v>0.75872491681105203</v>
      </c>
      <c r="X451" s="122">
        <v>0.4740659769625159</v>
      </c>
      <c r="Y451" s="122">
        <v>2.881736576982044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1.3841485833404015</v>
      </c>
      <c r="D453" s="98">
        <v>1.1973618861621809</v>
      </c>
      <c r="E453" s="98">
        <v>1.2564469979180553</v>
      </c>
      <c r="F453" s="98">
        <v>1.0493612683980553</v>
      </c>
      <c r="G453" s="98">
        <v>1.1807319679245294</v>
      </c>
      <c r="H453" s="98">
        <v>0.89164036712809891</v>
      </c>
      <c r="I453" s="98">
        <v>0.20425829138437077</v>
      </c>
      <c r="J453" s="98">
        <v>0.92363043737673012</v>
      </c>
      <c r="K453" s="98">
        <v>1.5503042041382722</v>
      </c>
      <c r="L453" s="98">
        <v>2.4263938408035175</v>
      </c>
      <c r="M453" s="98">
        <v>1.4092028026112828</v>
      </c>
      <c r="N453" s="98">
        <v>1.0419319370376099</v>
      </c>
      <c r="O453" s="98">
        <v>0.85373197324731609</v>
      </c>
      <c r="P453" s="98">
        <v>0.52785154546811974</v>
      </c>
      <c r="Q453" s="98">
        <v>0.4834146212428661</v>
      </c>
      <c r="R453" s="98">
        <v>0.30837771217591486</v>
      </c>
      <c r="S453" s="98">
        <v>0.45807124309818875</v>
      </c>
      <c r="T453" s="98">
        <v>0.95735853546178895</v>
      </c>
      <c r="U453" s="98">
        <v>0.5592093061568062</v>
      </c>
      <c r="V453" s="98">
        <v>0.10051456135525044</v>
      </c>
      <c r="W453" s="98">
        <v>0.75872491681105203</v>
      </c>
      <c r="X453" s="98">
        <v>0.4740659769625159</v>
      </c>
      <c r="Y453" s="98">
        <v>2.881736576982044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11373.229820930354</v>
      </c>
      <c r="D456" s="117">
        <f t="shared" si="240"/>
        <v>10955.438635216709</v>
      </c>
      <c r="E456" s="117">
        <f t="shared" si="240"/>
        <v>11530.03516729733</v>
      </c>
      <c r="F456" s="117">
        <f t="shared" si="240"/>
        <v>12299.686729443007</v>
      </c>
      <c r="G456" s="117">
        <f t="shared" si="240"/>
        <v>13885.454763872138</v>
      </c>
      <c r="H456" s="117">
        <f t="shared" si="240"/>
        <v>13894.252698289571</v>
      </c>
      <c r="I456" s="117">
        <f t="shared" si="240"/>
        <v>12195.864967400663</v>
      </c>
      <c r="J456" s="117">
        <f t="shared" si="240"/>
        <v>12488.912259942968</v>
      </c>
      <c r="K456" s="117">
        <f t="shared" si="240"/>
        <v>12301.143876447819</v>
      </c>
      <c r="L456" s="117">
        <f t="shared" si="240"/>
        <v>10845.206080989827</v>
      </c>
      <c r="M456" s="117">
        <f t="shared" si="240"/>
        <v>10726.119289167314</v>
      </c>
      <c r="N456" s="117">
        <f t="shared" si="240"/>
        <v>12529.006796998921</v>
      </c>
      <c r="O456" s="117">
        <f t="shared" si="240"/>
        <v>13112.782050466978</v>
      </c>
      <c r="P456" s="117">
        <f t="shared" si="240"/>
        <v>11784.625061940411</v>
      </c>
      <c r="Q456" s="117">
        <f t="shared" si="240"/>
        <v>11091.667306481559</v>
      </c>
      <c r="R456" s="117">
        <f t="shared" ref="R456:V456" si="241">R457+R460+R462+R475</f>
        <v>10892.750460799718</v>
      </c>
      <c r="S456" s="117">
        <f t="shared" si="241"/>
        <v>10675.321857258767</v>
      </c>
      <c r="T456" s="117">
        <f t="shared" si="241"/>
        <v>10082.996201204631</v>
      </c>
      <c r="U456" s="117">
        <f t="shared" si="241"/>
        <v>9030.6937666509384</v>
      </c>
      <c r="V456" s="117">
        <f t="shared" si="241"/>
        <v>8030.9369751634749</v>
      </c>
      <c r="W456" s="117">
        <f t="shared" ref="W456:Y456" si="242">W457+W460+W462+W475</f>
        <v>8109.6212192666453</v>
      </c>
      <c r="X456" s="117">
        <f t="shared" si="242"/>
        <v>7574.270238852424</v>
      </c>
      <c r="Y456" s="117">
        <f t="shared" si="242"/>
        <v>7049.3269755564525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10071.019954058786</v>
      </c>
      <c r="D457" s="122">
        <f t="shared" si="243"/>
        <v>9815.6326035445491</v>
      </c>
      <c r="E457" s="122">
        <f t="shared" si="243"/>
        <v>10381.908443829949</v>
      </c>
      <c r="F457" s="122">
        <f t="shared" si="243"/>
        <v>10946.044642424278</v>
      </c>
      <c r="G457" s="122">
        <f t="shared" si="243"/>
        <v>12575.822650437962</v>
      </c>
      <c r="H457" s="122">
        <f t="shared" si="243"/>
        <v>12419.194138004406</v>
      </c>
      <c r="I457" s="122">
        <f t="shared" si="243"/>
        <v>10801.907681265775</v>
      </c>
      <c r="J457" s="122">
        <f t="shared" si="243"/>
        <v>10961.593256596057</v>
      </c>
      <c r="K457" s="122">
        <f t="shared" si="243"/>
        <v>10759.049260970718</v>
      </c>
      <c r="L457" s="122">
        <f t="shared" si="243"/>
        <v>9414.2766668038257</v>
      </c>
      <c r="M457" s="122">
        <f t="shared" si="243"/>
        <v>9214.6177209597827</v>
      </c>
      <c r="N457" s="122">
        <f t="shared" si="243"/>
        <v>11035.393089259056</v>
      </c>
      <c r="O457" s="122">
        <f t="shared" si="243"/>
        <v>11773.073571651552</v>
      </c>
      <c r="P457" s="122">
        <f t="shared" si="243"/>
        <v>10427.213616685616</v>
      </c>
      <c r="Q457" s="122">
        <f t="shared" si="243"/>
        <v>9842.7188584383457</v>
      </c>
      <c r="R457" s="122">
        <f t="shared" ref="R457:V457" si="244">SUM(R458:R459)</f>
        <v>9639.5135663355341</v>
      </c>
      <c r="S457" s="122">
        <f t="shared" si="244"/>
        <v>9440.8735201686195</v>
      </c>
      <c r="T457" s="122">
        <f t="shared" si="244"/>
        <v>8807.7431328266866</v>
      </c>
      <c r="U457" s="122">
        <f t="shared" si="244"/>
        <v>7836.0396915362644</v>
      </c>
      <c r="V457" s="122">
        <f t="shared" si="244"/>
        <v>6937.2600578469865</v>
      </c>
      <c r="W457" s="122">
        <f t="shared" ref="W457:Y457" si="245">SUM(W458:W459)</f>
        <v>6655.6306886713555</v>
      </c>
      <c r="X457" s="122">
        <f t="shared" si="245"/>
        <v>6101.2247904823453</v>
      </c>
      <c r="Y457" s="122">
        <f t="shared" si="245"/>
        <v>5642.1146660721461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10023.432752383413</v>
      </c>
      <c r="D458" s="98">
        <v>9769.2468201587126</v>
      </c>
      <c r="E458" s="98">
        <v>10332.813532164986</v>
      </c>
      <c r="F458" s="98">
        <v>10894.03789541265</v>
      </c>
      <c r="G458" s="98">
        <v>12515.764720774485</v>
      </c>
      <c r="H458" s="98">
        <v>12359.284296761562</v>
      </c>
      <c r="I458" s="98">
        <v>10749.800178362697</v>
      </c>
      <c r="J458" s="98">
        <v>10908.257264715436</v>
      </c>
      <c r="K458" s="98">
        <v>10706.430456300677</v>
      </c>
      <c r="L458" s="98">
        <v>9368.3149952674758</v>
      </c>
      <c r="M458" s="98">
        <v>9169.3410946860095</v>
      </c>
      <c r="N458" s="98">
        <v>10980.868375771895</v>
      </c>
      <c r="O458" s="98">
        <v>11714.720120393094</v>
      </c>
      <c r="P458" s="98">
        <v>10375.807505241837</v>
      </c>
      <c r="Q458" s="98">
        <v>9794.431948944879</v>
      </c>
      <c r="R458" s="98">
        <v>9592.2307871937955</v>
      </c>
      <c r="S458" s="98">
        <v>9394.309067437589</v>
      </c>
      <c r="T458" s="98">
        <v>8763.5741885308653</v>
      </c>
      <c r="U458" s="98">
        <v>7796.1274674625538</v>
      </c>
      <c r="V458" s="98">
        <v>6901.9337491634651</v>
      </c>
      <c r="W458" s="98">
        <v>6621.659290279702</v>
      </c>
      <c r="X458" s="98">
        <v>6069.9015645596974</v>
      </c>
      <c r="Y458" s="98">
        <v>5613.3438210350305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47.58720167537232</v>
      </c>
      <c r="D459" s="98">
        <v>46.385783385836618</v>
      </c>
      <c r="E459" s="98">
        <v>49.094911664963085</v>
      </c>
      <c r="F459" s="98">
        <v>52.006747011627375</v>
      </c>
      <c r="G459" s="98">
        <v>60.057929663477346</v>
      </c>
      <c r="H459" s="98">
        <v>59.909841242845488</v>
      </c>
      <c r="I459" s="98">
        <v>52.107502903077751</v>
      </c>
      <c r="J459" s="98">
        <v>53.335991880620924</v>
      </c>
      <c r="K459" s="98">
        <v>52.618804670041172</v>
      </c>
      <c r="L459" s="98">
        <v>45.96167153634957</v>
      </c>
      <c r="M459" s="98">
        <v>45.27662627377304</v>
      </c>
      <c r="N459" s="98">
        <v>54.524713487159772</v>
      </c>
      <c r="O459" s="98">
        <v>58.3534512584569</v>
      </c>
      <c r="P459" s="98">
        <v>51.406111443778912</v>
      </c>
      <c r="Q459" s="98">
        <v>48.286909493466339</v>
      </c>
      <c r="R459" s="98">
        <v>47.282779141739233</v>
      </c>
      <c r="S459" s="98">
        <v>46.564452731031068</v>
      </c>
      <c r="T459" s="98">
        <v>44.1689442958222</v>
      </c>
      <c r="U459" s="98">
        <v>39.912224073710675</v>
      </c>
      <c r="V459" s="98">
        <v>35.326308683521347</v>
      </c>
      <c r="W459" s="98">
        <v>33.971398391653544</v>
      </c>
      <c r="X459" s="98">
        <v>31.323225922647673</v>
      </c>
      <c r="Y459" s="98">
        <v>28.770845037115379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</v>
      </c>
      <c r="D460" s="122">
        <f t="shared" si="246"/>
        <v>9.349373183903149E-3</v>
      </c>
      <c r="E460" s="122">
        <f t="shared" si="246"/>
        <v>0.14484560429965557</v>
      </c>
      <c r="F460" s="122">
        <f t="shared" si="246"/>
        <v>0.27066714120146157</v>
      </c>
      <c r="G460" s="122">
        <f t="shared" si="246"/>
        <v>0.53340115645590325</v>
      </c>
      <c r="H460" s="122">
        <f t="shared" si="246"/>
        <v>1.6107858779180282</v>
      </c>
      <c r="I460" s="122">
        <f t="shared" si="246"/>
        <v>0.79783844708131668</v>
      </c>
      <c r="J460" s="122">
        <f t="shared" si="246"/>
        <v>0.59509978935059527</v>
      </c>
      <c r="K460" s="122">
        <f t="shared" si="246"/>
        <v>0.94932516809451661</v>
      </c>
      <c r="L460" s="122">
        <f t="shared" si="246"/>
        <v>4.7414898072376186</v>
      </c>
      <c r="M460" s="122">
        <f t="shared" si="246"/>
        <v>0.45356366901059736</v>
      </c>
      <c r="N460" s="122">
        <f t="shared" si="246"/>
        <v>2.1288378392793317</v>
      </c>
      <c r="O460" s="122">
        <f t="shared" si="246"/>
        <v>0.46425445406453125</v>
      </c>
      <c r="P460" s="122">
        <f t="shared" si="246"/>
        <v>1.4328399574305597</v>
      </c>
      <c r="Q460" s="122">
        <f t="shared" si="246"/>
        <v>0.5337785258871085</v>
      </c>
      <c r="R460" s="122">
        <f t="shared" si="246"/>
        <v>0.39535685916533919</v>
      </c>
      <c r="S460" s="122">
        <f t="shared" si="246"/>
        <v>0.30951895689851272</v>
      </c>
      <c r="T460" s="122">
        <f t="shared" si="246"/>
        <v>0.35585692732002872</v>
      </c>
      <c r="U460" s="122">
        <f t="shared" si="246"/>
        <v>0.21696605103100122</v>
      </c>
      <c r="V460" s="122">
        <f t="shared" si="246"/>
        <v>0.12912918005279628</v>
      </c>
      <c r="W460" s="122">
        <f t="shared" si="246"/>
        <v>0.23255850755859692</v>
      </c>
      <c r="X460" s="122">
        <f t="shared" si="246"/>
        <v>0.14670577966131421</v>
      </c>
      <c r="Y460" s="122">
        <f t="shared" si="246"/>
        <v>1.3879201198718312E-2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9.349373183903149E-3</v>
      </c>
      <c r="E461" s="98">
        <f>RES_hhdet_in_fech!E86</f>
        <v>0.14484560429965557</v>
      </c>
      <c r="F461" s="98">
        <f>RES_hhdet_in_fech!F86</f>
        <v>0.27066714120146157</v>
      </c>
      <c r="G461" s="98">
        <f>RES_hhdet_in_fech!G86</f>
        <v>0.53340115645590325</v>
      </c>
      <c r="H461" s="98">
        <f>RES_hhdet_in_fech!H86</f>
        <v>1.6107858779180282</v>
      </c>
      <c r="I461" s="98">
        <f>RES_hhdet_in_fech!I86</f>
        <v>0.79783844708131668</v>
      </c>
      <c r="J461" s="98">
        <f>RES_hhdet_in_fech!J86</f>
        <v>0.59509978935059527</v>
      </c>
      <c r="K461" s="98">
        <f>RES_hhdet_in_fech!K86</f>
        <v>0.94932516809451661</v>
      </c>
      <c r="L461" s="98">
        <f>RES_hhdet_in_fech!L86</f>
        <v>4.7414898072376186</v>
      </c>
      <c r="M461" s="98">
        <f>RES_hhdet_in_fech!M86</f>
        <v>0.45356366901059736</v>
      </c>
      <c r="N461" s="98">
        <f>RES_hhdet_in_fech!N86</f>
        <v>2.1288378392793317</v>
      </c>
      <c r="O461" s="98">
        <f>RES_hhdet_in_fech!O86</f>
        <v>0.46425445406453125</v>
      </c>
      <c r="P461" s="98">
        <f>RES_hhdet_in_fech!P86</f>
        <v>1.4328399574305597</v>
      </c>
      <c r="Q461" s="98">
        <f>RES_hhdet_in_fech!Q86</f>
        <v>0.5337785258871085</v>
      </c>
      <c r="R461" s="98">
        <f>RES_hhdet_in_fech!R86</f>
        <v>0.39535685916533919</v>
      </c>
      <c r="S461" s="98">
        <f>RES_hhdet_in_fech!S86</f>
        <v>0.30951895689851272</v>
      </c>
      <c r="T461" s="98">
        <f>RES_hhdet_in_fech!T86</f>
        <v>0.35585692732002872</v>
      </c>
      <c r="U461" s="98">
        <f>RES_hhdet_in_fech!U86</f>
        <v>0.21696605103100122</v>
      </c>
      <c r="V461" s="98">
        <f>RES_hhdet_in_fech!V86</f>
        <v>0.12912918005279628</v>
      </c>
      <c r="W461" s="98">
        <f>RES_hhdet_in_fech!W86</f>
        <v>0.23255850755859692</v>
      </c>
      <c r="X461" s="98">
        <f>RES_hhdet_in_fech!X86</f>
        <v>0.14670577966131421</v>
      </c>
      <c r="Y461" s="98">
        <f>RES_hhdet_in_fech!Y86</f>
        <v>1.3879201198718312E-2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528.62922549149073</v>
      </c>
      <c r="D462" s="122">
        <v>442.49021682607099</v>
      </c>
      <c r="E462" s="122">
        <v>448.41482027450911</v>
      </c>
      <c r="F462" s="122">
        <v>622.02504431448165</v>
      </c>
      <c r="G462" s="122">
        <v>620.84120339713502</v>
      </c>
      <c r="H462" s="122">
        <v>733.16716854284186</v>
      </c>
      <c r="I462" s="122">
        <v>636.59993588164423</v>
      </c>
      <c r="J462" s="122">
        <v>706.02457998386978</v>
      </c>
      <c r="K462" s="122">
        <v>706.40681030562666</v>
      </c>
      <c r="L462" s="122">
        <v>643.7198911800665</v>
      </c>
      <c r="M462" s="122">
        <v>687.88659695348019</v>
      </c>
      <c r="N462" s="122">
        <v>714.01098146555751</v>
      </c>
      <c r="O462" s="122">
        <v>660.98564597157167</v>
      </c>
      <c r="P462" s="122">
        <v>703.3835285799488</v>
      </c>
      <c r="Q462" s="122">
        <v>674.79051935411803</v>
      </c>
      <c r="R462" s="122">
        <v>689.6474200951202</v>
      </c>
      <c r="S462" s="122">
        <v>674.12494672398896</v>
      </c>
      <c r="T462" s="122">
        <v>668.32836971336496</v>
      </c>
      <c r="U462" s="122">
        <v>615.43061296644521</v>
      </c>
      <c r="V462" s="122">
        <v>586.26647067551085</v>
      </c>
      <c r="W462" s="122">
        <v>856.38342497344922</v>
      </c>
      <c r="X462" s="122">
        <v>801.32771461509719</v>
      </c>
      <c r="Y462" s="122">
        <v>583.50329393521292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534.21460325559599</v>
      </c>
      <c r="D463" s="98">
        <v>513.30400103284239</v>
      </c>
      <c r="E463" s="98">
        <v>548.10243586792149</v>
      </c>
      <c r="F463" s="98">
        <v>593.83248115403114</v>
      </c>
      <c r="G463" s="98">
        <v>624.41147678533162</v>
      </c>
      <c r="H463" s="98">
        <v>645.8275022531127</v>
      </c>
      <c r="I463" s="98">
        <v>646.37334193826564</v>
      </c>
      <c r="J463" s="98">
        <v>673.37691722676414</v>
      </c>
      <c r="K463" s="98">
        <v>683.74721486702663</v>
      </c>
      <c r="L463" s="98">
        <v>656.76837869012184</v>
      </c>
      <c r="M463" s="98">
        <v>677.02196327003151</v>
      </c>
      <c r="N463" s="98">
        <v>686.31097590948161</v>
      </c>
      <c r="O463" s="98">
        <v>669.7249392601625</v>
      </c>
      <c r="P463" s="98">
        <v>666.65580216253875</v>
      </c>
      <c r="Q463" s="98">
        <v>666.61773627704804</v>
      </c>
      <c r="R463" s="98">
        <v>668.59278853930164</v>
      </c>
      <c r="S463" s="98">
        <v>656.6673186770264</v>
      </c>
      <c r="T463" s="98">
        <v>640.5801992624281</v>
      </c>
      <c r="U463" s="98">
        <v>608.34781968174582</v>
      </c>
      <c r="V463" s="98">
        <v>583.96359152510706</v>
      </c>
      <c r="W463" s="98">
        <v>839.29731735875907</v>
      </c>
      <c r="X463" s="98">
        <v>801.32466196181826</v>
      </c>
      <c r="Y463" s="98">
        <v>583.50312685942185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528.88973549259117</v>
      </c>
      <c r="D467" s="101">
        <v>538.44492788576554</v>
      </c>
      <c r="E467" s="101">
        <v>582.99514206919639</v>
      </c>
      <c r="F467" s="101">
        <v>602.39650820726695</v>
      </c>
      <c r="G467" s="101">
        <v>696.73992292615787</v>
      </c>
      <c r="H467" s="101">
        <v>741.73682618264547</v>
      </c>
      <c r="I467" s="101">
        <v>669.15109861944268</v>
      </c>
      <c r="J467" s="101">
        <v>692.14137534937402</v>
      </c>
      <c r="K467" s="101">
        <v>727.58274823980514</v>
      </c>
      <c r="L467" s="101">
        <v>761.90247845665851</v>
      </c>
      <c r="M467" s="101">
        <v>801.0874110799424</v>
      </c>
      <c r="N467" s="101">
        <v>788.99826632305451</v>
      </c>
      <c r="O467" s="101">
        <v>694.61658660052638</v>
      </c>
      <c r="P467" s="101">
        <v>648.51275837289995</v>
      </c>
      <c r="Q467" s="101">
        <v>582.34613567608903</v>
      </c>
      <c r="R467" s="101">
        <v>611.18420818983157</v>
      </c>
      <c r="S467" s="101">
        <v>622.39692216281401</v>
      </c>
      <c r="T467" s="101">
        <v>597.1018093276291</v>
      </c>
      <c r="U467" s="101">
        <v>546.04368864077389</v>
      </c>
      <c r="V467" s="101">
        <v>456.75398342333511</v>
      </c>
      <c r="W467" s="101">
        <v>572.73132166648168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524.11568198820669</v>
      </c>
      <c r="D471" s="101">
        <v>394.95800823016452</v>
      </c>
      <c r="E471" s="101">
        <v>438.34240948159089</v>
      </c>
      <c r="F471" s="101">
        <v>622.58211972049435</v>
      </c>
      <c r="G471" s="101">
        <v>620.12393563708747</v>
      </c>
      <c r="H471" s="101">
        <v>742.04943762756398</v>
      </c>
      <c r="I471" s="101">
        <v>612.27753385807682</v>
      </c>
      <c r="J471" s="101">
        <v>747.18561240988254</v>
      </c>
      <c r="K471" s="101">
        <v>787.58573242508578</v>
      </c>
      <c r="L471" s="101">
        <v>621.38587498597258</v>
      </c>
      <c r="M471" s="101">
        <v>707.64901423604579</v>
      </c>
      <c r="N471" s="101">
        <v>745.44527510619844</v>
      </c>
      <c r="O471" s="101">
        <v>649.09892251429062</v>
      </c>
      <c r="P471" s="101">
        <v>713.18881694854656</v>
      </c>
      <c r="Q471" s="101">
        <v>679.03915302202279</v>
      </c>
      <c r="R471" s="101">
        <v>700.44003697486141</v>
      </c>
      <c r="S471" s="101">
        <v>694.31280102280641</v>
      </c>
      <c r="T471" s="101">
        <v>690.45478200109198</v>
      </c>
      <c r="U471" s="101">
        <v>626.27479238860565</v>
      </c>
      <c r="V471" s="101">
        <v>613.30799917899139</v>
      </c>
      <c r="W471" s="101">
        <v>937.05051121046085</v>
      </c>
      <c r="X471" s="101">
        <v>838.3502935803682</v>
      </c>
      <c r="Y471" s="101">
        <v>586.49361644540716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773.58064138007717</v>
      </c>
      <c r="D475" s="122">
        <v>697.30646547290632</v>
      </c>
      <c r="E475" s="122">
        <v>699.56705758857322</v>
      </c>
      <c r="F475" s="122">
        <v>731.34637556304472</v>
      </c>
      <c r="G475" s="122">
        <v>688.25750888058633</v>
      </c>
      <c r="H475" s="122">
        <v>740.2806058644029</v>
      </c>
      <c r="I475" s="122">
        <v>756.55951180616273</v>
      </c>
      <c r="J475" s="122">
        <v>820.69932357369066</v>
      </c>
      <c r="K475" s="122">
        <v>834.73848000338023</v>
      </c>
      <c r="L475" s="122">
        <v>782.46803319869719</v>
      </c>
      <c r="M475" s="122">
        <v>823.16140758504173</v>
      </c>
      <c r="N475" s="122">
        <v>777.47388843502893</v>
      </c>
      <c r="O475" s="122">
        <v>678.25857838979073</v>
      </c>
      <c r="P475" s="122">
        <v>652.59507671741562</v>
      </c>
      <c r="Q475" s="122">
        <v>573.6241501632087</v>
      </c>
      <c r="R475" s="122">
        <v>563.19411750989912</v>
      </c>
      <c r="S475" s="122">
        <v>560.01387140925931</v>
      </c>
      <c r="T475" s="122">
        <v>606.56884173725928</v>
      </c>
      <c r="U475" s="122">
        <v>579.00649609719846</v>
      </c>
      <c r="V475" s="122">
        <v>507.28131746092595</v>
      </c>
      <c r="W475" s="122">
        <v>597.37454711428188</v>
      </c>
      <c r="X475" s="122">
        <v>671.57102797531968</v>
      </c>
      <c r="Y475" s="122">
        <v>823.69513634789462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782.72887460929292</v>
      </c>
      <c r="D476" s="98">
        <v>747.8193901754297</v>
      </c>
      <c r="E476" s="98">
        <v>769.88444750686165</v>
      </c>
      <c r="F476" s="98">
        <v>798.13863027818047</v>
      </c>
      <c r="G476" s="98">
        <v>822.97370618664138</v>
      </c>
      <c r="H476" s="98">
        <v>873.65640545453869</v>
      </c>
      <c r="I476" s="98">
        <v>847.8526171289501</v>
      </c>
      <c r="J476" s="98">
        <v>918.61397671167151</v>
      </c>
      <c r="K476" s="98">
        <v>892.3256555895058</v>
      </c>
      <c r="L476" s="98">
        <v>814.1621738047171</v>
      </c>
      <c r="M476" s="98">
        <v>850.5072001350627</v>
      </c>
      <c r="N476" s="98">
        <v>843.34527148790187</v>
      </c>
      <c r="O476" s="98">
        <v>753.81375585003957</v>
      </c>
      <c r="P476" s="98">
        <v>700.43034880596019</v>
      </c>
      <c r="Q476" s="98">
        <v>627.76545791407443</v>
      </c>
      <c r="R476" s="98">
        <v>609.93400268293658</v>
      </c>
      <c r="S476" s="98">
        <v>607.94594646448263</v>
      </c>
      <c r="T476" s="98">
        <v>645.32357815059322</v>
      </c>
      <c r="U476" s="98">
        <v>665.17150134948281</v>
      </c>
      <c r="V476" s="98">
        <v>644.85633637553292</v>
      </c>
      <c r="W476" s="98">
        <v>680.16631378639124</v>
      </c>
      <c r="X476" s="98">
        <v>727.28772439361637</v>
      </c>
      <c r="Y476" s="98">
        <v>744.12388646007025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778.39499637320455</v>
      </c>
      <c r="D477" s="98">
        <v>775.83260501117809</v>
      </c>
      <c r="E477" s="98">
        <v>794.47144807660322</v>
      </c>
      <c r="F477" s="98">
        <v>767.35562183551394</v>
      </c>
      <c r="G477" s="98">
        <v>843.11415524029019</v>
      </c>
      <c r="H477" s="98">
        <v>916.666159961262</v>
      </c>
      <c r="I477" s="98">
        <v>777.1672226444465</v>
      </c>
      <c r="J477" s="98">
        <v>837.1403450325098</v>
      </c>
      <c r="K477" s="98">
        <v>834.11434381504512</v>
      </c>
      <c r="L477" s="98">
        <v>822.28105383037303</v>
      </c>
      <c r="M477" s="98">
        <v>890.03863728312308</v>
      </c>
      <c r="N477" s="98">
        <v>899.191445529318</v>
      </c>
      <c r="O477" s="98">
        <v>756.80322020636254</v>
      </c>
      <c r="P477" s="98">
        <v>702.87336810035583</v>
      </c>
      <c r="Q477" s="98">
        <v>573.76108414119869</v>
      </c>
      <c r="R477" s="98">
        <v>613.9915292032905</v>
      </c>
      <c r="S477" s="98">
        <v>662.02024307537499</v>
      </c>
      <c r="T477" s="98">
        <v>631.4755666955657</v>
      </c>
      <c r="U477" s="98">
        <v>722.76628629113816</v>
      </c>
      <c r="V477" s="98">
        <v>679.69822089068293</v>
      </c>
      <c r="W477" s="98">
        <v>559.28437657935478</v>
      </c>
      <c r="X477" s="98">
        <v>616.33946061436359</v>
      </c>
      <c r="Y477" s="98">
        <v>839.62758366332184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684.17068712264415</v>
      </c>
      <c r="D478" s="33">
        <v>344.44985735698913</v>
      </c>
      <c r="E478" s="33">
        <v>489.91327636642563</v>
      </c>
      <c r="F478" s="33">
        <v>684.65803255324442</v>
      </c>
      <c r="G478" s="33">
        <v>518.88835200389201</v>
      </c>
      <c r="H478" s="33">
        <v>662.44958342093946</v>
      </c>
      <c r="I478" s="33">
        <v>747.79420271983986</v>
      </c>
      <c r="J478" s="33">
        <v>791.27787041674083</v>
      </c>
      <c r="K478" s="33">
        <v>743.29412011474312</v>
      </c>
      <c r="L478" s="33">
        <v>547.06754321556639</v>
      </c>
      <c r="M478" s="33">
        <v>632.84889212015662</v>
      </c>
      <c r="N478" s="33">
        <v>647.32956581920553</v>
      </c>
      <c r="O478" s="33">
        <v>588.95546596722943</v>
      </c>
      <c r="P478" s="33">
        <v>581.10001048247375</v>
      </c>
      <c r="Q478" s="33">
        <v>433.12905749016903</v>
      </c>
      <c r="R478" s="33">
        <v>404.34412046332295</v>
      </c>
      <c r="S478" s="33">
        <v>256.49706784981811</v>
      </c>
      <c r="T478" s="33">
        <v>531.10134926254796</v>
      </c>
      <c r="U478" s="33">
        <v>469.81768347898384</v>
      </c>
      <c r="V478" s="33">
        <v>424.39254901332754</v>
      </c>
      <c r="W478" s="33">
        <v>548.12718418336783</v>
      </c>
      <c r="X478" s="33">
        <v>500.09848162225188</v>
      </c>
      <c r="Y478" s="33">
        <v>426.84322032850366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6057.0133820757201</v>
      </c>
      <c r="D480" s="117">
        <f t="shared" si="247"/>
        <v>5946.4965978840319</v>
      </c>
      <c r="E480" s="117">
        <f t="shared" si="247"/>
        <v>6398.3995550947002</v>
      </c>
      <c r="F480" s="117">
        <f t="shared" si="247"/>
        <v>6990.0184817753034</v>
      </c>
      <c r="G480" s="117">
        <f t="shared" si="247"/>
        <v>8011.2458777465081</v>
      </c>
      <c r="H480" s="117">
        <f t="shared" si="247"/>
        <v>8205.9453323103698</v>
      </c>
      <c r="I480" s="117">
        <f t="shared" si="247"/>
        <v>7374.8687777481973</v>
      </c>
      <c r="J480" s="117">
        <f t="shared" si="247"/>
        <v>7661.8531258780458</v>
      </c>
      <c r="K480" s="117">
        <f t="shared" si="247"/>
        <v>7612.4782720136618</v>
      </c>
      <c r="L480" s="117">
        <f t="shared" si="247"/>
        <v>6832.1416857681406</v>
      </c>
      <c r="M480" s="117">
        <f t="shared" si="247"/>
        <v>6861.7464474293456</v>
      </c>
      <c r="N480" s="117">
        <f t="shared" si="247"/>
        <v>8156.2816442945896</v>
      </c>
      <c r="O480" s="117">
        <f t="shared" si="247"/>
        <v>8632.5566924156719</v>
      </c>
      <c r="P480" s="117">
        <f t="shared" si="247"/>
        <v>7830.246392788983</v>
      </c>
      <c r="Q480" s="117">
        <f t="shared" si="247"/>
        <v>7429.9637862240334</v>
      </c>
      <c r="R480" s="117">
        <f t="shared" ref="R480:V480" si="248">R481+R484+R486+R499</f>
        <v>7428.0204240539751</v>
      </c>
      <c r="S480" s="117">
        <f t="shared" si="248"/>
        <v>7409.8231137973862</v>
      </c>
      <c r="T480" s="117">
        <f t="shared" si="248"/>
        <v>7140.0592754055087</v>
      </c>
      <c r="U480" s="117">
        <f t="shared" si="248"/>
        <v>6533.6111028357191</v>
      </c>
      <c r="V480" s="117">
        <f t="shared" si="248"/>
        <v>5911.6116802358592</v>
      </c>
      <c r="W480" s="117">
        <f t="shared" ref="W480:Y480" si="249">W481+W484+W486+W499</f>
        <v>6019.596262787315</v>
      </c>
      <c r="X480" s="117">
        <f t="shared" si="249"/>
        <v>5624.8408344106292</v>
      </c>
      <c r="Y480" s="117">
        <f t="shared" si="249"/>
        <v>5226.7960449826605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5302.66368448094</v>
      </c>
      <c r="D481" s="122">
        <f t="shared" si="250"/>
        <v>5277.7030287964826</v>
      </c>
      <c r="E481" s="122">
        <f t="shared" si="250"/>
        <v>5699.1203980627133</v>
      </c>
      <c r="F481" s="122">
        <f t="shared" si="250"/>
        <v>6133.2296008310159</v>
      </c>
      <c r="G481" s="122">
        <f t="shared" si="250"/>
        <v>7190.4341775527992</v>
      </c>
      <c r="H481" s="122">
        <f t="shared" si="250"/>
        <v>7244.0975732366678</v>
      </c>
      <c r="I481" s="122">
        <f t="shared" si="250"/>
        <v>6425.6563199843831</v>
      </c>
      <c r="J481" s="122">
        <f t="shared" si="250"/>
        <v>6647.7679820499416</v>
      </c>
      <c r="K481" s="122">
        <f t="shared" si="250"/>
        <v>6649.2596129675676</v>
      </c>
      <c r="L481" s="122">
        <f t="shared" si="250"/>
        <v>5926.0984816513737</v>
      </c>
      <c r="M481" s="122">
        <f t="shared" si="250"/>
        <v>5897.5889615015412</v>
      </c>
      <c r="N481" s="122">
        <f t="shared" si="250"/>
        <v>7163.8116518227653</v>
      </c>
      <c r="O481" s="122">
        <f t="shared" si="250"/>
        <v>7730.5740240661189</v>
      </c>
      <c r="P481" s="122">
        <f t="shared" si="250"/>
        <v>6913.8291180818105</v>
      </c>
      <c r="Q481" s="122">
        <f t="shared" si="250"/>
        <v>6601.7555404874474</v>
      </c>
      <c r="R481" s="122">
        <f t="shared" ref="R481:V481" si="251">SUM(R482:R483)</f>
        <v>6576.3005969980195</v>
      </c>
      <c r="S481" s="122">
        <f t="shared" si="251"/>
        <v>6563.0430821140517</v>
      </c>
      <c r="T481" s="122">
        <f t="shared" si="251"/>
        <v>6238.094452317524</v>
      </c>
      <c r="U481" s="122">
        <f t="shared" si="251"/>
        <v>5644.5392137361814</v>
      </c>
      <c r="V481" s="122">
        <f t="shared" si="251"/>
        <v>5067.2761283015461</v>
      </c>
      <c r="W481" s="122">
        <f t="shared" ref="W481:Y481" si="252">SUM(W482:W483)</f>
        <v>4915.6540927713768</v>
      </c>
      <c r="X481" s="122">
        <f t="shared" si="252"/>
        <v>4549.2663534454705</v>
      </c>
      <c r="Y481" s="122">
        <f t="shared" si="252"/>
        <v>4244.393022127073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5255.076482805568</v>
      </c>
      <c r="D482" s="98">
        <v>5231.3172454106461</v>
      </c>
      <c r="E482" s="98">
        <v>5650.0254863977507</v>
      </c>
      <c r="F482" s="98">
        <v>6081.2228538193885</v>
      </c>
      <c r="G482" s="98">
        <v>7130.3762478893223</v>
      </c>
      <c r="H482" s="98">
        <v>7184.1877319938221</v>
      </c>
      <c r="I482" s="98">
        <v>6373.5488170813051</v>
      </c>
      <c r="J482" s="98">
        <v>6594.4319901693207</v>
      </c>
      <c r="K482" s="98">
        <v>6596.6408082975267</v>
      </c>
      <c r="L482" s="98">
        <v>5880.1368101150238</v>
      </c>
      <c r="M482" s="98">
        <v>5852.312335227768</v>
      </c>
      <c r="N482" s="98">
        <v>7109.2869383356056</v>
      </c>
      <c r="O482" s="98">
        <v>7672.2205728076624</v>
      </c>
      <c r="P482" s="98">
        <v>6862.4230066380314</v>
      </c>
      <c r="Q482" s="98">
        <v>6553.4686309939807</v>
      </c>
      <c r="R482" s="98">
        <v>6529.0178178562801</v>
      </c>
      <c r="S482" s="98">
        <v>6516.4786293830202</v>
      </c>
      <c r="T482" s="98">
        <v>6193.9255080217017</v>
      </c>
      <c r="U482" s="98">
        <v>5604.6269896624708</v>
      </c>
      <c r="V482" s="98">
        <v>5031.9498196180248</v>
      </c>
      <c r="W482" s="98">
        <v>4881.6826943797232</v>
      </c>
      <c r="X482" s="98">
        <v>4517.9431275228226</v>
      </c>
      <c r="Y482" s="98">
        <v>4215.6221770899574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47.58720167537232</v>
      </c>
      <c r="D483" s="98">
        <v>46.385783385836618</v>
      </c>
      <c r="E483" s="98">
        <v>49.094911664963085</v>
      </c>
      <c r="F483" s="98">
        <v>52.006747011627375</v>
      </c>
      <c r="G483" s="98">
        <v>60.057929663477346</v>
      </c>
      <c r="H483" s="98">
        <v>59.909841242845488</v>
      </c>
      <c r="I483" s="98">
        <v>52.107502903077751</v>
      </c>
      <c r="J483" s="98">
        <v>53.335991880620924</v>
      </c>
      <c r="K483" s="98">
        <v>52.618804670041172</v>
      </c>
      <c r="L483" s="98">
        <v>45.96167153634957</v>
      </c>
      <c r="M483" s="98">
        <v>45.27662627377304</v>
      </c>
      <c r="N483" s="98">
        <v>54.524713487159772</v>
      </c>
      <c r="O483" s="98">
        <v>58.3534512584569</v>
      </c>
      <c r="P483" s="98">
        <v>51.406111443778912</v>
      </c>
      <c r="Q483" s="98">
        <v>48.286909493466339</v>
      </c>
      <c r="R483" s="98">
        <v>47.282779141739233</v>
      </c>
      <c r="S483" s="98">
        <v>46.564452731031068</v>
      </c>
      <c r="T483" s="98">
        <v>44.1689442958222</v>
      </c>
      <c r="U483" s="98">
        <v>39.912224073710675</v>
      </c>
      <c r="V483" s="98">
        <v>35.326308683521347</v>
      </c>
      <c r="W483" s="98">
        <v>33.971398391653544</v>
      </c>
      <c r="X483" s="98">
        <v>31.323225922647673</v>
      </c>
      <c r="Y483" s="98">
        <v>28.770845037115379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</v>
      </c>
      <c r="D484" s="122">
        <f t="shared" si="253"/>
        <v>2.5900239194826626E-2</v>
      </c>
      <c r="E484" s="122">
        <f t="shared" si="253"/>
        <v>0.419326145252372</v>
      </c>
      <c r="F484" s="122">
        <f t="shared" si="253"/>
        <v>0.81760720861928327</v>
      </c>
      <c r="G484" s="122">
        <f t="shared" si="253"/>
        <v>1.679234868665356</v>
      </c>
      <c r="H484" s="122">
        <f t="shared" si="253"/>
        <v>5.2789233333641894</v>
      </c>
      <c r="I484" s="122">
        <f t="shared" si="253"/>
        <v>2.7190913509200496</v>
      </c>
      <c r="J484" s="122">
        <f t="shared" si="253"/>
        <v>2.1074644339784303</v>
      </c>
      <c r="K484" s="122">
        <f t="shared" si="253"/>
        <v>3.49128398246773</v>
      </c>
      <c r="L484" s="122">
        <f t="shared" si="253"/>
        <v>18.098265361317985</v>
      </c>
      <c r="M484" s="122">
        <f t="shared" si="253"/>
        <v>1.8036804510140354</v>
      </c>
      <c r="N484" s="122">
        <f t="shared" si="253"/>
        <v>8.8598702637475579</v>
      </c>
      <c r="O484" s="122">
        <f t="shared" si="253"/>
        <v>2.0297730274576411</v>
      </c>
      <c r="P484" s="122">
        <f t="shared" si="253"/>
        <v>6.5725211533678802</v>
      </c>
      <c r="Q484" s="122">
        <f t="shared" si="253"/>
        <v>2.5365295790039823</v>
      </c>
      <c r="R484" s="122">
        <f t="shared" si="253"/>
        <v>1.8928781492918709</v>
      </c>
      <c r="S484" s="122">
        <f t="shared" si="253"/>
        <v>1.4831352210829414</v>
      </c>
      <c r="T484" s="122">
        <f t="shared" si="253"/>
        <v>1.7067452317760552</v>
      </c>
      <c r="U484" s="122">
        <f t="shared" si="253"/>
        <v>1.0416668063801788</v>
      </c>
      <c r="V484" s="122">
        <f t="shared" si="253"/>
        <v>0.62176607293420416</v>
      </c>
      <c r="W484" s="122">
        <f t="shared" si="253"/>
        <v>1.1304803850304455</v>
      </c>
      <c r="X484" s="122">
        <f t="shared" si="253"/>
        <v>0.72089604763635984</v>
      </c>
      <c r="Y484" s="122">
        <f t="shared" si="253"/>
        <v>6.9027386417610845E-2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2.5900239194826626E-2</v>
      </c>
      <c r="E485" s="98">
        <f>RES_hhdet_in_tesh!E86</f>
        <v>0.419326145252372</v>
      </c>
      <c r="F485" s="98">
        <f>RES_hhdet_in_tesh!F86</f>
        <v>0.81760720861928327</v>
      </c>
      <c r="G485" s="98">
        <f>RES_hhdet_in_tesh!G86</f>
        <v>1.679234868665356</v>
      </c>
      <c r="H485" s="98">
        <f>RES_hhdet_in_tesh!H86</f>
        <v>5.2789233333641894</v>
      </c>
      <c r="I485" s="98">
        <f>RES_hhdet_in_tesh!I86</f>
        <v>2.7190913509200496</v>
      </c>
      <c r="J485" s="98">
        <f>RES_hhdet_in_tesh!J86</f>
        <v>2.1074644339784303</v>
      </c>
      <c r="K485" s="98">
        <f>RES_hhdet_in_tesh!K86</f>
        <v>3.49128398246773</v>
      </c>
      <c r="L485" s="98">
        <f>RES_hhdet_in_tesh!L86</f>
        <v>18.098265361317985</v>
      </c>
      <c r="M485" s="98">
        <f>RES_hhdet_in_tesh!M86</f>
        <v>1.8036804510140354</v>
      </c>
      <c r="N485" s="98">
        <f>RES_hhdet_in_tesh!N86</f>
        <v>8.8598702637475579</v>
      </c>
      <c r="O485" s="98">
        <f>RES_hhdet_in_tesh!O86</f>
        <v>2.0297730274576411</v>
      </c>
      <c r="P485" s="98">
        <f>RES_hhdet_in_tesh!P86</f>
        <v>6.5725211533678802</v>
      </c>
      <c r="Q485" s="98">
        <f>RES_hhdet_in_tesh!Q86</f>
        <v>2.5365295790039823</v>
      </c>
      <c r="R485" s="98">
        <f>RES_hhdet_in_tesh!R86</f>
        <v>1.8928781492918709</v>
      </c>
      <c r="S485" s="98">
        <f>RES_hhdet_in_tesh!S86</f>
        <v>1.4831352210829414</v>
      </c>
      <c r="T485" s="98">
        <f>RES_hhdet_in_tesh!T86</f>
        <v>1.7067452317760552</v>
      </c>
      <c r="U485" s="98">
        <f>RES_hhdet_in_tesh!U86</f>
        <v>1.0416668063801788</v>
      </c>
      <c r="V485" s="98">
        <f>RES_hhdet_in_tesh!V86</f>
        <v>0.62176607293420416</v>
      </c>
      <c r="W485" s="98">
        <f>RES_hhdet_in_tesh!W86</f>
        <v>1.1304803850304455</v>
      </c>
      <c r="X485" s="98">
        <f>RES_hhdet_in_tesh!X86</f>
        <v>0.72089604763635984</v>
      </c>
      <c r="Y485" s="98">
        <f>RES_hhdet_in_tesh!Y86</f>
        <v>6.9027386417610845E-2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305.91861487949456</v>
      </c>
      <c r="D486" s="122">
        <v>259.2807699729903</v>
      </c>
      <c r="E486" s="122">
        <v>272.48974121156186</v>
      </c>
      <c r="F486" s="122">
        <v>381.60624506915906</v>
      </c>
      <c r="G486" s="122">
        <v>381.69400536163636</v>
      </c>
      <c r="H486" s="122">
        <v>452.91873299926664</v>
      </c>
      <c r="I486" s="122">
        <v>399.82085259047312</v>
      </c>
      <c r="J486" s="122">
        <v>448.44831127321049</v>
      </c>
      <c r="K486" s="122">
        <v>460.48008771201279</v>
      </c>
      <c r="L486" s="122">
        <v>423.39199894019339</v>
      </c>
      <c r="M486" s="122">
        <v>460.98814857484911</v>
      </c>
      <c r="N486" s="122">
        <v>481.51163340695712</v>
      </c>
      <c r="O486" s="122">
        <v>456.40179649927171</v>
      </c>
      <c r="P486" s="122">
        <v>486.29591397426503</v>
      </c>
      <c r="Q486" s="122">
        <v>480.79063695460201</v>
      </c>
      <c r="R486" s="122">
        <v>501.40321486412148</v>
      </c>
      <c r="S486" s="122">
        <v>503.57585719498633</v>
      </c>
      <c r="T486" s="122">
        <v>507.38194928106014</v>
      </c>
      <c r="U486" s="122">
        <v>479.10248346607852</v>
      </c>
      <c r="V486" s="122">
        <v>470.07785276915013</v>
      </c>
      <c r="W486" s="122">
        <v>692.79649477131045</v>
      </c>
      <c r="X486" s="122">
        <v>658.79380565492966</v>
      </c>
      <c r="Y486" s="122">
        <v>483.64746699266527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290.4385517521344</v>
      </c>
      <c r="D487" s="98">
        <v>286.40038658497599</v>
      </c>
      <c r="E487" s="98">
        <v>313.71818564414514</v>
      </c>
      <c r="F487" s="98">
        <v>348.52624343764478</v>
      </c>
      <c r="G487" s="98">
        <v>375.6185521303205</v>
      </c>
      <c r="H487" s="98">
        <v>398.01886477727095</v>
      </c>
      <c r="I487" s="98">
        <v>407.92484383379411</v>
      </c>
      <c r="J487" s="98">
        <v>434.94971263924117</v>
      </c>
      <c r="K487" s="98">
        <v>451.75512777246678</v>
      </c>
      <c r="L487" s="98">
        <v>443.57264241378073</v>
      </c>
      <c r="M487" s="98">
        <v>466.38228172188002</v>
      </c>
      <c r="N487" s="98">
        <v>480.80538865005803</v>
      </c>
      <c r="O487" s="98">
        <v>475.58219306796906</v>
      </c>
      <c r="P487" s="98">
        <v>478.89415380256901</v>
      </c>
      <c r="Q487" s="98">
        <v>485.41870560561637</v>
      </c>
      <c r="R487" s="98">
        <v>496.69987238154772</v>
      </c>
      <c r="S487" s="98">
        <v>498.72094817569956</v>
      </c>
      <c r="T487" s="98">
        <v>497.20934844075572</v>
      </c>
      <c r="U487" s="98">
        <v>481.58317575278613</v>
      </c>
      <c r="V487" s="98">
        <v>469.84257586540014</v>
      </c>
      <c r="W487" s="98">
        <v>684.00927528318198</v>
      </c>
      <c r="X487" s="98">
        <v>658.79305933624448</v>
      </c>
      <c r="Y487" s="98">
        <v>483.64801949504573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288.13561604290607</v>
      </c>
      <c r="D491" s="101">
        <v>295.15811546768418</v>
      </c>
      <c r="E491" s="101">
        <v>321.81977765791561</v>
      </c>
      <c r="F491" s="101">
        <v>334.8833174511085</v>
      </c>
      <c r="G491" s="101">
        <v>390.35393028601555</v>
      </c>
      <c r="H491" s="101">
        <v>419.06941669376607</v>
      </c>
      <c r="I491" s="101">
        <v>381.54179848486206</v>
      </c>
      <c r="J491" s="101">
        <v>398.84004323092893</v>
      </c>
      <c r="K491" s="101">
        <v>424.51437167535204</v>
      </c>
      <c r="L491" s="101">
        <v>450.98972702699933</v>
      </c>
      <c r="M491" s="101">
        <v>488.01188289876626</v>
      </c>
      <c r="N491" s="101">
        <v>503.0965831874085</v>
      </c>
      <c r="O491" s="101">
        <v>471.80861962006094</v>
      </c>
      <c r="P491" s="101">
        <v>473.20428813026484</v>
      </c>
      <c r="Q491" s="101">
        <v>451.37094211937642</v>
      </c>
      <c r="R491" s="101">
        <v>491.73087623846072</v>
      </c>
      <c r="S491" s="101">
        <v>517.82671427142964</v>
      </c>
      <c r="T491" s="101">
        <v>511.46692085086852</v>
      </c>
      <c r="U491" s="101">
        <v>479.1691497179043</v>
      </c>
      <c r="V491" s="101">
        <v>408.34655005490657</v>
      </c>
      <c r="W491" s="101">
        <v>517.83730587275545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319.07364320325939</v>
      </c>
      <c r="D495" s="101">
        <v>241.1022410052924</v>
      </c>
      <c r="E495" s="101">
        <v>268.38552029869652</v>
      </c>
      <c r="F495" s="101">
        <v>382.33953632037594</v>
      </c>
      <c r="G495" s="101">
        <v>382.06516422811194</v>
      </c>
      <c r="H495" s="101">
        <v>458.76124515812364</v>
      </c>
      <c r="I495" s="101">
        <v>379.93331829349847</v>
      </c>
      <c r="J495" s="101">
        <v>465.57754825744178</v>
      </c>
      <c r="K495" s="101">
        <v>493.10797491074038</v>
      </c>
      <c r="L495" s="101">
        <v>391.18803595782975</v>
      </c>
      <c r="M495" s="101">
        <v>450.12289739932606</v>
      </c>
      <c r="N495" s="101">
        <v>482.20430898652143</v>
      </c>
      <c r="O495" s="101">
        <v>430.5562299132535</v>
      </c>
      <c r="P495" s="101">
        <v>488.27842437705374</v>
      </c>
      <c r="Q495" s="101">
        <v>478.87036427362642</v>
      </c>
      <c r="R495" s="101">
        <v>503.7161906587117</v>
      </c>
      <c r="S495" s="101">
        <v>508.67667871021786</v>
      </c>
      <c r="T495" s="101">
        <v>515.09267364920618</v>
      </c>
      <c r="U495" s="101">
        <v>475.61525003013276</v>
      </c>
      <c r="V495" s="101">
        <v>473.85099451242041</v>
      </c>
      <c r="W495" s="101">
        <v>735.25898100053496</v>
      </c>
      <c r="X495" s="101">
        <v>667.84515866997106</v>
      </c>
      <c r="Y495" s="101">
        <v>473.75877938754417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448.4310827152857</v>
      </c>
      <c r="D499" s="122">
        <v>409.48689887536386</v>
      </c>
      <c r="E499" s="122">
        <v>426.37008967517386</v>
      </c>
      <c r="F499" s="122">
        <v>474.36502866651017</v>
      </c>
      <c r="G499" s="122">
        <v>437.43845996340781</v>
      </c>
      <c r="H499" s="122">
        <v>503.65010274107055</v>
      </c>
      <c r="I499" s="122">
        <v>546.67251382242148</v>
      </c>
      <c r="J499" s="122">
        <v>563.52936812091491</v>
      </c>
      <c r="K499" s="122">
        <v>499.24728735161483</v>
      </c>
      <c r="L499" s="122">
        <v>464.552939815255</v>
      </c>
      <c r="M499" s="122">
        <v>501.36565690194124</v>
      </c>
      <c r="N499" s="122">
        <v>502.09848880111952</v>
      </c>
      <c r="O499" s="122">
        <v>443.55109882282414</v>
      </c>
      <c r="P499" s="122">
        <v>423.54883957953876</v>
      </c>
      <c r="Q499" s="122">
        <v>344.88107920297978</v>
      </c>
      <c r="R499" s="122">
        <v>348.42373404254158</v>
      </c>
      <c r="S499" s="122">
        <v>341.72103926726487</v>
      </c>
      <c r="T499" s="122">
        <v>392.87612857514881</v>
      </c>
      <c r="U499" s="122">
        <v>408.92773882707968</v>
      </c>
      <c r="V499" s="122">
        <v>373.63593309222898</v>
      </c>
      <c r="W499" s="122">
        <v>410.01519485959687</v>
      </c>
      <c r="X499" s="122">
        <v>416.05977926259288</v>
      </c>
      <c r="Y499" s="122">
        <v>498.68652847650492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448.75821417391614</v>
      </c>
      <c r="D500" s="98">
        <v>428.95790933781018</v>
      </c>
      <c r="E500" s="98">
        <v>441.83520611527206</v>
      </c>
      <c r="F500" s="98">
        <v>458.27884617177818</v>
      </c>
      <c r="G500" s="98">
        <v>472.77451443615962</v>
      </c>
      <c r="H500" s="98">
        <v>502.14054401270153</v>
      </c>
      <c r="I500" s="98">
        <v>487.55254330757793</v>
      </c>
      <c r="J500" s="98">
        <v>528.50667332698015</v>
      </c>
      <c r="K500" s="98">
        <v>513.63795962593053</v>
      </c>
      <c r="L500" s="98">
        <v>468.87913103127693</v>
      </c>
      <c r="M500" s="98">
        <v>489.99554858410096</v>
      </c>
      <c r="N500" s="98">
        <v>485.97204056590203</v>
      </c>
      <c r="O500" s="98">
        <v>434.4349361057607</v>
      </c>
      <c r="P500" s="98">
        <v>403.81138138856977</v>
      </c>
      <c r="Q500" s="98">
        <v>362.43728022705551</v>
      </c>
      <c r="R500" s="98">
        <v>353.46588316746784</v>
      </c>
      <c r="S500" s="98">
        <v>354.17464512278877</v>
      </c>
      <c r="T500" s="98">
        <v>378.11722128055089</v>
      </c>
      <c r="U500" s="98">
        <v>391.78384958660416</v>
      </c>
      <c r="V500" s="98">
        <v>381.21953824571187</v>
      </c>
      <c r="W500" s="98">
        <v>402.80405713645536</v>
      </c>
      <c r="X500" s="98">
        <v>430.98943641912786</v>
      </c>
      <c r="Y500" s="98">
        <v>440.99510523051691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444.94416129030981</v>
      </c>
      <c r="D501" s="98">
        <v>443.88952790786578</v>
      </c>
      <c r="E501" s="98">
        <v>454.9736313684939</v>
      </c>
      <c r="F501" s="98">
        <v>439.85072114116485</v>
      </c>
      <c r="G501" s="98">
        <v>483.72147636565711</v>
      </c>
      <c r="H501" s="98">
        <v>526.40524595630518</v>
      </c>
      <c r="I501" s="98">
        <v>446.70742848218578</v>
      </c>
      <c r="J501" s="98">
        <v>481.62204609063315</v>
      </c>
      <c r="K501" s="98">
        <v>480.32233768684665</v>
      </c>
      <c r="L501" s="98">
        <v>473.94322192304173</v>
      </c>
      <c r="M501" s="98">
        <v>513.35470080087055</v>
      </c>
      <c r="N501" s="98">
        <v>518.83578813290183</v>
      </c>
      <c r="O501" s="98">
        <v>436.77900073343483</v>
      </c>
      <c r="P501" s="98">
        <v>405.91735887865622</v>
      </c>
      <c r="Q501" s="98">
        <v>332.22824978823832</v>
      </c>
      <c r="R501" s="98">
        <v>357.98184871900236</v>
      </c>
      <c r="S501" s="98">
        <v>389.72414949735162</v>
      </c>
      <c r="T501" s="98">
        <v>375.65661625417283</v>
      </c>
      <c r="U501" s="98">
        <v>434.04908243012648</v>
      </c>
      <c r="V501" s="98">
        <v>410.91072904673729</v>
      </c>
      <c r="W501" s="98">
        <v>339.19259705110125</v>
      </c>
      <c r="X501" s="98">
        <v>374.04228067371344</v>
      </c>
      <c r="Y501" s="98">
        <v>509.58438802440725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507.36676204648018</v>
      </c>
      <c r="D502" s="33">
        <v>255.89895210768657</v>
      </c>
      <c r="E502" s="33">
        <v>364.65497933847888</v>
      </c>
      <c r="F502" s="33">
        <v>510.57619763966568</v>
      </c>
      <c r="G502" s="33">
        <v>387.71892118020497</v>
      </c>
      <c r="H502" s="33">
        <v>495.99889012599715</v>
      </c>
      <c r="I502" s="33">
        <v>561.08705554106496</v>
      </c>
      <c r="J502" s="33">
        <v>595.06121189691703</v>
      </c>
      <c r="K502" s="33">
        <v>560.35863565128955</v>
      </c>
      <c r="L502" s="33">
        <v>413.53592372083818</v>
      </c>
      <c r="M502" s="33">
        <v>480.21456606932429</v>
      </c>
      <c r="N502" s="33">
        <v>493.77394375230324</v>
      </c>
      <c r="O502" s="33">
        <v>452.49732288181031</v>
      </c>
      <c r="P502" s="33">
        <v>450.70302816834197</v>
      </c>
      <c r="Q502" s="33">
        <v>340.0268308315168</v>
      </c>
      <c r="R502" s="33">
        <v>322.62562567900068</v>
      </c>
      <c r="S502" s="33">
        <v>208.78342547247081</v>
      </c>
      <c r="T502" s="33">
        <v>441.50029969142611</v>
      </c>
      <c r="U502" s="33">
        <v>398.32859424936754</v>
      </c>
      <c r="V502" s="33">
        <v>365.66281939381275</v>
      </c>
      <c r="W502" s="33">
        <v>477.9295014570406</v>
      </c>
      <c r="X502" s="33">
        <v>439.87759516429111</v>
      </c>
      <c r="Y502" s="33">
        <v>378.3393585703609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162.02120631381925</v>
      </c>
      <c r="D504" s="117">
        <f t="shared" si="254"/>
        <v>135.25190975025609</v>
      </c>
      <c r="E504" s="117">
        <f t="shared" si="254"/>
        <v>112.38186542443786</v>
      </c>
      <c r="F504" s="117">
        <f t="shared" si="254"/>
        <v>78.989764657843523</v>
      </c>
      <c r="G504" s="117">
        <f t="shared" si="254"/>
        <v>85.443809207122641</v>
      </c>
      <c r="H504" s="117">
        <f t="shared" si="254"/>
        <v>49.754297283137497</v>
      </c>
      <c r="I504" s="117">
        <f t="shared" si="254"/>
        <v>15.439358095192944</v>
      </c>
      <c r="J504" s="117">
        <f t="shared" si="254"/>
        <v>34.511049904143533</v>
      </c>
      <c r="K504" s="117">
        <f t="shared" si="254"/>
        <v>120.32323621848012</v>
      </c>
      <c r="L504" s="117">
        <f t="shared" si="254"/>
        <v>124.78315820242952</v>
      </c>
      <c r="M504" s="117">
        <f t="shared" si="254"/>
        <v>118.80096553120852</v>
      </c>
      <c r="N504" s="117">
        <f t="shared" si="254"/>
        <v>79.078376051283485</v>
      </c>
      <c r="O504" s="117">
        <f t="shared" si="254"/>
        <v>54.210364381178586</v>
      </c>
      <c r="P504" s="117">
        <f t="shared" si="254"/>
        <v>49.334794224425181</v>
      </c>
      <c r="Q504" s="117">
        <f t="shared" si="254"/>
        <v>62.04959475564727</v>
      </c>
      <c r="R504" s="117">
        <f t="shared" ref="R504:V504" si="255">R505+R508+R510+R523</f>
        <v>71.464478356738937</v>
      </c>
      <c r="S504" s="117">
        <f t="shared" si="255"/>
        <v>85.352726915443696</v>
      </c>
      <c r="T504" s="117">
        <f t="shared" si="255"/>
        <v>96.406074032214406</v>
      </c>
      <c r="U504" s="117">
        <f t="shared" si="255"/>
        <v>53.623366743536458</v>
      </c>
      <c r="V504" s="117">
        <f t="shared" si="255"/>
        <v>12.229919108359347</v>
      </c>
      <c r="W504" s="117">
        <f t="shared" ref="W504:Y504" si="256">W505+W508+W510+W523</f>
        <v>39.12493327433954</v>
      </c>
      <c r="X504" s="117">
        <f t="shared" si="256"/>
        <v>39.085330774385021</v>
      </c>
      <c r="Y504" s="117">
        <f t="shared" si="256"/>
        <v>160.99986462830572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2.4651736521014951</v>
      </c>
      <c r="D510" s="122">
        <v>2.1081439143636422</v>
      </c>
      <c r="E510" s="122">
        <v>1.1721824789559097</v>
      </c>
      <c r="F510" s="122">
        <v>0.45063821535753029</v>
      </c>
      <c r="G510" s="122">
        <v>0.90654508995149163</v>
      </c>
      <c r="H510" s="122">
        <v>1.0041405238100505</v>
      </c>
      <c r="I510" s="122">
        <v>0.27091227725363304</v>
      </c>
      <c r="J510" s="122">
        <v>0.17534591244352846</v>
      </c>
      <c r="K510" s="122">
        <v>1.1057489731500625</v>
      </c>
      <c r="L510" s="122">
        <v>1.0064994867473582</v>
      </c>
      <c r="M510" s="122">
        <v>0.7772802203808129</v>
      </c>
      <c r="N510" s="122">
        <v>0.45980387610730655</v>
      </c>
      <c r="O510" s="122">
        <v>0.279096330179464</v>
      </c>
      <c r="P510" s="122">
        <v>0.3689736800726971</v>
      </c>
      <c r="Q510" s="122">
        <v>0.53863646033411028</v>
      </c>
      <c r="R510" s="122">
        <v>1.1709492534987189</v>
      </c>
      <c r="S510" s="122">
        <v>1.1948648727854534</v>
      </c>
      <c r="T510" s="122">
        <v>1.0136332727695117</v>
      </c>
      <c r="U510" s="122">
        <v>0.65790868738887476</v>
      </c>
      <c r="V510" s="122">
        <v>0.18647777655363915</v>
      </c>
      <c r="W510" s="122">
        <v>0.84029724592839961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120.14259231449702</v>
      </c>
      <c r="D515" s="101">
        <v>122.31314981853053</v>
      </c>
      <c r="E515" s="101">
        <v>132.43317647243867</v>
      </c>
      <c r="F515" s="101">
        <v>136.84039080436278</v>
      </c>
      <c r="G515" s="101">
        <v>158.27144089190602</v>
      </c>
      <c r="H515" s="101">
        <v>168.49293743564976</v>
      </c>
      <c r="I515" s="101">
        <v>152.00436356239263</v>
      </c>
      <c r="J515" s="101">
        <v>157.22683482436383</v>
      </c>
      <c r="K515" s="101">
        <v>165.27769709015416</v>
      </c>
      <c r="L515" s="101">
        <v>173.07376700621458</v>
      </c>
      <c r="M515" s="101">
        <v>181.97501630091975</v>
      </c>
      <c r="N515" s="101">
        <v>179.22884617794512</v>
      </c>
      <c r="O515" s="101">
        <v>157.78910381217557</v>
      </c>
      <c r="P515" s="101">
        <v>147.31615819198794</v>
      </c>
      <c r="Q515" s="101">
        <v>132.28574818018041</v>
      </c>
      <c r="R515" s="101">
        <v>138.83660473240215</v>
      </c>
      <c r="S515" s="101">
        <v>141.38368483850485</v>
      </c>
      <c r="T515" s="101">
        <v>135.63764700686426</v>
      </c>
      <c r="U515" s="101">
        <v>124.03928431163821</v>
      </c>
      <c r="V515" s="101">
        <v>103.75623487444481</v>
      </c>
      <c r="W515" s="101">
        <v>130.101647029758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159.55603266171775</v>
      </c>
      <c r="D523" s="122">
        <v>133.14376583589245</v>
      </c>
      <c r="E523" s="122">
        <v>111.20968294548196</v>
      </c>
      <c r="F523" s="122">
        <v>78.539126442485994</v>
      </c>
      <c r="G523" s="122">
        <v>84.537264117171148</v>
      </c>
      <c r="H523" s="122">
        <v>48.750156759327446</v>
      </c>
      <c r="I523" s="122">
        <v>15.168445817939311</v>
      </c>
      <c r="J523" s="122">
        <v>34.335703991700008</v>
      </c>
      <c r="K523" s="122">
        <v>119.21748724533006</v>
      </c>
      <c r="L523" s="122">
        <v>123.77665871568216</v>
      </c>
      <c r="M523" s="122">
        <v>118.0236853108277</v>
      </c>
      <c r="N523" s="122">
        <v>78.618572175176183</v>
      </c>
      <c r="O523" s="122">
        <v>53.931268050999122</v>
      </c>
      <c r="P523" s="122">
        <v>48.965820544352482</v>
      </c>
      <c r="Q523" s="122">
        <v>61.510958295313159</v>
      </c>
      <c r="R523" s="122">
        <v>70.293529103240218</v>
      </c>
      <c r="S523" s="122">
        <v>84.157862042658238</v>
      </c>
      <c r="T523" s="122">
        <v>95.392440759444895</v>
      </c>
      <c r="U523" s="122">
        <v>52.965458056147583</v>
      </c>
      <c r="V523" s="122">
        <v>12.043441331805708</v>
      </c>
      <c r="W523" s="122">
        <v>38.284636028411143</v>
      </c>
      <c r="X523" s="122">
        <v>39.085330774385021</v>
      </c>
      <c r="Y523" s="122">
        <v>160.99986462830572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176.82020737613715</v>
      </c>
      <c r="D525" s="98">
        <v>176.23813455433927</v>
      </c>
      <c r="E525" s="98">
        <v>180.47213414508118</v>
      </c>
      <c r="F525" s="98">
        <v>174.31250305615538</v>
      </c>
      <c r="G525" s="98">
        <v>191.52181150438435</v>
      </c>
      <c r="H525" s="98">
        <v>208.22988489680031</v>
      </c>
      <c r="I525" s="98">
        <v>176.54130629591251</v>
      </c>
      <c r="J525" s="98">
        <v>190.16480077758496</v>
      </c>
      <c r="K525" s="98">
        <v>189.47741434102568</v>
      </c>
      <c r="L525" s="98">
        <v>186.78936418810758</v>
      </c>
      <c r="M525" s="98">
        <v>202.18117684523426</v>
      </c>
      <c r="N525" s="98">
        <v>204.2603287664399</v>
      </c>
      <c r="O525" s="98">
        <v>171.91541950207736</v>
      </c>
      <c r="P525" s="98">
        <v>159.66471429767688</v>
      </c>
      <c r="Q525" s="98">
        <v>130.33556787351472</v>
      </c>
      <c r="R525" s="98">
        <v>139.47431577381946</v>
      </c>
      <c r="S525" s="98">
        <v>150.38451841700223</v>
      </c>
      <c r="T525" s="98">
        <v>143.44598973056472</v>
      </c>
      <c r="U525" s="98">
        <v>164.18358959389494</v>
      </c>
      <c r="V525" s="98">
        <v>154.40024785752755</v>
      </c>
      <c r="W525" s="98">
        <v>127.04703898376624</v>
      </c>
      <c r="X525" s="98">
        <v>140.00767187315887</v>
      </c>
      <c r="Y525" s="98">
        <v>190.72980190496023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187.78720838760995</v>
      </c>
      <c r="D528" s="118">
        <f t="shared" si="261"/>
        <v>183.63066051942258</v>
      </c>
      <c r="E528" s="118">
        <f t="shared" si="261"/>
        <v>179.60456817385693</v>
      </c>
      <c r="F528" s="118">
        <f t="shared" si="261"/>
        <v>178.65328461225826</v>
      </c>
      <c r="G528" s="118">
        <f t="shared" si="261"/>
        <v>170.73740820054837</v>
      </c>
      <c r="H528" s="118">
        <f t="shared" si="261"/>
        <v>176.84871158163531</v>
      </c>
      <c r="I528" s="118">
        <f t="shared" si="261"/>
        <v>172.57292312133953</v>
      </c>
      <c r="J528" s="118">
        <f t="shared" si="261"/>
        <v>171.1918277942892</v>
      </c>
      <c r="K528" s="118">
        <f t="shared" si="261"/>
        <v>173.63066207855672</v>
      </c>
      <c r="L528" s="118">
        <f t="shared" si="261"/>
        <v>171.00837514362394</v>
      </c>
      <c r="M528" s="118">
        <f t="shared" si="261"/>
        <v>166.55909799840896</v>
      </c>
      <c r="N528" s="118">
        <f t="shared" si="261"/>
        <v>153.31522895664963</v>
      </c>
      <c r="O528" s="118">
        <f t="shared" si="261"/>
        <v>138.16076806294058</v>
      </c>
      <c r="P528" s="118">
        <f t="shared" si="261"/>
        <v>127.94245056893084</v>
      </c>
      <c r="Q528" s="118">
        <f t="shared" si="261"/>
        <v>119.99214147864478</v>
      </c>
      <c r="R528" s="118">
        <f t="shared" ref="R528:V528" si="262">R529+R532+R534+R547</f>
        <v>117.93314513253054</v>
      </c>
      <c r="S528" s="118">
        <f t="shared" si="262"/>
        <v>113.45267446718486</v>
      </c>
      <c r="T528" s="118">
        <f t="shared" si="262"/>
        <v>116.87897486320324</v>
      </c>
      <c r="U528" s="118">
        <f t="shared" si="262"/>
        <v>111.10874154022268</v>
      </c>
      <c r="V528" s="118">
        <f t="shared" si="262"/>
        <v>113.52266602419795</v>
      </c>
      <c r="W528" s="118">
        <f t="shared" ref="W528:Y528" si="263">W529+W532+W534+W547</f>
        <v>113.8054984514681</v>
      </c>
      <c r="X528" s="118">
        <f t="shared" si="263"/>
        <v>108.87158434751424</v>
      </c>
      <c r="Y528" s="118">
        <f t="shared" si="263"/>
        <v>101.25415213645343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166.28598494582346</v>
      </c>
      <c r="D529" s="123">
        <f t="shared" si="264"/>
        <v>164.52568978943589</v>
      </c>
      <c r="E529" s="123">
        <f t="shared" si="264"/>
        <v>161.72007767706339</v>
      </c>
      <c r="F529" s="123">
        <f t="shared" si="264"/>
        <v>158.99159644451095</v>
      </c>
      <c r="G529" s="123">
        <f t="shared" si="264"/>
        <v>154.63399664173218</v>
      </c>
      <c r="H529" s="123">
        <f t="shared" si="264"/>
        <v>158.07388348843344</v>
      </c>
      <c r="I529" s="123">
        <f t="shared" si="264"/>
        <v>152.84826363899876</v>
      </c>
      <c r="J529" s="123">
        <f t="shared" si="264"/>
        <v>150.25609485247543</v>
      </c>
      <c r="K529" s="123">
        <f t="shared" si="264"/>
        <v>151.86399454240029</v>
      </c>
      <c r="L529" s="123">
        <f t="shared" si="264"/>
        <v>148.44532634235742</v>
      </c>
      <c r="M529" s="123">
        <f t="shared" si="264"/>
        <v>143.08794957680948</v>
      </c>
      <c r="N529" s="123">
        <f t="shared" si="264"/>
        <v>135.03814352719814</v>
      </c>
      <c r="O529" s="123">
        <f t="shared" si="264"/>
        <v>124.04514014346474</v>
      </c>
      <c r="P529" s="123">
        <f t="shared" si="264"/>
        <v>113.20540583281119</v>
      </c>
      <c r="Q529" s="123">
        <f t="shared" si="264"/>
        <v>106.48073740059782</v>
      </c>
      <c r="R529" s="123">
        <f t="shared" ref="R529:V529" si="265">SUM(R530:R531)</f>
        <v>104.36465578797288</v>
      </c>
      <c r="S529" s="123">
        <f t="shared" si="265"/>
        <v>100.33349481086218</v>
      </c>
      <c r="T529" s="123">
        <f t="shared" si="265"/>
        <v>102.09663553182857</v>
      </c>
      <c r="U529" s="123">
        <f t="shared" si="265"/>
        <v>96.410367938842569</v>
      </c>
      <c r="V529" s="123">
        <f t="shared" si="265"/>
        <v>98.062811239275177</v>
      </c>
      <c r="W529" s="123">
        <f t="shared" ref="W529:Y529" si="266">SUM(W530:W531)</f>
        <v>93.401078491015838</v>
      </c>
      <c r="X529" s="123">
        <f t="shared" si="266"/>
        <v>87.698218898086736</v>
      </c>
      <c r="Y529" s="123">
        <f t="shared" si="266"/>
        <v>81.041429735168236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165.50025671397583</v>
      </c>
      <c r="D530" s="99">
        <v>163.748189926083</v>
      </c>
      <c r="E530" s="99">
        <v>160.9553210842883</v>
      </c>
      <c r="F530" s="99">
        <v>158.23619702824899</v>
      </c>
      <c r="G530" s="99">
        <v>153.89551630911012</v>
      </c>
      <c r="H530" s="99">
        <v>157.31133954563026</v>
      </c>
      <c r="I530" s="99">
        <v>152.11093634679159</v>
      </c>
      <c r="J530" s="99">
        <v>149.52499147475768</v>
      </c>
      <c r="K530" s="99">
        <v>151.12128004491896</v>
      </c>
      <c r="L530" s="99">
        <v>147.72059776554474</v>
      </c>
      <c r="M530" s="99">
        <v>142.38487758690658</v>
      </c>
      <c r="N530" s="99">
        <v>134.37093430083857</v>
      </c>
      <c r="O530" s="99">
        <v>123.43030817157936</v>
      </c>
      <c r="P530" s="99">
        <v>112.64730374320142</v>
      </c>
      <c r="Q530" s="99">
        <v>105.95835879732681</v>
      </c>
      <c r="R530" s="99">
        <v>103.85273670244352</v>
      </c>
      <c r="S530" s="99">
        <v>99.8386280735334</v>
      </c>
      <c r="T530" s="99">
        <v>101.58464278413034</v>
      </c>
      <c r="U530" s="99">
        <v>95.91930965434203</v>
      </c>
      <c r="V530" s="99">
        <v>97.563450236325025</v>
      </c>
      <c r="W530" s="99">
        <v>92.924344520029564</v>
      </c>
      <c r="X530" s="99">
        <v>87.247982885172775</v>
      </c>
      <c r="Y530" s="99">
        <v>80.628175032898952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0.78572823184763174</v>
      </c>
      <c r="D531" s="99">
        <v>0.77749986335289678</v>
      </c>
      <c r="E531" s="99">
        <v>0.76475659277509656</v>
      </c>
      <c r="F531" s="99">
        <v>0.75539941626194007</v>
      </c>
      <c r="G531" s="99">
        <v>0.73848033262206647</v>
      </c>
      <c r="H531" s="99">
        <v>0.7625439428031866</v>
      </c>
      <c r="I531" s="99">
        <v>0.73732729220716975</v>
      </c>
      <c r="J531" s="99">
        <v>0.73110337771774525</v>
      </c>
      <c r="K531" s="99">
        <v>0.74271449748133167</v>
      </c>
      <c r="L531" s="99">
        <v>0.7247285768126901</v>
      </c>
      <c r="M531" s="99">
        <v>0.7030719899028961</v>
      </c>
      <c r="N531" s="99">
        <v>0.66720922635958435</v>
      </c>
      <c r="O531" s="99">
        <v>0.61483197188537553</v>
      </c>
      <c r="P531" s="99">
        <v>0.55810208960977203</v>
      </c>
      <c r="Q531" s="99">
        <v>0.52237860327100694</v>
      </c>
      <c r="R531" s="99">
        <v>0.51191908552936127</v>
      </c>
      <c r="S531" s="99">
        <v>0.4948667373287825</v>
      </c>
      <c r="T531" s="99">
        <v>0.51199274769823522</v>
      </c>
      <c r="U531" s="99">
        <v>0.49105828450054478</v>
      </c>
      <c r="V531" s="99">
        <v>0.49936100295015501</v>
      </c>
      <c r="W531" s="99">
        <v>0.47673397098627351</v>
      </c>
      <c r="X531" s="99">
        <v>0.45023601291395976</v>
      </c>
      <c r="Y531" s="99">
        <v>0.41325470226928301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</v>
      </c>
      <c r="D532" s="123">
        <f t="shared" si="267"/>
        <v>1.5671043673996644E-4</v>
      </c>
      <c r="E532" s="123">
        <f t="shared" si="267"/>
        <v>2.2562751834363189E-3</v>
      </c>
      <c r="F532" s="123">
        <f t="shared" si="267"/>
        <v>3.9314475950430004E-3</v>
      </c>
      <c r="G532" s="123">
        <f t="shared" si="267"/>
        <v>6.5587719331606283E-3</v>
      </c>
      <c r="H532" s="123">
        <f t="shared" si="267"/>
        <v>2.0502391408122621E-2</v>
      </c>
      <c r="I532" s="123">
        <f t="shared" si="267"/>
        <v>1.1289507825762541E-2</v>
      </c>
      <c r="J532" s="123">
        <f t="shared" si="267"/>
        <v>8.1573333640659364E-3</v>
      </c>
      <c r="K532" s="123">
        <f t="shared" si="267"/>
        <v>1.3399726002691575E-2</v>
      </c>
      <c r="L532" s="123">
        <f t="shared" si="267"/>
        <v>7.4764320902766662E-2</v>
      </c>
      <c r="M532" s="123">
        <f t="shared" si="267"/>
        <v>7.0431023148837917E-3</v>
      </c>
      <c r="N532" s="123">
        <f t="shared" si="267"/>
        <v>2.6050210206516038E-2</v>
      </c>
      <c r="O532" s="123">
        <f t="shared" si="267"/>
        <v>4.8915441210976695E-3</v>
      </c>
      <c r="P532" s="123">
        <f t="shared" si="267"/>
        <v>1.5555951459058418E-2</v>
      </c>
      <c r="Q532" s="123">
        <f t="shared" si="267"/>
        <v>5.7745356605747077E-3</v>
      </c>
      <c r="R532" s="123">
        <f t="shared" si="267"/>
        <v>4.2804320193399747E-3</v>
      </c>
      <c r="S532" s="123">
        <f t="shared" si="267"/>
        <v>3.2894327616504004E-3</v>
      </c>
      <c r="T532" s="123">
        <f t="shared" si="267"/>
        <v>4.1249834903404293E-3</v>
      </c>
      <c r="U532" s="123">
        <f t="shared" si="267"/>
        <v>2.6694322174924522E-3</v>
      </c>
      <c r="V532" s="123">
        <f t="shared" si="267"/>
        <v>1.8253273343380606E-3</v>
      </c>
      <c r="W532" s="123">
        <f t="shared" si="267"/>
        <v>3.2635848403076212E-3</v>
      </c>
      <c r="X532" s="123">
        <f t="shared" si="267"/>
        <v>2.1087299714677909E-3</v>
      </c>
      <c r="Y532" s="123">
        <f t="shared" si="267"/>
        <v>1.9935615904616746E-4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1.5671043673996644E-4</v>
      </c>
      <c r="E533" s="99">
        <f>RES_hhdet_in_fecs!E86</f>
        <v>2.2562751834363189E-3</v>
      </c>
      <c r="F533" s="99">
        <f>RES_hhdet_in_fecs!F86</f>
        <v>3.9314475950430004E-3</v>
      </c>
      <c r="G533" s="99">
        <f>RES_hhdet_in_fecs!G86</f>
        <v>6.5587719331606283E-3</v>
      </c>
      <c r="H533" s="99">
        <f>RES_hhdet_in_fecs!H86</f>
        <v>2.0502391408122621E-2</v>
      </c>
      <c r="I533" s="99">
        <f>RES_hhdet_in_fecs!I86</f>
        <v>1.1289507825762541E-2</v>
      </c>
      <c r="J533" s="99">
        <f>RES_hhdet_in_fecs!J86</f>
        <v>8.1573333640659364E-3</v>
      </c>
      <c r="K533" s="99">
        <f>RES_hhdet_in_fecs!K86</f>
        <v>1.3399726002691575E-2</v>
      </c>
      <c r="L533" s="99">
        <f>RES_hhdet_in_fecs!L86</f>
        <v>7.4764320902766662E-2</v>
      </c>
      <c r="M533" s="99">
        <f>RES_hhdet_in_fecs!M86</f>
        <v>7.0431023148837917E-3</v>
      </c>
      <c r="N533" s="99">
        <f>RES_hhdet_in_fecs!N86</f>
        <v>2.6050210206516038E-2</v>
      </c>
      <c r="O533" s="99">
        <f>RES_hhdet_in_fecs!O86</f>
        <v>4.8915441210976695E-3</v>
      </c>
      <c r="P533" s="99">
        <f>RES_hhdet_in_fecs!P86</f>
        <v>1.5555951459058418E-2</v>
      </c>
      <c r="Q533" s="99">
        <f>RES_hhdet_in_fecs!Q86</f>
        <v>5.7745356605747077E-3</v>
      </c>
      <c r="R533" s="99">
        <f>RES_hhdet_in_fecs!R86</f>
        <v>4.2804320193399747E-3</v>
      </c>
      <c r="S533" s="99">
        <f>RES_hhdet_in_fecs!S86</f>
        <v>3.2894327616504004E-3</v>
      </c>
      <c r="T533" s="99">
        <f>RES_hhdet_in_fecs!T86</f>
        <v>4.1249834903404293E-3</v>
      </c>
      <c r="U533" s="99">
        <f>RES_hhdet_in_fecs!U86</f>
        <v>2.6694322174924522E-3</v>
      </c>
      <c r="V533" s="99">
        <f>RES_hhdet_in_fecs!V86</f>
        <v>1.8253273343380606E-3</v>
      </c>
      <c r="W533" s="99">
        <f>RES_hhdet_in_fecs!W86</f>
        <v>3.2635848403076212E-3</v>
      </c>
      <c r="X533" s="99">
        <f>RES_hhdet_in_fecs!X86</f>
        <v>2.1087299714677909E-3</v>
      </c>
      <c r="Y533" s="99">
        <f>RES_hhdet_in_fecs!Y86</f>
        <v>1.9935615904616746E-4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8.7283742692391098</v>
      </c>
      <c r="D534" s="123">
        <v>7.4168432223203853</v>
      </c>
      <c r="E534" s="123">
        <v>6.9850047280505416</v>
      </c>
      <c r="F534" s="123">
        <v>9.0349307037106996</v>
      </c>
      <c r="G534" s="123">
        <v>7.633946440698109</v>
      </c>
      <c r="H534" s="123">
        <v>9.3318922540338445</v>
      </c>
      <c r="I534" s="123">
        <v>9.0079639359411026</v>
      </c>
      <c r="J534" s="123">
        <v>9.6778354911499669</v>
      </c>
      <c r="K534" s="123">
        <v>9.9709330613557494</v>
      </c>
      <c r="L534" s="123">
        <v>10.150244432080594</v>
      </c>
      <c r="M534" s="123">
        <v>10.681754325581558</v>
      </c>
      <c r="N534" s="123">
        <v>8.7372254540699252</v>
      </c>
      <c r="O534" s="123">
        <v>6.9643714182498018</v>
      </c>
      <c r="P534" s="123">
        <v>7.6364425565799383</v>
      </c>
      <c r="Q534" s="123">
        <v>7.3000349928880315</v>
      </c>
      <c r="R534" s="123">
        <v>7.4666439460857577</v>
      </c>
      <c r="S534" s="123">
        <v>7.1643065336602501</v>
      </c>
      <c r="T534" s="123">
        <v>7.7470558517875503</v>
      </c>
      <c r="U534" s="123">
        <v>7.5719233404354958</v>
      </c>
      <c r="V534" s="123">
        <v>8.2872687156564915</v>
      </c>
      <c r="W534" s="123">
        <v>12.017964823453523</v>
      </c>
      <c r="X534" s="123">
        <v>11.518181305996862</v>
      </c>
      <c r="Y534" s="123">
        <v>8.3812442664533933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8.8205963129879592</v>
      </c>
      <c r="D535" s="99">
        <v>8.6037954202879536</v>
      </c>
      <c r="E535" s="99">
        <v>8.5378491809207677</v>
      </c>
      <c r="F535" s="99">
        <v>8.6254329562439942</v>
      </c>
      <c r="G535" s="99">
        <v>7.6778469996091587</v>
      </c>
      <c r="H535" s="99">
        <v>8.2202162403098349</v>
      </c>
      <c r="I535" s="99">
        <v>9.146258780673417</v>
      </c>
      <c r="J535" s="99">
        <v>9.2303174892398481</v>
      </c>
      <c r="K535" s="99">
        <v>9.6510928417832194</v>
      </c>
      <c r="L535" s="99">
        <v>10.355994385609627</v>
      </c>
      <c r="M535" s="99">
        <v>10.513044325476868</v>
      </c>
      <c r="N535" s="99">
        <v>8.3982654101702376</v>
      </c>
      <c r="O535" s="99">
        <v>7.0564516090462321</v>
      </c>
      <c r="P535" s="99">
        <v>7.2376996778739633</v>
      </c>
      <c r="Q535" s="99">
        <v>7.2116199948394524</v>
      </c>
      <c r="R535" s="99">
        <v>7.2386905996908188</v>
      </c>
      <c r="S535" s="99">
        <v>6.9787744608792774</v>
      </c>
      <c r="T535" s="99">
        <v>7.4254076381100065</v>
      </c>
      <c r="U535" s="99">
        <v>7.4847805063645829</v>
      </c>
      <c r="V535" s="99">
        <v>8.254715978473536</v>
      </c>
      <c r="W535" s="99">
        <v>11.778188767197584</v>
      </c>
      <c r="X535" s="99">
        <v>11.518137427552015</v>
      </c>
      <c r="Y535" s="99">
        <v>8.3812418666331521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8.7326756371560474</v>
      </c>
      <c r="D539" s="102">
        <v>9.0251975345978614</v>
      </c>
      <c r="E539" s="102">
        <v>9.0813765283023287</v>
      </c>
      <c r="F539" s="102">
        <v>8.7498256823535403</v>
      </c>
      <c r="G539" s="102">
        <v>8.5672072433505679</v>
      </c>
      <c r="H539" s="102">
        <v>9.4409684990974991</v>
      </c>
      <c r="I539" s="102">
        <v>9.4685667156271389</v>
      </c>
      <c r="J539" s="102">
        <v>9.4875313935990135</v>
      </c>
      <c r="K539" s="102">
        <v>10.26983145329193</v>
      </c>
      <c r="L539" s="102">
        <v>12.013760170694844</v>
      </c>
      <c r="M539" s="102">
        <v>12.439577913524595</v>
      </c>
      <c r="N539" s="102">
        <v>9.6548315287604165</v>
      </c>
      <c r="O539" s="102">
        <v>7.3187185407820534</v>
      </c>
      <c r="P539" s="102">
        <v>7.0407256145477941</v>
      </c>
      <c r="Q539" s="102">
        <v>6.2999509425200522</v>
      </c>
      <c r="R539" s="102">
        <v>6.6171419410144381</v>
      </c>
      <c r="S539" s="102">
        <v>6.6145636022675944</v>
      </c>
      <c r="T539" s="102">
        <v>6.9214195830837832</v>
      </c>
      <c r="U539" s="102">
        <v>6.7182243843661329</v>
      </c>
      <c r="V539" s="102">
        <v>6.4565230776616609</v>
      </c>
      <c r="W539" s="102">
        <v>8.0373634943847954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8.6538496401088771</v>
      </c>
      <c r="D543" s="102">
        <v>6.6201274402287789</v>
      </c>
      <c r="E543" s="102">
        <v>6.8281057277714456</v>
      </c>
      <c r="F543" s="102">
        <v>9.0430222391497797</v>
      </c>
      <c r="G543" s="102">
        <v>7.6251268204250326</v>
      </c>
      <c r="H543" s="102">
        <v>9.4449474774895013</v>
      </c>
      <c r="I543" s="102">
        <v>8.6637990877930644</v>
      </c>
      <c r="J543" s="102">
        <v>10.242050550736053</v>
      </c>
      <c r="K543" s="102">
        <v>11.116773654392983</v>
      </c>
      <c r="L543" s="102">
        <v>9.7980792642394672</v>
      </c>
      <c r="M543" s="102">
        <v>10.988632359296567</v>
      </c>
      <c r="N543" s="102">
        <v>9.121881317434914</v>
      </c>
      <c r="O543" s="102">
        <v>6.8391288239407446</v>
      </c>
      <c r="P543" s="102">
        <v>7.7428958901242533</v>
      </c>
      <c r="Q543" s="102">
        <v>7.3459976636104258</v>
      </c>
      <c r="R543" s="102">
        <v>7.583492969426449</v>
      </c>
      <c r="S543" s="102">
        <v>7.3788542627666418</v>
      </c>
      <c r="T543" s="102">
        <v>8.0035383827718576</v>
      </c>
      <c r="U543" s="102">
        <v>7.7053442225699431</v>
      </c>
      <c r="V543" s="102">
        <v>8.669518809086215</v>
      </c>
      <c r="W543" s="102">
        <v>13.14999771495531</v>
      </c>
      <c r="X543" s="102">
        <v>12.05033908509278</v>
      </c>
      <c r="Y543" s="102">
        <v>8.4241962491652416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12.772849172547387</v>
      </c>
      <c r="D547" s="123">
        <v>11.687970797229594</v>
      </c>
      <c r="E547" s="123">
        <v>10.897229493559559</v>
      </c>
      <c r="F547" s="123">
        <v>10.622826016441559</v>
      </c>
      <c r="G547" s="123">
        <v>8.4629063461849245</v>
      </c>
      <c r="H547" s="123">
        <v>9.4224334477599125</v>
      </c>
      <c r="I547" s="123">
        <v>10.705406038573914</v>
      </c>
      <c r="J547" s="123">
        <v>11.249740117299734</v>
      </c>
      <c r="K547" s="123">
        <v>11.782334748798011</v>
      </c>
      <c r="L547" s="123">
        <v>12.338040048283148</v>
      </c>
      <c r="M547" s="123">
        <v>12.782350993703044</v>
      </c>
      <c r="N547" s="123">
        <v>9.5138097651750702</v>
      </c>
      <c r="O547" s="123">
        <v>7.1463649571049235</v>
      </c>
      <c r="P547" s="123">
        <v>7.085046228080647</v>
      </c>
      <c r="Q547" s="123">
        <v>6.2055945494983602</v>
      </c>
      <c r="R547" s="123">
        <v>6.0975649664525635</v>
      </c>
      <c r="S547" s="123">
        <v>5.9515836899007839</v>
      </c>
      <c r="T547" s="123">
        <v>7.0311584960967721</v>
      </c>
      <c r="U547" s="123">
        <v>7.1237808287271331</v>
      </c>
      <c r="V547" s="123">
        <v>7.1707607419319315</v>
      </c>
      <c r="W547" s="123">
        <v>8.3831915521584257</v>
      </c>
      <c r="X547" s="123">
        <v>9.6530754134591721</v>
      </c>
      <c r="Y547" s="123">
        <v>11.831278778672759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12.923898716682306</v>
      </c>
      <c r="D548" s="99">
        <v>12.534648145051619</v>
      </c>
      <c r="E548" s="99">
        <v>11.992570857930026</v>
      </c>
      <c r="F548" s="99">
        <v>11.592985334642174</v>
      </c>
      <c r="G548" s="99">
        <v>10.11939471922078</v>
      </c>
      <c r="H548" s="99">
        <v>11.12006619029594</v>
      </c>
      <c r="I548" s="99">
        <v>11.997214211958076</v>
      </c>
      <c r="J548" s="99">
        <v>12.591905719046968</v>
      </c>
      <c r="K548" s="99">
        <v>12.595177808328215</v>
      </c>
      <c r="L548" s="99">
        <v>12.837796663891353</v>
      </c>
      <c r="M548" s="99">
        <v>13.206986448371449</v>
      </c>
      <c r="N548" s="99">
        <v>10.319866169970174</v>
      </c>
      <c r="O548" s="99">
        <v>7.9424402147324997</v>
      </c>
      <c r="P548" s="99">
        <v>7.6043806916271901</v>
      </c>
      <c r="Q548" s="99">
        <v>6.791307344515606</v>
      </c>
      <c r="R548" s="99">
        <v>6.603606271761687</v>
      </c>
      <c r="S548" s="99">
        <v>6.4609849220593532</v>
      </c>
      <c r="T548" s="99">
        <v>7.4803914197929018</v>
      </c>
      <c r="U548" s="99">
        <v>8.1839081617723792</v>
      </c>
      <c r="V548" s="99">
        <v>9.1154756579891227</v>
      </c>
      <c r="W548" s="99">
        <v>9.5450409183670608</v>
      </c>
      <c r="X548" s="99">
        <v>10.453940027789132</v>
      </c>
      <c r="Y548" s="99">
        <v>10.688344216300083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12.852340600978962</v>
      </c>
      <c r="D549" s="99">
        <v>13.004194396447259</v>
      </c>
      <c r="E549" s="99">
        <v>12.375565146841108</v>
      </c>
      <c r="F549" s="99">
        <v>11.145861298924698</v>
      </c>
      <c r="G549" s="99">
        <v>10.367044373473533</v>
      </c>
      <c r="H549" s="99">
        <v>11.667502589728404</v>
      </c>
      <c r="I549" s="99">
        <v>10.997007569724673</v>
      </c>
      <c r="J549" s="99">
        <v>11.475105501871122</v>
      </c>
      <c r="K549" s="99">
        <v>11.773525065674534</v>
      </c>
      <c r="L549" s="99">
        <v>12.96581603676497</v>
      </c>
      <c r="M549" s="99">
        <v>13.820845043120761</v>
      </c>
      <c r="N549" s="99">
        <v>11.003245874222829</v>
      </c>
      <c r="O549" s="99">
        <v>7.973938236279472</v>
      </c>
      <c r="P549" s="99">
        <v>7.6309038838093173</v>
      </c>
      <c r="Q549" s="99">
        <v>6.2070759319457585</v>
      </c>
      <c r="R549" s="99">
        <v>6.6475361190235009</v>
      </c>
      <c r="S549" s="99">
        <v>7.0356630116259096</v>
      </c>
      <c r="T549" s="99">
        <v>7.3198695520405224</v>
      </c>
      <c r="U549" s="99">
        <v>8.8925230522228489</v>
      </c>
      <c r="V549" s="99">
        <v>9.6079890012888374</v>
      </c>
      <c r="W549" s="99">
        <v>7.8486572346331984</v>
      </c>
      <c r="X549" s="99">
        <v>8.8591839816827953</v>
      </c>
      <c r="Y549" s="99">
        <v>12.060127071563153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11.296571459318711</v>
      </c>
      <c r="D550" s="110">
        <v>5.7735301094161651</v>
      </c>
      <c r="E550" s="110">
        <v>7.6314305349214768</v>
      </c>
      <c r="F550" s="110">
        <v>9.9446765631032203</v>
      </c>
      <c r="G550" s="110">
        <v>6.3803205493208388</v>
      </c>
      <c r="H550" s="110">
        <v>8.4317852755194362</v>
      </c>
      <c r="I550" s="110">
        <v>10.581375884490372</v>
      </c>
      <c r="J550" s="110">
        <v>10.846445399755989</v>
      </c>
      <c r="K550" s="110">
        <v>10.491597488077604</v>
      </c>
      <c r="L550" s="110">
        <v>8.6262198210409498</v>
      </c>
      <c r="M550" s="110">
        <v>9.8271087426073738</v>
      </c>
      <c r="N550" s="110">
        <v>7.9212568244238186</v>
      </c>
      <c r="O550" s="110">
        <v>6.2054367425409662</v>
      </c>
      <c r="P550" s="110">
        <v>6.3088438517124397</v>
      </c>
      <c r="Q550" s="110">
        <v>4.6856871657610819</v>
      </c>
      <c r="R550" s="110">
        <v>4.3777348993438263</v>
      </c>
      <c r="S550" s="110">
        <v>2.7259392016144117</v>
      </c>
      <c r="T550" s="110">
        <v>6.1563626536777347</v>
      </c>
      <c r="U550" s="110">
        <v>5.7803810995632308</v>
      </c>
      <c r="V550" s="110">
        <v>5.9990725557670475</v>
      </c>
      <c r="W550" s="110">
        <v>7.6920839733657571</v>
      </c>
      <c r="X550" s="110">
        <v>7.1883511291577546</v>
      </c>
      <c r="Y550" s="110">
        <v>6.1310318728894533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100.00937746753027</v>
      </c>
      <c r="D552" s="118">
        <f t="shared" si="268"/>
        <v>99.672786677458689</v>
      </c>
      <c r="E552" s="118">
        <f t="shared" si="268"/>
        <v>99.6685415458237</v>
      </c>
      <c r="F552" s="118">
        <f t="shared" si="268"/>
        <v>101.53020875565832</v>
      </c>
      <c r="G552" s="118">
        <f t="shared" si="268"/>
        <v>98.507350380963103</v>
      </c>
      <c r="H552" s="118">
        <f t="shared" si="268"/>
        <v>104.44684509783477</v>
      </c>
      <c r="I552" s="118">
        <f t="shared" si="268"/>
        <v>104.35526024715912</v>
      </c>
      <c r="J552" s="118">
        <f t="shared" si="268"/>
        <v>105.02489036754915</v>
      </c>
      <c r="K552" s="118">
        <f t="shared" si="268"/>
        <v>107.4501408734065</v>
      </c>
      <c r="L552" s="118">
        <f t="shared" si="268"/>
        <v>107.72994442975079</v>
      </c>
      <c r="M552" s="118">
        <f t="shared" si="268"/>
        <v>106.5517050637186</v>
      </c>
      <c r="N552" s="118">
        <f t="shared" si="268"/>
        <v>99.806968580260701</v>
      </c>
      <c r="O552" s="118">
        <f t="shared" si="268"/>
        <v>90.95557741909947</v>
      </c>
      <c r="P552" s="118">
        <f t="shared" si="268"/>
        <v>85.01084309312742</v>
      </c>
      <c r="Q552" s="118">
        <f t="shared" si="268"/>
        <v>80.379012567102521</v>
      </c>
      <c r="R552" s="118">
        <f t="shared" ref="R552:V552" si="269">R553+R556+R558+R571</f>
        <v>80.421360414883125</v>
      </c>
      <c r="S552" s="118">
        <f t="shared" si="269"/>
        <v>78.74837506819155</v>
      </c>
      <c r="T552" s="118">
        <f t="shared" si="269"/>
        <v>82.765359811620243</v>
      </c>
      <c r="U552" s="118">
        <f t="shared" si="269"/>
        <v>80.385995373921403</v>
      </c>
      <c r="V552" s="118">
        <f t="shared" si="269"/>
        <v>83.564585367263732</v>
      </c>
      <c r="W552" s="118">
        <f t="shared" ref="W552:Y552" si="270">W553+W556+W558+W571</f>
        <v>84.475357682002226</v>
      </c>
      <c r="X552" s="118">
        <f t="shared" si="270"/>
        <v>80.850737303196837</v>
      </c>
      <c r="Y552" s="118">
        <f t="shared" si="270"/>
        <v>75.075933313919137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87.554056851510779</v>
      </c>
      <c r="D553" s="123">
        <f t="shared" si="271"/>
        <v>88.462737592987736</v>
      </c>
      <c r="E553" s="123">
        <f t="shared" si="271"/>
        <v>88.775796709456614</v>
      </c>
      <c r="F553" s="123">
        <f t="shared" si="271"/>
        <v>89.0853269332991</v>
      </c>
      <c r="G553" s="123">
        <f t="shared" si="271"/>
        <v>88.414539976482061</v>
      </c>
      <c r="H553" s="123">
        <f t="shared" si="271"/>
        <v>92.204262454235121</v>
      </c>
      <c r="I553" s="123">
        <f t="shared" si="271"/>
        <v>90.923792373634001</v>
      </c>
      <c r="J553" s="123">
        <f t="shared" si="271"/>
        <v>91.124313143719689</v>
      </c>
      <c r="K553" s="123">
        <f t="shared" si="271"/>
        <v>93.854308227565767</v>
      </c>
      <c r="L553" s="123">
        <f t="shared" si="271"/>
        <v>93.443357804391823</v>
      </c>
      <c r="M553" s="123">
        <f t="shared" si="271"/>
        <v>91.579915467202241</v>
      </c>
      <c r="N553" s="123">
        <f t="shared" si="271"/>
        <v>87.662289708758351</v>
      </c>
      <c r="O553" s="123">
        <f t="shared" si="271"/>
        <v>81.451978735081312</v>
      </c>
      <c r="P553" s="123">
        <f t="shared" si="271"/>
        <v>75.061551431027581</v>
      </c>
      <c r="Q553" s="123">
        <f t="shared" si="271"/>
        <v>71.419270244311107</v>
      </c>
      <c r="R553" s="123">
        <f t="shared" ref="R553:V553" si="272">SUM(R554:R555)</f>
        <v>71.19999815767143</v>
      </c>
      <c r="S553" s="123">
        <f t="shared" si="272"/>
        <v>69.749165436440876</v>
      </c>
      <c r="T553" s="123">
        <f t="shared" si="272"/>
        <v>72.310062419700245</v>
      </c>
      <c r="U553" s="123">
        <f t="shared" si="272"/>
        <v>69.447338689378299</v>
      </c>
      <c r="V553" s="123">
        <f t="shared" si="272"/>
        <v>71.629337566038799</v>
      </c>
      <c r="W553" s="123">
        <f t="shared" ref="W553:Y553" si="273">SUM(W554:W555)</f>
        <v>68.983303796454621</v>
      </c>
      <c r="X553" s="123">
        <f t="shared" si="273"/>
        <v>65.390568318762249</v>
      </c>
      <c r="Y553" s="123">
        <f t="shared" si="273"/>
        <v>60.965028048714096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86.768328619663151</v>
      </c>
      <c r="D554" s="99">
        <v>87.685237729634835</v>
      </c>
      <c r="E554" s="99">
        <v>88.011040116681514</v>
      </c>
      <c r="F554" s="99">
        <v>88.329927517037163</v>
      </c>
      <c r="G554" s="99">
        <v>87.67605964386</v>
      </c>
      <c r="H554" s="99">
        <v>91.44171851143193</v>
      </c>
      <c r="I554" s="99">
        <v>90.186465081426832</v>
      </c>
      <c r="J554" s="99">
        <v>90.393209766001945</v>
      </c>
      <c r="K554" s="99">
        <v>93.111593730084437</v>
      </c>
      <c r="L554" s="99">
        <v>92.718629227579129</v>
      </c>
      <c r="M554" s="99">
        <v>90.876843477299346</v>
      </c>
      <c r="N554" s="99">
        <v>86.995080482398762</v>
      </c>
      <c r="O554" s="99">
        <v>80.837146763195932</v>
      </c>
      <c r="P554" s="99">
        <v>74.503449341417806</v>
      </c>
      <c r="Q554" s="99">
        <v>70.896891641040099</v>
      </c>
      <c r="R554" s="99">
        <v>70.688079072142074</v>
      </c>
      <c r="S554" s="99">
        <v>69.254298699112098</v>
      </c>
      <c r="T554" s="99">
        <v>71.798069672002015</v>
      </c>
      <c r="U554" s="99">
        <v>68.956280404877759</v>
      </c>
      <c r="V554" s="99">
        <v>71.129976563088647</v>
      </c>
      <c r="W554" s="99">
        <v>68.506569825468347</v>
      </c>
      <c r="X554" s="99">
        <v>64.940332305848287</v>
      </c>
      <c r="Y554" s="99">
        <v>60.551773346444811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0.78572823184763174</v>
      </c>
      <c r="D555" s="99">
        <v>0.77749986335289678</v>
      </c>
      <c r="E555" s="99">
        <v>0.76475659277509656</v>
      </c>
      <c r="F555" s="99">
        <v>0.75539941626194007</v>
      </c>
      <c r="G555" s="99">
        <v>0.73848033262206647</v>
      </c>
      <c r="H555" s="99">
        <v>0.7625439428031866</v>
      </c>
      <c r="I555" s="99">
        <v>0.73732729220716975</v>
      </c>
      <c r="J555" s="99">
        <v>0.73110337771774525</v>
      </c>
      <c r="K555" s="99">
        <v>0.74271449748133167</v>
      </c>
      <c r="L555" s="99">
        <v>0.7247285768126901</v>
      </c>
      <c r="M555" s="99">
        <v>0.7030719899028961</v>
      </c>
      <c r="N555" s="99">
        <v>0.66720922635958435</v>
      </c>
      <c r="O555" s="99">
        <v>0.61483197188537553</v>
      </c>
      <c r="P555" s="99">
        <v>0.55810208960977203</v>
      </c>
      <c r="Q555" s="99">
        <v>0.52237860327100694</v>
      </c>
      <c r="R555" s="99">
        <v>0.51191908552936127</v>
      </c>
      <c r="S555" s="99">
        <v>0.4948667373287825</v>
      </c>
      <c r="T555" s="99">
        <v>0.51199274769823522</v>
      </c>
      <c r="U555" s="99">
        <v>0.49105828450054478</v>
      </c>
      <c r="V555" s="99">
        <v>0.49936100295015501</v>
      </c>
      <c r="W555" s="99">
        <v>0.47673397098627351</v>
      </c>
      <c r="X555" s="99">
        <v>0.45023601291395976</v>
      </c>
      <c r="Y555" s="99">
        <v>0.41325470226928301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</v>
      </c>
      <c r="D556" s="123">
        <f t="shared" si="274"/>
        <v>4.3412940269396813E-4</v>
      </c>
      <c r="E556" s="123">
        <f t="shared" si="274"/>
        <v>6.5318873836283202E-3</v>
      </c>
      <c r="F556" s="123">
        <f t="shared" si="274"/>
        <v>1.1875766965091603E-2</v>
      </c>
      <c r="G556" s="123">
        <f t="shared" si="274"/>
        <v>2.0648096451394784E-2</v>
      </c>
      <c r="H556" s="123">
        <f t="shared" si="274"/>
        <v>6.719114804631518E-2</v>
      </c>
      <c r="I556" s="123">
        <f t="shared" si="274"/>
        <v>3.8475462291235558E-2</v>
      </c>
      <c r="J556" s="123">
        <f t="shared" si="274"/>
        <v>2.8888079358311718E-2</v>
      </c>
      <c r="K556" s="123">
        <f t="shared" si="274"/>
        <v>4.9279478028118294E-2</v>
      </c>
      <c r="L556" s="123">
        <f t="shared" si="274"/>
        <v>0.28537539344523444</v>
      </c>
      <c r="M556" s="123">
        <f t="shared" si="274"/>
        <v>2.8008208831097496E-2</v>
      </c>
      <c r="N556" s="123">
        <f t="shared" si="274"/>
        <v>0.1084166574431132</v>
      </c>
      <c r="O556" s="123">
        <f t="shared" si="274"/>
        <v>2.138638462743311E-2</v>
      </c>
      <c r="P556" s="123">
        <f t="shared" si="274"/>
        <v>7.1356064224207247E-2</v>
      </c>
      <c r="Q556" s="123">
        <f t="shared" si="274"/>
        <v>2.7440745173699387E-2</v>
      </c>
      <c r="R556" s="123">
        <f t="shared" si="274"/>
        <v>2.049372876960635E-2</v>
      </c>
      <c r="S556" s="123">
        <f t="shared" si="274"/>
        <v>1.5762115623139332E-2</v>
      </c>
      <c r="T556" s="123">
        <f t="shared" si="274"/>
        <v>1.978406309612742E-2</v>
      </c>
      <c r="U556" s="123">
        <f t="shared" si="274"/>
        <v>1.2816101503577659E-2</v>
      </c>
      <c r="V556" s="123">
        <f t="shared" si="274"/>
        <v>8.789079339207485E-3</v>
      </c>
      <c r="W556" s="123">
        <f t="shared" si="274"/>
        <v>1.5864475075894075E-2</v>
      </c>
      <c r="X556" s="123">
        <f t="shared" si="274"/>
        <v>1.0362066889750009E-2</v>
      </c>
      <c r="Y556" s="123">
        <f t="shared" si="274"/>
        <v>9.9148606812337757E-4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4.3412940269396813E-4</v>
      </c>
      <c r="E557" s="99">
        <f>RES_hhdet_in_tess!E86</f>
        <v>6.5318873836283202E-3</v>
      </c>
      <c r="F557" s="99">
        <f>RES_hhdet_in_tess!F86</f>
        <v>1.1875766965091603E-2</v>
      </c>
      <c r="G557" s="99">
        <f>RES_hhdet_in_tess!G86</f>
        <v>2.0648096451394784E-2</v>
      </c>
      <c r="H557" s="99">
        <f>RES_hhdet_in_tess!H86</f>
        <v>6.719114804631518E-2</v>
      </c>
      <c r="I557" s="99">
        <f>RES_hhdet_in_tess!I86</f>
        <v>3.8475462291235558E-2</v>
      </c>
      <c r="J557" s="99">
        <f>RES_hhdet_in_tess!J86</f>
        <v>2.8888079358311718E-2</v>
      </c>
      <c r="K557" s="99">
        <f>RES_hhdet_in_tess!K86</f>
        <v>4.9279478028118294E-2</v>
      </c>
      <c r="L557" s="99">
        <f>RES_hhdet_in_tess!L86</f>
        <v>0.28537539344523444</v>
      </c>
      <c r="M557" s="99">
        <f>RES_hhdet_in_tess!M86</f>
        <v>2.8008208831097496E-2</v>
      </c>
      <c r="N557" s="99">
        <f>RES_hhdet_in_tess!N86</f>
        <v>0.1084166574431132</v>
      </c>
      <c r="O557" s="99">
        <f>RES_hhdet_in_tess!O86</f>
        <v>2.138638462743311E-2</v>
      </c>
      <c r="P557" s="99">
        <f>RES_hhdet_in_tess!P86</f>
        <v>7.1356064224207247E-2</v>
      </c>
      <c r="Q557" s="99">
        <f>RES_hhdet_in_tess!Q86</f>
        <v>2.7440745173699387E-2</v>
      </c>
      <c r="R557" s="99">
        <f>RES_hhdet_in_tess!R86</f>
        <v>2.049372876960635E-2</v>
      </c>
      <c r="S557" s="99">
        <f>RES_hhdet_in_tess!S86</f>
        <v>1.5762115623139332E-2</v>
      </c>
      <c r="T557" s="99">
        <f>RES_hhdet_in_tess!T86</f>
        <v>1.978406309612742E-2</v>
      </c>
      <c r="U557" s="99">
        <f>RES_hhdet_in_tess!U86</f>
        <v>1.2816101503577659E-2</v>
      </c>
      <c r="V557" s="99">
        <f>RES_hhdet_in_tess!V86</f>
        <v>8.789079339207485E-3</v>
      </c>
      <c r="W557" s="99">
        <f>RES_hhdet_in_tess!W86</f>
        <v>1.5864475075894075E-2</v>
      </c>
      <c r="X557" s="99">
        <f>RES_hhdet_in_tess!X86</f>
        <v>1.0362066889750009E-2</v>
      </c>
      <c r="Y557" s="99">
        <f>RES_hhdet_in_tess!Y86</f>
        <v>9.9148606812337757E-4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5.0511247540520827</v>
      </c>
      <c r="D558" s="123">
        <v>4.3459600875380993</v>
      </c>
      <c r="E558" s="123">
        <v>4.2446013036385519</v>
      </c>
      <c r="F558" s="123">
        <v>5.5428410991117154</v>
      </c>
      <c r="G558" s="123">
        <v>4.6933605207294384</v>
      </c>
      <c r="H558" s="123">
        <v>5.764836448668258</v>
      </c>
      <c r="I558" s="123">
        <v>5.6575120699380728</v>
      </c>
      <c r="J558" s="123">
        <v>6.1471074886447985</v>
      </c>
      <c r="K558" s="123">
        <v>6.499677046824095</v>
      </c>
      <c r="L558" s="123">
        <v>6.6760905460788855</v>
      </c>
      <c r="M558" s="123">
        <v>7.1583923453217615</v>
      </c>
      <c r="N558" s="123">
        <v>5.8921722621110604</v>
      </c>
      <c r="O558" s="123">
        <v>4.8088058283100699</v>
      </c>
      <c r="P558" s="123">
        <v>5.2795817099403655</v>
      </c>
      <c r="Q558" s="123">
        <v>5.2013008087027464</v>
      </c>
      <c r="R558" s="123">
        <v>5.4285699760854067</v>
      </c>
      <c r="S558" s="123">
        <v>5.3517850384088419</v>
      </c>
      <c r="T558" s="123">
        <v>5.8814147018104741</v>
      </c>
      <c r="U558" s="123">
        <v>5.8946162257534684</v>
      </c>
      <c r="V558" s="123">
        <v>6.6448648831785961</v>
      </c>
      <c r="W558" s="123">
        <v>9.7222852068063386</v>
      </c>
      <c r="X558" s="123">
        <v>9.4694172663751512</v>
      </c>
      <c r="Y558" s="123">
        <v>6.9469488893186186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4.7955282448703889</v>
      </c>
      <c r="D559" s="99">
        <v>4.800528204553884</v>
      </c>
      <c r="E559" s="99">
        <v>4.8868211105474044</v>
      </c>
      <c r="F559" s="99">
        <v>5.0623531747890675</v>
      </c>
      <c r="G559" s="99">
        <v>4.618655935535914</v>
      </c>
      <c r="H559" s="99">
        <v>5.0660604027815506</v>
      </c>
      <c r="I559" s="99">
        <v>5.7721844987939095</v>
      </c>
      <c r="J559" s="99">
        <v>5.9620753797859232</v>
      </c>
      <c r="K559" s="99">
        <v>6.3765242257427337</v>
      </c>
      <c r="L559" s="99">
        <v>6.9943011014154211</v>
      </c>
      <c r="M559" s="99">
        <v>7.2421544150164507</v>
      </c>
      <c r="N559" s="99">
        <v>5.8835300705664482</v>
      </c>
      <c r="O559" s="99">
        <v>5.0108970635249985</v>
      </c>
      <c r="P559" s="99">
        <v>5.1992228245356253</v>
      </c>
      <c r="Q559" s="99">
        <v>5.2513682920666662</v>
      </c>
      <c r="R559" s="99">
        <v>5.3776480373517943</v>
      </c>
      <c r="S559" s="99">
        <v>5.300189178359112</v>
      </c>
      <c r="T559" s="99">
        <v>5.7634970576715929</v>
      </c>
      <c r="U559" s="99">
        <v>5.925137313639592</v>
      </c>
      <c r="V559" s="99">
        <v>6.6415390867677644</v>
      </c>
      <c r="W559" s="99">
        <v>9.5989707058191591</v>
      </c>
      <c r="X559" s="99">
        <v>9.4694065388865454</v>
      </c>
      <c r="Y559" s="99">
        <v>6.9469568252762324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4.757503701733464</v>
      </c>
      <c r="D563" s="102">
        <v>4.9473217372392977</v>
      </c>
      <c r="E563" s="102">
        <v>5.0130204598157455</v>
      </c>
      <c r="F563" s="102">
        <v>4.8641893033969525</v>
      </c>
      <c r="G563" s="102">
        <v>4.7998441153933209</v>
      </c>
      <c r="H563" s="102">
        <v>5.3339958625254758</v>
      </c>
      <c r="I563" s="102">
        <v>5.3988613053280785</v>
      </c>
      <c r="J563" s="102">
        <v>5.4671019042428473</v>
      </c>
      <c r="K563" s="102">
        <v>5.9920209174188299</v>
      </c>
      <c r="L563" s="102">
        <v>7.1112544887957307</v>
      </c>
      <c r="M563" s="102">
        <v>7.5780267622246251</v>
      </c>
      <c r="N563" s="102">
        <v>6.156303455526996</v>
      </c>
      <c r="O563" s="102">
        <v>4.9711373997177031</v>
      </c>
      <c r="P563" s="102">
        <v>5.137449509415597</v>
      </c>
      <c r="Q563" s="102">
        <v>4.8830319599009018</v>
      </c>
      <c r="R563" s="102">
        <v>5.3238499314083443</v>
      </c>
      <c r="S563" s="102">
        <v>5.5032369450014986</v>
      </c>
      <c r="T563" s="102">
        <v>5.9287664294018718</v>
      </c>
      <c r="U563" s="102">
        <v>5.8954364510357076</v>
      </c>
      <c r="V563" s="102">
        <v>5.7722516273479982</v>
      </c>
      <c r="W563" s="102">
        <v>7.2670142190615872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5.2683318345450418</v>
      </c>
      <c r="D567" s="102">
        <v>4.0412588890959622</v>
      </c>
      <c r="E567" s="102">
        <v>4.1806694236356154</v>
      </c>
      <c r="F567" s="102">
        <v>5.5534921744999792</v>
      </c>
      <c r="G567" s="102">
        <v>4.6979243397739232</v>
      </c>
      <c r="H567" s="102">
        <v>5.8392010633136433</v>
      </c>
      <c r="I567" s="102">
        <v>5.3761011215159131</v>
      </c>
      <c r="J567" s="102">
        <v>6.3819065910019699</v>
      </c>
      <c r="K567" s="102">
        <v>6.9602197177692187</v>
      </c>
      <c r="L567" s="102">
        <v>6.1682949964440379</v>
      </c>
      <c r="M567" s="102">
        <v>6.9896727565746035</v>
      </c>
      <c r="N567" s="102">
        <v>5.9006484100447514</v>
      </c>
      <c r="O567" s="102">
        <v>4.5364880763026703</v>
      </c>
      <c r="P567" s="102">
        <v>5.3011052830602576</v>
      </c>
      <c r="Q567" s="102">
        <v>5.180526868694777</v>
      </c>
      <c r="R567" s="102">
        <v>5.4536119993148091</v>
      </c>
      <c r="S567" s="102">
        <v>5.4059943494367131</v>
      </c>
      <c r="T567" s="102">
        <v>5.970795034959262</v>
      </c>
      <c r="U567" s="102">
        <v>5.8517112033336227</v>
      </c>
      <c r="V567" s="102">
        <v>6.6982007655679006</v>
      </c>
      <c r="W567" s="102">
        <v>10.318177947064619</v>
      </c>
      <c r="X567" s="102">
        <v>9.5995202482018875</v>
      </c>
      <c r="Y567" s="102">
        <v>6.8049111199442223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7.4041958619674144</v>
      </c>
      <c r="D571" s="123">
        <v>6.8636548675301539</v>
      </c>
      <c r="E571" s="123">
        <v>6.6416116453449066</v>
      </c>
      <c r="F571" s="123">
        <v>6.8901649562824163</v>
      </c>
      <c r="G571" s="123">
        <v>5.3788017873002039</v>
      </c>
      <c r="H571" s="123">
        <v>6.4105550468850616</v>
      </c>
      <c r="I571" s="123">
        <v>7.7354803412958164</v>
      </c>
      <c r="J571" s="123">
        <v>7.7245816558263511</v>
      </c>
      <c r="K571" s="123">
        <v>7.0468761209885242</v>
      </c>
      <c r="L571" s="123">
        <v>7.3251206858348494</v>
      </c>
      <c r="M571" s="123">
        <v>7.7853890423635113</v>
      </c>
      <c r="N571" s="123">
        <v>6.1440899519481729</v>
      </c>
      <c r="O571" s="123">
        <v>4.6734064710806544</v>
      </c>
      <c r="P571" s="123">
        <v>4.5983538879352732</v>
      </c>
      <c r="Q571" s="123">
        <v>3.7310007689149622</v>
      </c>
      <c r="R571" s="123">
        <v>3.7722985523566743</v>
      </c>
      <c r="S571" s="123">
        <v>3.6316624777187121</v>
      </c>
      <c r="T571" s="123">
        <v>4.5540986270134081</v>
      </c>
      <c r="U571" s="123">
        <v>5.0312243572860691</v>
      </c>
      <c r="V571" s="123">
        <v>5.2815938387071286</v>
      </c>
      <c r="W571" s="123">
        <v>5.7539042036653711</v>
      </c>
      <c r="X571" s="123">
        <v>5.9803896511696806</v>
      </c>
      <c r="Y571" s="123">
        <v>7.1629648898182934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7.4095972390923999</v>
      </c>
      <c r="D572" s="99">
        <v>7.1900201214695167</v>
      </c>
      <c r="E572" s="99">
        <v>6.8825133875928728</v>
      </c>
      <c r="F572" s="99">
        <v>6.6565127175894867</v>
      </c>
      <c r="G572" s="99">
        <v>5.8132986373715809</v>
      </c>
      <c r="H572" s="99">
        <v>6.3913410940395279</v>
      </c>
      <c r="I572" s="99">
        <v>6.8989258079465969</v>
      </c>
      <c r="J572" s="99">
        <v>7.2445078902922972</v>
      </c>
      <c r="K572" s="99">
        <v>7.2500004791654078</v>
      </c>
      <c r="L572" s="99">
        <v>7.3933365339144288</v>
      </c>
      <c r="M572" s="99">
        <v>7.608829847513209</v>
      </c>
      <c r="N572" s="99">
        <v>5.9467534716110286</v>
      </c>
      <c r="O572" s="99">
        <v>4.5773554547571296</v>
      </c>
      <c r="P572" s="99">
        <v>4.3840697036119254</v>
      </c>
      <c r="Q572" s="99">
        <v>3.9209276842198779</v>
      </c>
      <c r="R572" s="99">
        <v>3.8268886677430256</v>
      </c>
      <c r="S572" s="99">
        <v>3.7640139805550104</v>
      </c>
      <c r="T572" s="99">
        <v>4.3830179362870174</v>
      </c>
      <c r="U572" s="99">
        <v>4.820295273891781</v>
      </c>
      <c r="V572" s="99">
        <v>5.3887931702123666</v>
      </c>
      <c r="W572" s="99">
        <v>5.6527074768645447</v>
      </c>
      <c r="X572" s="99">
        <v>6.1949866192128269</v>
      </c>
      <c r="Y572" s="99">
        <v>6.3343047685651319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7.3466221339611328</v>
      </c>
      <c r="D573" s="99">
        <v>7.4402979124316628</v>
      </c>
      <c r="E573" s="99">
        <v>7.087172016976961</v>
      </c>
      <c r="F573" s="99">
        <v>6.3888436998019476</v>
      </c>
      <c r="G573" s="99">
        <v>5.9479039448171447</v>
      </c>
      <c r="H573" s="99">
        <v>6.7001868714138642</v>
      </c>
      <c r="I573" s="99">
        <v>6.3209626311251164</v>
      </c>
      <c r="J573" s="99">
        <v>6.6018366259750954</v>
      </c>
      <c r="K573" s="99">
        <v>6.7797504314509478</v>
      </c>
      <c r="L573" s="99">
        <v>7.4731876633916556</v>
      </c>
      <c r="M573" s="99">
        <v>7.9715592949809437</v>
      </c>
      <c r="N573" s="99">
        <v>6.3489013085660684</v>
      </c>
      <c r="O573" s="99">
        <v>4.6020533234551833</v>
      </c>
      <c r="P573" s="99">
        <v>4.4069337251237224</v>
      </c>
      <c r="Q573" s="99">
        <v>3.5941196260455208</v>
      </c>
      <c r="R573" s="99">
        <v>3.8757819222721972</v>
      </c>
      <c r="S573" s="99">
        <v>4.1418186407990145</v>
      </c>
      <c r="T573" s="99">
        <v>4.3544953635033492</v>
      </c>
      <c r="U573" s="99">
        <v>5.3403036977727947</v>
      </c>
      <c r="V573" s="99">
        <v>5.8084980125725485</v>
      </c>
      <c r="W573" s="99">
        <v>4.7600228832807714</v>
      </c>
      <c r="X573" s="99">
        <v>5.3764355410792231</v>
      </c>
      <c r="Y573" s="99">
        <v>7.3194980641839074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8.3773026109108777</v>
      </c>
      <c r="D574" s="110">
        <v>4.2892754152908505</v>
      </c>
      <c r="E574" s="110">
        <v>5.68026889304676</v>
      </c>
      <c r="F574" s="110">
        <v>7.416133171490503</v>
      </c>
      <c r="G574" s="110">
        <v>4.767443691139194</v>
      </c>
      <c r="H574" s="110">
        <v>6.3131689461428859</v>
      </c>
      <c r="I574" s="110">
        <v>7.9394478012906591</v>
      </c>
      <c r="J574" s="110">
        <v>8.1568045634250659</v>
      </c>
      <c r="K574" s="110">
        <v>7.9094628830295406</v>
      </c>
      <c r="L574" s="110">
        <v>6.520678892674745</v>
      </c>
      <c r="M574" s="110">
        <v>7.4569471785553212</v>
      </c>
      <c r="N574" s="110">
        <v>6.0422239739981158</v>
      </c>
      <c r="O574" s="110">
        <v>4.7676669554306299</v>
      </c>
      <c r="P574" s="110">
        <v>4.8931594853133831</v>
      </c>
      <c r="Q574" s="110">
        <v>3.6784864226704901</v>
      </c>
      <c r="R574" s="110">
        <v>3.492988742705637</v>
      </c>
      <c r="S574" s="110">
        <v>2.2188593768876204</v>
      </c>
      <c r="T574" s="110">
        <v>5.117734986706223</v>
      </c>
      <c r="U574" s="110">
        <v>4.9008182505280935</v>
      </c>
      <c r="V574" s="110">
        <v>5.1688885433776459</v>
      </c>
      <c r="W574" s="110">
        <v>6.7069723316742946</v>
      </c>
      <c r="X574" s="110">
        <v>6.3227438676345242</v>
      </c>
      <c r="Y574" s="110">
        <v>5.4343387822307081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2.6751864256952347</v>
      </c>
      <c r="D576" s="118">
        <f t="shared" si="275"/>
        <v>2.2670381671542787</v>
      </c>
      <c r="E576" s="118">
        <f t="shared" si="275"/>
        <v>1.7505841150751595</v>
      </c>
      <c r="F576" s="118">
        <f t="shared" si="275"/>
        <v>1.1473284822037149</v>
      </c>
      <c r="G576" s="118">
        <f t="shared" si="275"/>
        <v>1.0506285014707066</v>
      </c>
      <c r="H576" s="118">
        <f t="shared" si="275"/>
        <v>0.63328223267853123</v>
      </c>
      <c r="I576" s="118">
        <f t="shared" si="275"/>
        <v>0.21846873220771951</v>
      </c>
      <c r="J576" s="118">
        <f t="shared" si="275"/>
        <v>0.47306039062662458</v>
      </c>
      <c r="K576" s="118">
        <f t="shared" si="275"/>
        <v>1.6983626382949171</v>
      </c>
      <c r="L576" s="118">
        <f t="shared" si="275"/>
        <v>1.9675942504118524</v>
      </c>
      <c r="M576" s="118">
        <f t="shared" si="275"/>
        <v>1.8447847843909526</v>
      </c>
      <c r="N576" s="118">
        <f t="shared" si="275"/>
        <v>0.96766803037624805</v>
      </c>
      <c r="O576" s="118">
        <f t="shared" si="275"/>
        <v>0.57117898787990462</v>
      </c>
      <c r="P576" s="118">
        <f t="shared" si="275"/>
        <v>0.5356143651758728</v>
      </c>
      <c r="Q576" s="118">
        <f t="shared" si="275"/>
        <v>0.67126641530812503</v>
      </c>
      <c r="R576" s="118">
        <f t="shared" ref="R576:V576" si="276">R577+R580+R582+R595</f>
        <v>0.77372842866420677</v>
      </c>
      <c r="S576" s="118">
        <f t="shared" si="276"/>
        <v>0.90709163349861854</v>
      </c>
      <c r="T576" s="118">
        <f t="shared" si="276"/>
        <v>1.1175094067897309</v>
      </c>
      <c r="U576" s="118">
        <f t="shared" si="276"/>
        <v>0.65975272221346926</v>
      </c>
      <c r="V576" s="118">
        <f t="shared" si="276"/>
        <v>0.17287808716902217</v>
      </c>
      <c r="W576" s="118">
        <f t="shared" ref="W576:Y576" si="277">W577+W580+W582+W595</f>
        <v>0.54905554930089495</v>
      </c>
      <c r="X576" s="118">
        <f t="shared" si="277"/>
        <v>0.56180750778159061</v>
      </c>
      <c r="Y576" s="118">
        <f t="shared" si="277"/>
        <v>2.3125476862613614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4.0703308172573317E-2</v>
      </c>
      <c r="D582" s="123">
        <v>3.5335861242486812E-2</v>
      </c>
      <c r="E582" s="123">
        <v>1.8259209525306755E-2</v>
      </c>
      <c r="F582" s="123">
        <v>6.545532346991313E-3</v>
      </c>
      <c r="G582" s="123">
        <v>1.1146999627118294E-2</v>
      </c>
      <c r="H582" s="123">
        <v>1.2780893059802826E-2</v>
      </c>
      <c r="I582" s="123">
        <v>3.8334405735128965E-3</v>
      </c>
      <c r="J582" s="123">
        <v>2.4035549792229957E-3</v>
      </c>
      <c r="K582" s="123">
        <v>1.5607648217847754E-2</v>
      </c>
      <c r="L582" s="123">
        <v>1.5870592087066E-2</v>
      </c>
      <c r="M582" s="123">
        <v>1.2069891160858342E-2</v>
      </c>
      <c r="N582" s="123">
        <v>5.6265382949135575E-3</v>
      </c>
      <c r="O582" s="123">
        <v>2.9406546370355923E-3</v>
      </c>
      <c r="P582" s="123">
        <v>4.0058463104098588E-3</v>
      </c>
      <c r="Q582" s="123">
        <v>5.8270898836100477E-3</v>
      </c>
      <c r="R582" s="123">
        <v>1.2677581181415791E-2</v>
      </c>
      <c r="S582" s="123">
        <v>1.2698503825645953E-2</v>
      </c>
      <c r="T582" s="123">
        <v>1.1749723538959589E-2</v>
      </c>
      <c r="U582" s="123">
        <v>8.0945504512735574E-3</v>
      </c>
      <c r="V582" s="123">
        <v>2.6359881062574101E-3</v>
      </c>
      <c r="W582" s="123">
        <v>1.1792221157392757E-2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1.9837145977363679</v>
      </c>
      <c r="D587" s="102">
        <v>2.0501638719592505</v>
      </c>
      <c r="E587" s="102">
        <v>2.0629254921691573</v>
      </c>
      <c r="F587" s="102">
        <v>1.9876104020034304</v>
      </c>
      <c r="G587" s="102">
        <v>1.9461267973995149</v>
      </c>
      <c r="H587" s="102">
        <v>2.1446104042549883</v>
      </c>
      <c r="I587" s="102">
        <v>2.1508796151218612</v>
      </c>
      <c r="J587" s="102">
        <v>2.1551876313699525</v>
      </c>
      <c r="K587" s="102">
        <v>2.3328949129297953</v>
      </c>
      <c r="L587" s="102">
        <v>2.7290457603750418</v>
      </c>
      <c r="M587" s="102">
        <v>2.8257745188362473</v>
      </c>
      <c r="N587" s="102">
        <v>2.193191530073217</v>
      </c>
      <c r="O587" s="102">
        <v>1.6625201037240511</v>
      </c>
      <c r="P587" s="102">
        <v>1.5993712306006769</v>
      </c>
      <c r="Q587" s="102">
        <v>1.4310968561028552</v>
      </c>
      <c r="R587" s="102">
        <v>1.5031499633208398</v>
      </c>
      <c r="S587" s="102">
        <v>1.5025642678911069</v>
      </c>
      <c r="T587" s="102">
        <v>1.5722696724933125</v>
      </c>
      <c r="U587" s="102">
        <v>1.5261118511526108</v>
      </c>
      <c r="V587" s="102">
        <v>1.4666637823216229</v>
      </c>
      <c r="W587" s="102">
        <v>1.8257674913844506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2.6344831175226613</v>
      </c>
      <c r="D595" s="123">
        <v>2.2317023059117918</v>
      </c>
      <c r="E595" s="123">
        <v>1.7323249055498529</v>
      </c>
      <c r="F595" s="123">
        <v>1.1407829498567235</v>
      </c>
      <c r="G595" s="123">
        <v>1.0394815018435883</v>
      </c>
      <c r="H595" s="123">
        <v>0.62050133961872844</v>
      </c>
      <c r="I595" s="123">
        <v>0.21463529163420661</v>
      </c>
      <c r="J595" s="123">
        <v>0.47065683564740157</v>
      </c>
      <c r="K595" s="123">
        <v>1.6827549900770693</v>
      </c>
      <c r="L595" s="123">
        <v>1.9517236583247863</v>
      </c>
      <c r="M595" s="123">
        <v>1.8327148932300943</v>
      </c>
      <c r="N595" s="123">
        <v>0.96204149208133449</v>
      </c>
      <c r="O595" s="123">
        <v>0.56823833324286899</v>
      </c>
      <c r="P595" s="123">
        <v>0.5316085188654629</v>
      </c>
      <c r="Q595" s="123">
        <v>0.665439325424515</v>
      </c>
      <c r="R595" s="123">
        <v>0.76105084748279095</v>
      </c>
      <c r="S595" s="123">
        <v>0.89439312967297258</v>
      </c>
      <c r="T595" s="123">
        <v>1.1057596832507712</v>
      </c>
      <c r="U595" s="123">
        <v>0.65165817176219565</v>
      </c>
      <c r="V595" s="123">
        <v>0.17024209906276477</v>
      </c>
      <c r="W595" s="123">
        <v>0.53726332814350219</v>
      </c>
      <c r="X595" s="123">
        <v>0.56180750778159061</v>
      </c>
      <c r="Y595" s="123">
        <v>2.3125476862613614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2.9195376909183812</v>
      </c>
      <c r="D597" s="99">
        <v>2.9540327990969599</v>
      </c>
      <c r="E597" s="99">
        <v>2.8112333787564259</v>
      </c>
      <c r="F597" s="99">
        <v>2.5318938526637349</v>
      </c>
      <c r="G597" s="99">
        <v>2.3549777998782484</v>
      </c>
      <c r="H597" s="99">
        <v>2.6503898882827048</v>
      </c>
      <c r="I597" s="99">
        <v>2.4980802395386572</v>
      </c>
      <c r="J597" s="99">
        <v>2.6066849658050444</v>
      </c>
      <c r="K597" s="99">
        <v>2.6744739539186275</v>
      </c>
      <c r="L597" s="99">
        <v>2.9453147709115313</v>
      </c>
      <c r="M597" s="99">
        <v>3.1395431599953123</v>
      </c>
      <c r="N597" s="99">
        <v>2.499497332788458</v>
      </c>
      <c r="O597" s="99">
        <v>1.8113598097532453</v>
      </c>
      <c r="P597" s="99">
        <v>1.7334361262461251</v>
      </c>
      <c r="Q597" s="99">
        <v>1.4099993687007988</v>
      </c>
      <c r="R597" s="99">
        <v>1.5100543047973785</v>
      </c>
      <c r="S597" s="99">
        <v>1.5982212097209421</v>
      </c>
      <c r="T597" s="99">
        <v>1.6627815674415254</v>
      </c>
      <c r="U597" s="99">
        <v>2.0200255365429425</v>
      </c>
      <c r="V597" s="99">
        <v>2.1825507815327723</v>
      </c>
      <c r="W597" s="99">
        <v>1.7829009774192777</v>
      </c>
      <c r="X597" s="99">
        <v>2.0124522332790646</v>
      </c>
      <c r="Y597" s="99">
        <v>2.7395784655762863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758701</v>
      </c>
      <c r="C5" s="120">
        <v>763680</v>
      </c>
      <c r="D5" s="120">
        <v>759953</v>
      </c>
      <c r="E5" s="120">
        <v>750396</v>
      </c>
      <c r="F5" s="120">
        <v>731863</v>
      </c>
      <c r="G5" s="120">
        <v>706272</v>
      </c>
      <c r="H5" s="120">
        <v>655800</v>
      </c>
      <c r="I5" s="120">
        <v>626069</v>
      </c>
      <c r="J5" s="120">
        <v>633387</v>
      </c>
      <c r="K5" s="120">
        <v>612543</v>
      </c>
      <c r="L5" s="120">
        <v>607948</v>
      </c>
      <c r="M5" s="120">
        <v>592044</v>
      </c>
      <c r="N5" s="120">
        <v>577357</v>
      </c>
      <c r="O5" s="120">
        <v>581611</v>
      </c>
      <c r="P5" s="120">
        <v>571904</v>
      </c>
      <c r="Q5" s="120">
        <v>577135</v>
      </c>
      <c r="R5" s="120">
        <v>585192</v>
      </c>
      <c r="S5" s="120">
        <v>579269</v>
      </c>
      <c r="T5" s="120">
        <v>555219</v>
      </c>
      <c r="U5" s="120">
        <v>544427</v>
      </c>
      <c r="V5" s="120">
        <v>526254</v>
      </c>
      <c r="W5" s="120">
        <v>534178</v>
      </c>
      <c r="X5" s="120">
        <v>539483</v>
      </c>
      <c r="Y5" s="120">
        <v>549738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758701</v>
      </c>
      <c r="C7" s="52">
        <v>763680</v>
      </c>
      <c r="D7" s="52">
        <v>759953</v>
      </c>
      <c r="E7" s="52">
        <v>750396</v>
      </c>
      <c r="F7" s="52">
        <v>731863</v>
      </c>
      <c r="G7" s="52">
        <v>706272</v>
      </c>
      <c r="H7" s="52">
        <v>655800</v>
      </c>
      <c r="I7" s="52">
        <v>626069</v>
      </c>
      <c r="J7" s="52">
        <v>633387</v>
      </c>
      <c r="K7" s="52">
        <v>612543</v>
      </c>
      <c r="L7" s="52">
        <v>607948</v>
      </c>
      <c r="M7" s="52">
        <v>592044</v>
      </c>
      <c r="N7" s="52">
        <v>577357</v>
      </c>
      <c r="O7" s="52">
        <v>581611</v>
      </c>
      <c r="P7" s="52">
        <v>571904</v>
      </c>
      <c r="Q7" s="52">
        <v>577135</v>
      </c>
      <c r="R7" s="52">
        <v>585192</v>
      </c>
      <c r="S7" s="52">
        <v>579269</v>
      </c>
      <c r="T7" s="52">
        <v>555219</v>
      </c>
      <c r="U7" s="52">
        <v>544427</v>
      </c>
      <c r="V7" s="52">
        <v>526254</v>
      </c>
      <c r="W7" s="52">
        <v>534178</v>
      </c>
      <c r="X7" s="52">
        <v>539483</v>
      </c>
      <c r="Y7" s="52">
        <v>549738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113</v>
      </c>
      <c r="C9" s="52">
        <v>107</v>
      </c>
      <c r="D9" s="52">
        <v>111</v>
      </c>
      <c r="E9" s="52">
        <v>359</v>
      </c>
      <c r="F9" s="52">
        <v>656</v>
      </c>
      <c r="G9" s="52">
        <v>1117</v>
      </c>
      <c r="H9" s="52">
        <v>1483</v>
      </c>
      <c r="I9" s="52">
        <v>2035</v>
      </c>
      <c r="J9" s="52">
        <v>2891</v>
      </c>
      <c r="K9" s="52">
        <v>3748</v>
      </c>
      <c r="L9" s="52">
        <v>4667</v>
      </c>
      <c r="M9" s="52">
        <v>5162</v>
      </c>
      <c r="N9" s="52">
        <v>5965</v>
      </c>
      <c r="O9" s="52">
        <v>6600</v>
      </c>
      <c r="P9" s="52">
        <v>7402</v>
      </c>
      <c r="Q9" s="52">
        <v>7798</v>
      </c>
      <c r="R9" s="52">
        <v>8127</v>
      </c>
      <c r="S9" s="52">
        <v>8298</v>
      </c>
      <c r="T9" s="52">
        <v>8190</v>
      </c>
      <c r="U9" s="52">
        <v>7807</v>
      </c>
      <c r="V9" s="52">
        <v>7282</v>
      </c>
      <c r="W9" s="52">
        <v>6786</v>
      </c>
      <c r="X9" s="52">
        <v>6058</v>
      </c>
      <c r="Y9" s="52">
        <v>5231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741606</v>
      </c>
      <c r="C11" s="52">
        <v>746695</v>
      </c>
      <c r="D11" s="52">
        <v>744882</v>
      </c>
      <c r="E11" s="52">
        <v>737513</v>
      </c>
      <c r="F11" s="52">
        <v>720757</v>
      </c>
      <c r="G11" s="52">
        <v>696453</v>
      </c>
      <c r="H11" s="52">
        <v>645993</v>
      </c>
      <c r="I11" s="52">
        <v>611294</v>
      </c>
      <c r="J11" s="52">
        <v>623656</v>
      </c>
      <c r="K11" s="52">
        <v>608165</v>
      </c>
      <c r="L11" s="52">
        <v>606820</v>
      </c>
      <c r="M11" s="52">
        <v>583121</v>
      </c>
      <c r="N11" s="52">
        <v>567517</v>
      </c>
      <c r="O11" s="52">
        <v>573047</v>
      </c>
      <c r="P11" s="52">
        <v>563068</v>
      </c>
      <c r="Q11" s="52">
        <v>568076</v>
      </c>
      <c r="R11" s="52">
        <v>576051</v>
      </c>
      <c r="S11" s="52">
        <v>570330</v>
      </c>
      <c r="T11" s="52">
        <v>546665</v>
      </c>
      <c r="U11" s="52">
        <v>536279</v>
      </c>
      <c r="V11" s="52">
        <v>513713</v>
      </c>
      <c r="W11" s="52">
        <v>526596</v>
      </c>
      <c r="X11" s="52">
        <v>531562</v>
      </c>
      <c r="Y11" s="52">
        <v>542075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17095</v>
      </c>
      <c r="C13" s="52">
        <v>16985</v>
      </c>
      <c r="D13" s="52">
        <v>15071</v>
      </c>
      <c r="E13" s="52">
        <v>12883</v>
      </c>
      <c r="F13" s="52">
        <v>11106</v>
      </c>
      <c r="G13" s="52">
        <v>9819</v>
      </c>
      <c r="H13" s="52">
        <v>9807</v>
      </c>
      <c r="I13" s="52">
        <v>14775</v>
      </c>
      <c r="J13" s="52">
        <v>9731</v>
      </c>
      <c r="K13" s="52">
        <v>4378</v>
      </c>
      <c r="L13" s="52">
        <v>1128</v>
      </c>
      <c r="M13" s="52">
        <v>8923</v>
      </c>
      <c r="N13" s="52">
        <v>9840</v>
      </c>
      <c r="O13" s="52">
        <v>8564</v>
      </c>
      <c r="P13" s="52">
        <v>8836</v>
      </c>
      <c r="Q13" s="52">
        <v>9059</v>
      </c>
      <c r="R13" s="52">
        <v>9141</v>
      </c>
      <c r="S13" s="52">
        <v>8939</v>
      </c>
      <c r="T13" s="52">
        <v>8554</v>
      </c>
      <c r="U13" s="52">
        <v>8148</v>
      </c>
      <c r="V13" s="52">
        <v>12541</v>
      </c>
      <c r="W13" s="52">
        <v>7582</v>
      </c>
      <c r="X13" s="52">
        <v>7921</v>
      </c>
      <c r="Y13" s="52">
        <v>7663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714147</v>
      </c>
      <c r="C16" s="52">
        <v>719217</v>
      </c>
      <c r="D16" s="52">
        <v>700553</v>
      </c>
      <c r="E16" s="52">
        <v>661349</v>
      </c>
      <c r="F16" s="52">
        <v>596290</v>
      </c>
      <c r="G16" s="52">
        <v>523818</v>
      </c>
      <c r="H16" s="52">
        <v>412873</v>
      </c>
      <c r="I16" s="52">
        <v>334484</v>
      </c>
      <c r="J16" s="52">
        <v>286969</v>
      </c>
      <c r="K16" s="52">
        <v>278716</v>
      </c>
      <c r="L16" s="52">
        <v>298569</v>
      </c>
      <c r="M16" s="52">
        <v>311133</v>
      </c>
      <c r="N16" s="52">
        <v>311244</v>
      </c>
      <c r="O16" s="52">
        <v>317831</v>
      </c>
      <c r="P16" s="52">
        <v>315257</v>
      </c>
      <c r="Q16" s="52">
        <v>345277</v>
      </c>
      <c r="R16" s="52">
        <v>362993</v>
      </c>
      <c r="S16" s="52">
        <v>359190</v>
      </c>
      <c r="T16" s="52">
        <v>347555</v>
      </c>
      <c r="U16" s="52">
        <v>324927</v>
      </c>
      <c r="V16" s="52">
        <v>286396</v>
      </c>
      <c r="W16" s="52">
        <v>283131</v>
      </c>
      <c r="X16" s="52">
        <v>294065</v>
      </c>
      <c r="Y16" s="52">
        <v>357462</v>
      </c>
      <c r="DA16" s="63" t="s">
        <v>1118</v>
      </c>
    </row>
    <row r="17" spans="1:105" ht="12" customHeight="1" x14ac:dyDescent="0.25">
      <c r="A17" s="109" t="s">
        <v>120</v>
      </c>
      <c r="B17" s="36">
        <v>44554</v>
      </c>
      <c r="C17" s="36">
        <v>44463</v>
      </c>
      <c r="D17" s="36">
        <v>59400</v>
      </c>
      <c r="E17" s="36">
        <v>89047</v>
      </c>
      <c r="F17" s="36">
        <v>135573</v>
      </c>
      <c r="G17" s="36">
        <v>182454</v>
      </c>
      <c r="H17" s="36">
        <v>242927</v>
      </c>
      <c r="I17" s="36">
        <v>291585</v>
      </c>
      <c r="J17" s="36">
        <v>346418</v>
      </c>
      <c r="K17" s="36">
        <v>333827</v>
      </c>
      <c r="L17" s="36">
        <v>309379</v>
      </c>
      <c r="M17" s="36">
        <v>280911</v>
      </c>
      <c r="N17" s="36">
        <v>266113</v>
      </c>
      <c r="O17" s="36">
        <v>263780</v>
      </c>
      <c r="P17" s="36">
        <v>256647</v>
      </c>
      <c r="Q17" s="36">
        <v>231858</v>
      </c>
      <c r="R17" s="36">
        <v>222199</v>
      </c>
      <c r="S17" s="36">
        <v>220079</v>
      </c>
      <c r="T17" s="36">
        <v>207664</v>
      </c>
      <c r="U17" s="36">
        <v>219500</v>
      </c>
      <c r="V17" s="36">
        <v>239858</v>
      </c>
      <c r="W17" s="36">
        <v>251047</v>
      </c>
      <c r="X17" s="36">
        <v>245418</v>
      </c>
      <c r="Y17" s="36">
        <v>192276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59274</v>
      </c>
      <c r="D21" s="52">
        <v>59289</v>
      </c>
      <c r="E21" s="52">
        <v>59396</v>
      </c>
      <c r="F21" s="52">
        <v>59679</v>
      </c>
      <c r="G21" s="52">
        <v>60208</v>
      </c>
      <c r="H21" s="52">
        <v>61041</v>
      </c>
      <c r="I21" s="52">
        <v>62231</v>
      </c>
      <c r="J21" s="52">
        <v>63800</v>
      </c>
      <c r="K21" s="52">
        <v>65800</v>
      </c>
      <c r="L21" s="52">
        <v>68328</v>
      </c>
      <c r="M21" s="52">
        <v>71441</v>
      </c>
      <c r="N21" s="52">
        <v>75244</v>
      </c>
      <c r="O21" s="52">
        <v>67956</v>
      </c>
      <c r="P21" s="52">
        <v>26409</v>
      </c>
      <c r="Q21" s="52">
        <v>31920</v>
      </c>
      <c r="R21" s="52">
        <v>39721</v>
      </c>
      <c r="S21" s="52">
        <v>48135</v>
      </c>
      <c r="T21" s="52">
        <v>44845</v>
      </c>
      <c r="U21" s="52">
        <v>42847</v>
      </c>
      <c r="V21" s="52">
        <v>41731</v>
      </c>
      <c r="W21" s="52">
        <v>42169</v>
      </c>
      <c r="X21" s="52">
        <v>43925</v>
      </c>
      <c r="Y21" s="52">
        <v>50686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</v>
      </c>
      <c r="D23" s="52">
        <v>17</v>
      </c>
      <c r="E23" s="52">
        <v>18</v>
      </c>
      <c r="F23" s="52">
        <v>19</v>
      </c>
      <c r="G23" s="52">
        <v>23</v>
      </c>
      <c r="H23" s="52">
        <v>33</v>
      </c>
      <c r="I23" s="52">
        <v>50</v>
      </c>
      <c r="J23" s="52">
        <v>84</v>
      </c>
      <c r="K23" s="52">
        <v>158</v>
      </c>
      <c r="L23" s="52">
        <v>252</v>
      </c>
      <c r="M23" s="52">
        <v>391</v>
      </c>
      <c r="N23" s="52">
        <v>487</v>
      </c>
      <c r="O23" s="52">
        <v>655</v>
      </c>
      <c r="P23" s="52">
        <v>685</v>
      </c>
      <c r="Q23" s="52">
        <v>876</v>
      </c>
      <c r="R23" s="52">
        <v>1032</v>
      </c>
      <c r="S23" s="52">
        <v>1122</v>
      </c>
      <c r="T23" s="52">
        <v>1190</v>
      </c>
      <c r="U23" s="52">
        <v>1219</v>
      </c>
      <c r="V23" s="52">
        <v>1354</v>
      </c>
      <c r="W23" s="52">
        <v>1341</v>
      </c>
      <c r="X23" s="52">
        <v>1287</v>
      </c>
      <c r="Y23" s="52">
        <v>1227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57938</v>
      </c>
      <c r="D25" s="52">
        <v>57953</v>
      </c>
      <c r="E25" s="52">
        <v>58059</v>
      </c>
      <c r="F25" s="52">
        <v>58340</v>
      </c>
      <c r="G25" s="52">
        <v>58864</v>
      </c>
      <c r="H25" s="52">
        <v>59698</v>
      </c>
      <c r="I25" s="52">
        <v>61082</v>
      </c>
      <c r="J25" s="52">
        <v>63677</v>
      </c>
      <c r="K25" s="52">
        <v>65776</v>
      </c>
      <c r="L25" s="52">
        <v>68324</v>
      </c>
      <c r="M25" s="52">
        <v>71438</v>
      </c>
      <c r="N25" s="52">
        <v>75237</v>
      </c>
      <c r="O25" s="52">
        <v>67934</v>
      </c>
      <c r="P25" s="52">
        <v>26322</v>
      </c>
      <c r="Q25" s="52">
        <v>31894</v>
      </c>
      <c r="R25" s="52">
        <v>39600</v>
      </c>
      <c r="S25" s="52">
        <v>47945</v>
      </c>
      <c r="T25" s="52">
        <v>44580</v>
      </c>
      <c r="U25" s="52">
        <v>42500</v>
      </c>
      <c r="V25" s="52">
        <v>41641</v>
      </c>
      <c r="W25" s="52">
        <v>42093</v>
      </c>
      <c r="X25" s="52">
        <v>43908</v>
      </c>
      <c r="Y25" s="52">
        <v>50645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2671</v>
      </c>
      <c r="D27" s="52">
        <v>2676</v>
      </c>
      <c r="E27" s="52">
        <v>2707</v>
      </c>
      <c r="F27" s="52">
        <v>2778</v>
      </c>
      <c r="G27" s="52">
        <v>2894</v>
      </c>
      <c r="H27" s="52">
        <v>3068</v>
      </c>
      <c r="I27" s="52">
        <v>1716</v>
      </c>
      <c r="J27" s="52">
        <v>5044</v>
      </c>
      <c r="K27" s="52">
        <v>5353</v>
      </c>
      <c r="L27" s="52">
        <v>3250</v>
      </c>
      <c r="M27" s="52">
        <v>3</v>
      </c>
      <c r="N27" s="52">
        <v>20</v>
      </c>
      <c r="O27" s="52">
        <v>1276</v>
      </c>
      <c r="P27" s="52">
        <v>255</v>
      </c>
      <c r="Q27" s="52">
        <v>598</v>
      </c>
      <c r="R27" s="52">
        <v>1003</v>
      </c>
      <c r="S27" s="52">
        <v>1531</v>
      </c>
      <c r="T27" s="52">
        <v>2186</v>
      </c>
      <c r="U27" s="52">
        <v>2993</v>
      </c>
      <c r="V27" s="52">
        <v>654</v>
      </c>
      <c r="W27" s="52">
        <v>4959</v>
      </c>
      <c r="X27" s="52">
        <v>162</v>
      </c>
      <c r="Y27" s="52">
        <v>376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111585</v>
      </c>
      <c r="D30" s="52">
        <v>111814</v>
      </c>
      <c r="E30" s="52">
        <v>113363</v>
      </c>
      <c r="F30" s="52">
        <v>117332</v>
      </c>
      <c r="G30" s="52">
        <v>124586</v>
      </c>
      <c r="H30" s="52">
        <v>135784</v>
      </c>
      <c r="I30" s="52">
        <v>84527</v>
      </c>
      <c r="J30" s="52">
        <v>69941</v>
      </c>
      <c r="K30" s="52">
        <v>83823</v>
      </c>
      <c r="L30" s="52">
        <v>66811</v>
      </c>
      <c r="M30" s="52">
        <v>53090</v>
      </c>
      <c r="N30" s="52">
        <v>42939</v>
      </c>
      <c r="O30" s="52">
        <v>35520</v>
      </c>
      <c r="P30" s="52">
        <v>25209</v>
      </c>
      <c r="Q30" s="52">
        <v>37281</v>
      </c>
      <c r="R30" s="52">
        <v>54435</v>
      </c>
      <c r="S30" s="52">
        <v>71500</v>
      </c>
      <c r="T30" s="52">
        <v>66048</v>
      </c>
      <c r="U30" s="52">
        <v>53509</v>
      </c>
      <c r="V30" s="52">
        <v>46399</v>
      </c>
      <c r="W30" s="52">
        <v>47042</v>
      </c>
      <c r="X30" s="52">
        <v>48044</v>
      </c>
      <c r="Y30" s="52">
        <v>58533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6962</v>
      </c>
      <c r="D31" s="36">
        <v>6974</v>
      </c>
      <c r="E31" s="36">
        <v>7100</v>
      </c>
      <c r="F31" s="36">
        <v>7585</v>
      </c>
      <c r="G31" s="36">
        <v>8880</v>
      </c>
      <c r="H31" s="36">
        <v>11576</v>
      </c>
      <c r="I31" s="36">
        <v>12182</v>
      </c>
      <c r="J31" s="36">
        <v>26331</v>
      </c>
      <c r="K31" s="36">
        <v>29484</v>
      </c>
      <c r="L31" s="36">
        <v>42600</v>
      </c>
      <c r="M31" s="36">
        <v>54524</v>
      </c>
      <c r="N31" s="36">
        <v>64655</v>
      </c>
      <c r="O31" s="36">
        <v>64614</v>
      </c>
      <c r="P31" s="36">
        <v>37188</v>
      </c>
      <c r="Q31" s="36">
        <v>45766</v>
      </c>
      <c r="R31" s="36">
        <v>43606</v>
      </c>
      <c r="S31" s="36">
        <v>29025</v>
      </c>
      <c r="T31" s="36">
        <v>33572</v>
      </c>
      <c r="U31" s="36">
        <v>39489</v>
      </c>
      <c r="V31" s="36">
        <v>43832</v>
      </c>
      <c r="W31" s="36">
        <v>39839</v>
      </c>
      <c r="X31" s="36">
        <v>28656</v>
      </c>
      <c r="Y31" s="36">
        <v>53600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64253</v>
      </c>
      <c r="D35" s="52">
        <v>55562</v>
      </c>
      <c r="E35" s="52">
        <v>49839</v>
      </c>
      <c r="F35" s="52">
        <v>41146</v>
      </c>
      <c r="G35" s="52">
        <v>34617</v>
      </c>
      <c r="H35" s="52">
        <v>10569</v>
      </c>
      <c r="I35" s="52">
        <v>32500</v>
      </c>
      <c r="J35" s="52">
        <v>71118</v>
      </c>
      <c r="K35" s="52">
        <v>44956</v>
      </c>
      <c r="L35" s="52">
        <v>63733</v>
      </c>
      <c r="M35" s="52">
        <v>55537</v>
      </c>
      <c r="N35" s="52">
        <v>60557</v>
      </c>
      <c r="O35" s="52">
        <v>72210</v>
      </c>
      <c r="P35" s="52">
        <v>16702</v>
      </c>
      <c r="Q35" s="52">
        <v>37151</v>
      </c>
      <c r="R35" s="52">
        <v>47778</v>
      </c>
      <c r="S35" s="52">
        <v>42212</v>
      </c>
      <c r="T35" s="52">
        <v>20795</v>
      </c>
      <c r="U35" s="52">
        <v>32055</v>
      </c>
      <c r="V35" s="52">
        <v>23558</v>
      </c>
      <c r="W35" s="52">
        <v>50093</v>
      </c>
      <c r="X35" s="52">
        <v>49230</v>
      </c>
      <c r="Y35" s="52">
        <v>60941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</v>
      </c>
      <c r="D37" s="52">
        <v>21</v>
      </c>
      <c r="E37" s="52">
        <v>266</v>
      </c>
      <c r="F37" s="52">
        <v>316</v>
      </c>
      <c r="G37" s="52">
        <v>484</v>
      </c>
      <c r="H37" s="52">
        <v>399</v>
      </c>
      <c r="I37" s="52">
        <v>602</v>
      </c>
      <c r="J37" s="52">
        <v>940</v>
      </c>
      <c r="K37" s="52">
        <v>1015</v>
      </c>
      <c r="L37" s="52">
        <v>1171</v>
      </c>
      <c r="M37" s="52">
        <v>886</v>
      </c>
      <c r="N37" s="52">
        <v>1290</v>
      </c>
      <c r="O37" s="52">
        <v>1290</v>
      </c>
      <c r="P37" s="52">
        <v>1487</v>
      </c>
      <c r="Q37" s="52">
        <v>1272</v>
      </c>
      <c r="R37" s="52">
        <v>1361</v>
      </c>
      <c r="S37" s="52">
        <v>1293</v>
      </c>
      <c r="T37" s="52">
        <v>1082</v>
      </c>
      <c r="U37" s="52">
        <v>836</v>
      </c>
      <c r="V37" s="52">
        <v>829</v>
      </c>
      <c r="W37" s="52">
        <v>845</v>
      </c>
      <c r="X37" s="52">
        <v>559</v>
      </c>
      <c r="Y37" s="52">
        <v>400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63027</v>
      </c>
      <c r="D39" s="52">
        <v>56140</v>
      </c>
      <c r="E39" s="52">
        <v>50690</v>
      </c>
      <c r="F39" s="52">
        <v>41584</v>
      </c>
      <c r="G39" s="52">
        <v>34560</v>
      </c>
      <c r="H39" s="52">
        <v>9238</v>
      </c>
      <c r="I39" s="52">
        <v>26383</v>
      </c>
      <c r="J39" s="52">
        <v>76039</v>
      </c>
      <c r="K39" s="52">
        <v>50285</v>
      </c>
      <c r="L39" s="52">
        <v>66979</v>
      </c>
      <c r="M39" s="52">
        <v>47739</v>
      </c>
      <c r="N39" s="52">
        <v>59633</v>
      </c>
      <c r="O39" s="52">
        <v>73464</v>
      </c>
      <c r="P39" s="52">
        <v>16343</v>
      </c>
      <c r="Q39" s="52">
        <v>36902</v>
      </c>
      <c r="R39" s="52">
        <v>47575</v>
      </c>
      <c r="S39" s="52">
        <v>42224</v>
      </c>
      <c r="T39" s="52">
        <v>20915</v>
      </c>
      <c r="U39" s="52">
        <v>32114</v>
      </c>
      <c r="V39" s="52">
        <v>19075</v>
      </c>
      <c r="W39" s="52">
        <v>54976</v>
      </c>
      <c r="X39" s="52">
        <v>48874</v>
      </c>
      <c r="Y39" s="52">
        <v>61158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2561</v>
      </c>
      <c r="D41" s="52">
        <v>762</v>
      </c>
      <c r="E41" s="52">
        <v>519</v>
      </c>
      <c r="F41" s="52">
        <v>1001</v>
      </c>
      <c r="G41" s="52">
        <v>1607</v>
      </c>
      <c r="H41" s="52">
        <v>3056</v>
      </c>
      <c r="I41" s="52">
        <v>6684</v>
      </c>
      <c r="J41" s="52">
        <v>0</v>
      </c>
      <c r="K41" s="52">
        <v>0</v>
      </c>
      <c r="L41" s="52">
        <v>0</v>
      </c>
      <c r="M41" s="52">
        <v>7798</v>
      </c>
      <c r="N41" s="52">
        <v>937</v>
      </c>
      <c r="O41" s="52">
        <v>0</v>
      </c>
      <c r="P41" s="52">
        <v>527</v>
      </c>
      <c r="Q41" s="52">
        <v>821</v>
      </c>
      <c r="R41" s="52">
        <v>1085</v>
      </c>
      <c r="S41" s="52">
        <v>1329</v>
      </c>
      <c r="T41" s="52">
        <v>1801</v>
      </c>
      <c r="U41" s="52">
        <v>2587</v>
      </c>
      <c r="V41" s="52">
        <v>5047</v>
      </c>
      <c r="W41" s="52">
        <v>0</v>
      </c>
      <c r="X41" s="52">
        <v>501</v>
      </c>
      <c r="Y41" s="52">
        <v>118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116655</v>
      </c>
      <c r="D44" s="52">
        <v>93150</v>
      </c>
      <c r="E44" s="52">
        <v>74159</v>
      </c>
      <c r="F44" s="52">
        <v>52273</v>
      </c>
      <c r="G44" s="52">
        <v>52114</v>
      </c>
      <c r="H44" s="52">
        <v>24839</v>
      </c>
      <c r="I44" s="52">
        <v>6138</v>
      </c>
      <c r="J44" s="52">
        <v>22426</v>
      </c>
      <c r="K44" s="52">
        <v>75570</v>
      </c>
      <c r="L44" s="52">
        <v>86664</v>
      </c>
      <c r="M44" s="52">
        <v>65654</v>
      </c>
      <c r="N44" s="52">
        <v>43050</v>
      </c>
      <c r="O44" s="52">
        <v>42107</v>
      </c>
      <c r="P44" s="52">
        <v>22635</v>
      </c>
      <c r="Q44" s="52">
        <v>67301</v>
      </c>
      <c r="R44" s="52">
        <v>72151</v>
      </c>
      <c r="S44" s="52">
        <v>67697</v>
      </c>
      <c r="T44" s="52">
        <v>54413</v>
      </c>
      <c r="U44" s="52">
        <v>30881</v>
      </c>
      <c r="V44" s="52">
        <v>7868</v>
      </c>
      <c r="W44" s="52">
        <v>43777</v>
      </c>
      <c r="X44" s="52">
        <v>58978</v>
      </c>
      <c r="Y44" s="52">
        <v>121930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6871</v>
      </c>
      <c r="D45" s="36">
        <v>21911</v>
      </c>
      <c r="E45" s="36">
        <v>36747</v>
      </c>
      <c r="F45" s="36">
        <v>54111</v>
      </c>
      <c r="G45" s="36">
        <v>55761</v>
      </c>
      <c r="H45" s="36">
        <v>72049</v>
      </c>
      <c r="I45" s="36">
        <v>60840</v>
      </c>
      <c r="J45" s="36">
        <v>81164</v>
      </c>
      <c r="K45" s="36">
        <v>16893</v>
      </c>
      <c r="L45" s="36">
        <v>18152</v>
      </c>
      <c r="M45" s="36">
        <v>26056</v>
      </c>
      <c r="N45" s="36">
        <v>49857</v>
      </c>
      <c r="O45" s="36">
        <v>62281</v>
      </c>
      <c r="P45" s="36">
        <v>30055</v>
      </c>
      <c r="Q45" s="36">
        <v>20977</v>
      </c>
      <c r="R45" s="36">
        <v>33947</v>
      </c>
      <c r="S45" s="36">
        <v>26905</v>
      </c>
      <c r="T45" s="36">
        <v>21157</v>
      </c>
      <c r="U45" s="36">
        <v>51325</v>
      </c>
      <c r="V45" s="36">
        <v>64190</v>
      </c>
      <c r="W45" s="36">
        <v>51028</v>
      </c>
      <c r="X45" s="36">
        <v>23027</v>
      </c>
      <c r="Y45" s="36">
        <v>458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20507</v>
      </c>
      <c r="D49" s="52">
        <v>18183</v>
      </c>
      <c r="E49" s="52">
        <v>15628</v>
      </c>
      <c r="F49" s="52">
        <v>13284</v>
      </c>
      <c r="G49" s="52">
        <v>11523</v>
      </c>
      <c r="H49" s="52">
        <v>4734</v>
      </c>
      <c r="I49" s="52">
        <v>10736</v>
      </c>
      <c r="J49" s="52">
        <v>31109</v>
      </c>
      <c r="K49" s="52">
        <v>13146</v>
      </c>
      <c r="L49" s="52">
        <v>21926</v>
      </c>
      <c r="M49" s="52">
        <v>14757</v>
      </c>
      <c r="N49" s="52">
        <v>14179</v>
      </c>
      <c r="O49" s="52">
        <v>22615</v>
      </c>
      <c r="P49" s="52">
        <v>10330</v>
      </c>
      <c r="Q49" s="52">
        <v>18943</v>
      </c>
      <c r="R49" s="52">
        <v>21006</v>
      </c>
      <c r="S49" s="52">
        <v>13187</v>
      </c>
      <c r="T49" s="52">
        <v>7517</v>
      </c>
      <c r="U49" s="52">
        <v>9638</v>
      </c>
      <c r="V49" s="52">
        <v>7492</v>
      </c>
      <c r="W49" s="52">
        <v>25539</v>
      </c>
      <c r="X49" s="52">
        <v>21489</v>
      </c>
      <c r="Y49" s="52">
        <v>25298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42</v>
      </c>
      <c r="F51" s="52">
        <v>66</v>
      </c>
      <c r="G51" s="52">
        <v>106</v>
      </c>
      <c r="H51" s="52">
        <v>68</v>
      </c>
      <c r="I51" s="52">
        <v>242</v>
      </c>
      <c r="J51" s="52">
        <v>735</v>
      </c>
      <c r="K51" s="52">
        <v>518</v>
      </c>
      <c r="L51" s="52">
        <v>676</v>
      </c>
      <c r="M51" s="52">
        <v>369</v>
      </c>
      <c r="N51" s="52">
        <v>523</v>
      </c>
      <c r="O51" s="52">
        <v>326</v>
      </c>
      <c r="P51" s="52">
        <v>230</v>
      </c>
      <c r="Q51" s="52">
        <v>247</v>
      </c>
      <c r="R51" s="52">
        <v>307</v>
      </c>
      <c r="S51" s="52">
        <v>171</v>
      </c>
      <c r="T51" s="52">
        <v>76</v>
      </c>
      <c r="U51" s="52">
        <v>80</v>
      </c>
      <c r="V51" s="52">
        <v>67</v>
      </c>
      <c r="W51" s="52">
        <v>127</v>
      </c>
      <c r="X51" s="52">
        <v>101</v>
      </c>
      <c r="Y51" s="52">
        <v>13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19690</v>
      </c>
      <c r="D53" s="52">
        <v>17934</v>
      </c>
      <c r="E53" s="52">
        <v>15465</v>
      </c>
      <c r="F53" s="52">
        <v>12961</v>
      </c>
      <c r="G53" s="52">
        <v>10988</v>
      </c>
      <c r="H53" s="52">
        <v>3365</v>
      </c>
      <c r="I53" s="52">
        <v>8528</v>
      </c>
      <c r="J53" s="52">
        <v>31109</v>
      </c>
      <c r="K53" s="52">
        <v>13146</v>
      </c>
      <c r="L53" s="52">
        <v>21926</v>
      </c>
      <c r="M53" s="52">
        <v>12685</v>
      </c>
      <c r="N53" s="52">
        <v>13960</v>
      </c>
      <c r="O53" s="52">
        <v>22615</v>
      </c>
      <c r="P53" s="52">
        <v>10003</v>
      </c>
      <c r="Q53" s="52">
        <v>18524</v>
      </c>
      <c r="R53" s="52">
        <v>20529</v>
      </c>
      <c r="S53" s="52">
        <v>12772</v>
      </c>
      <c r="T53" s="52">
        <v>6866</v>
      </c>
      <c r="U53" s="52">
        <v>8860</v>
      </c>
      <c r="V53" s="52">
        <v>5887</v>
      </c>
      <c r="W53" s="52">
        <v>25539</v>
      </c>
      <c r="X53" s="52">
        <v>21269</v>
      </c>
      <c r="Y53" s="52">
        <v>25249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817</v>
      </c>
      <c r="D55" s="52">
        <v>249</v>
      </c>
      <c r="E55" s="52">
        <v>163</v>
      </c>
      <c r="F55" s="52">
        <v>323</v>
      </c>
      <c r="G55" s="52">
        <v>535</v>
      </c>
      <c r="H55" s="52">
        <v>1369</v>
      </c>
      <c r="I55" s="52">
        <v>2208</v>
      </c>
      <c r="J55" s="52">
        <v>0</v>
      </c>
      <c r="K55" s="52">
        <v>0</v>
      </c>
      <c r="L55" s="52">
        <v>0</v>
      </c>
      <c r="M55" s="52">
        <v>2072</v>
      </c>
      <c r="N55" s="52">
        <v>219</v>
      </c>
      <c r="O55" s="52">
        <v>0</v>
      </c>
      <c r="P55" s="52">
        <v>327</v>
      </c>
      <c r="Q55" s="52">
        <v>419</v>
      </c>
      <c r="R55" s="52">
        <v>477</v>
      </c>
      <c r="S55" s="52">
        <v>415</v>
      </c>
      <c r="T55" s="52">
        <v>651</v>
      </c>
      <c r="U55" s="52">
        <v>778</v>
      </c>
      <c r="V55" s="52">
        <v>1605</v>
      </c>
      <c r="W55" s="52">
        <v>0</v>
      </c>
      <c r="X55" s="52">
        <v>220</v>
      </c>
      <c r="Y55" s="52">
        <v>49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19366</v>
      </c>
      <c r="D58" s="52">
        <v>14720</v>
      </c>
      <c r="E58" s="52">
        <v>10450</v>
      </c>
      <c r="F58" s="52">
        <v>6527</v>
      </c>
      <c r="G58" s="52">
        <v>5567</v>
      </c>
      <c r="H58" s="52">
        <v>1214</v>
      </c>
      <c r="I58" s="52">
        <v>984</v>
      </c>
      <c r="J58" s="52">
        <v>6735</v>
      </c>
      <c r="K58" s="52">
        <v>10744</v>
      </c>
      <c r="L58" s="52">
        <v>18128</v>
      </c>
      <c r="M58" s="52">
        <v>10564</v>
      </c>
      <c r="N58" s="52">
        <v>6571</v>
      </c>
      <c r="O58" s="52">
        <v>9123</v>
      </c>
      <c r="P58" s="52">
        <v>4438</v>
      </c>
      <c r="Q58" s="52">
        <v>14440</v>
      </c>
      <c r="R58" s="52">
        <v>14284</v>
      </c>
      <c r="S58" s="52">
        <v>9437</v>
      </c>
      <c r="T58" s="52">
        <v>5412</v>
      </c>
      <c r="U58" s="52">
        <v>3621</v>
      </c>
      <c r="V58" s="52">
        <v>818</v>
      </c>
      <c r="W58" s="52">
        <v>11795</v>
      </c>
      <c r="X58" s="52">
        <v>15457</v>
      </c>
      <c r="Y58" s="52">
        <v>25200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1141</v>
      </c>
      <c r="D59" s="36">
        <v>3463</v>
      </c>
      <c r="E59" s="36">
        <v>5178</v>
      </c>
      <c r="F59" s="36">
        <v>6757</v>
      </c>
      <c r="G59" s="36">
        <v>5956</v>
      </c>
      <c r="H59" s="36">
        <v>3520</v>
      </c>
      <c r="I59" s="36">
        <v>9752</v>
      </c>
      <c r="J59" s="36">
        <v>24374</v>
      </c>
      <c r="K59" s="36">
        <v>2402</v>
      </c>
      <c r="L59" s="36">
        <v>3798</v>
      </c>
      <c r="M59" s="36">
        <v>4193</v>
      </c>
      <c r="N59" s="36">
        <v>7608</v>
      </c>
      <c r="O59" s="36">
        <v>13492</v>
      </c>
      <c r="P59" s="36">
        <v>5892</v>
      </c>
      <c r="Q59" s="36">
        <v>4503</v>
      </c>
      <c r="R59" s="36">
        <v>6722</v>
      </c>
      <c r="S59" s="36">
        <v>3750</v>
      </c>
      <c r="T59" s="36">
        <v>2105</v>
      </c>
      <c r="U59" s="36">
        <v>6017</v>
      </c>
      <c r="V59" s="36">
        <v>6674</v>
      </c>
      <c r="W59" s="36">
        <v>13744</v>
      </c>
      <c r="X59" s="36">
        <v>6032</v>
      </c>
      <c r="Y59" s="36">
        <v>98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43746</v>
      </c>
      <c r="D63" s="52">
        <v>37379</v>
      </c>
      <c r="E63" s="52">
        <v>34211</v>
      </c>
      <c r="F63" s="52">
        <v>27862</v>
      </c>
      <c r="G63" s="52">
        <v>23094</v>
      </c>
      <c r="H63" s="52">
        <v>5835</v>
      </c>
      <c r="I63" s="52">
        <v>21764</v>
      </c>
      <c r="J63" s="52">
        <v>40009</v>
      </c>
      <c r="K63" s="52">
        <v>31810</v>
      </c>
      <c r="L63" s="52">
        <v>41807</v>
      </c>
      <c r="M63" s="52">
        <v>40780</v>
      </c>
      <c r="N63" s="52">
        <v>46378</v>
      </c>
      <c r="O63" s="52">
        <v>49595</v>
      </c>
      <c r="P63" s="52">
        <v>6372</v>
      </c>
      <c r="Q63" s="52">
        <v>18208</v>
      </c>
      <c r="R63" s="52">
        <v>26772</v>
      </c>
      <c r="S63" s="52">
        <v>29025</v>
      </c>
      <c r="T63" s="52">
        <v>13278</v>
      </c>
      <c r="U63" s="52">
        <v>22417</v>
      </c>
      <c r="V63" s="52">
        <v>16066</v>
      </c>
      <c r="W63" s="52">
        <v>24554</v>
      </c>
      <c r="X63" s="52">
        <v>27741</v>
      </c>
      <c r="Y63" s="52">
        <v>35643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12</v>
      </c>
      <c r="D65" s="52">
        <v>19</v>
      </c>
      <c r="E65" s="52">
        <v>224</v>
      </c>
      <c r="F65" s="52">
        <v>250</v>
      </c>
      <c r="G65" s="52">
        <v>378</v>
      </c>
      <c r="H65" s="52">
        <v>331</v>
      </c>
      <c r="I65" s="52">
        <v>360</v>
      </c>
      <c r="J65" s="52">
        <v>205</v>
      </c>
      <c r="K65" s="52">
        <v>497</v>
      </c>
      <c r="L65" s="52">
        <v>495</v>
      </c>
      <c r="M65" s="52">
        <v>517</v>
      </c>
      <c r="N65" s="52">
        <v>767</v>
      </c>
      <c r="O65" s="52">
        <v>964</v>
      </c>
      <c r="P65" s="52">
        <v>1257</v>
      </c>
      <c r="Q65" s="52">
        <v>1025</v>
      </c>
      <c r="R65" s="52">
        <v>1054</v>
      </c>
      <c r="S65" s="52">
        <v>1122</v>
      </c>
      <c r="T65" s="52">
        <v>1006</v>
      </c>
      <c r="U65" s="52">
        <v>756</v>
      </c>
      <c r="V65" s="52">
        <v>762</v>
      </c>
      <c r="W65" s="52">
        <v>718</v>
      </c>
      <c r="X65" s="52">
        <v>458</v>
      </c>
      <c r="Y65" s="52">
        <v>387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43337</v>
      </c>
      <c r="D67" s="52">
        <f t="shared" si="0"/>
        <v>38206</v>
      </c>
      <c r="E67" s="52">
        <f t="shared" si="0"/>
        <v>35225</v>
      </c>
      <c r="F67" s="52">
        <f t="shared" si="0"/>
        <v>28623</v>
      </c>
      <c r="G67" s="52">
        <f t="shared" si="0"/>
        <v>23572</v>
      </c>
      <c r="H67" s="52">
        <f t="shared" si="0"/>
        <v>5873</v>
      </c>
      <c r="I67" s="52">
        <f t="shared" si="0"/>
        <v>17855</v>
      </c>
      <c r="J67" s="52">
        <f t="shared" si="0"/>
        <v>44930</v>
      </c>
      <c r="K67" s="52">
        <f t="shared" si="0"/>
        <v>37139</v>
      </c>
      <c r="L67" s="52">
        <f t="shared" si="0"/>
        <v>45053</v>
      </c>
      <c r="M67" s="52">
        <f t="shared" si="0"/>
        <v>35054</v>
      </c>
      <c r="N67" s="52">
        <f t="shared" si="0"/>
        <v>45673</v>
      </c>
      <c r="O67" s="52">
        <f t="shared" si="0"/>
        <v>50849</v>
      </c>
      <c r="P67" s="52">
        <f t="shared" si="0"/>
        <v>6340</v>
      </c>
      <c r="Q67" s="52">
        <f t="shared" si="0"/>
        <v>18378</v>
      </c>
      <c r="R67" s="52">
        <f t="shared" ref="R67:V67" si="1">R39-R53</f>
        <v>27046</v>
      </c>
      <c r="S67" s="52">
        <f t="shared" si="1"/>
        <v>29452</v>
      </c>
      <c r="T67" s="52">
        <f t="shared" si="1"/>
        <v>14049</v>
      </c>
      <c r="U67" s="52">
        <f t="shared" si="1"/>
        <v>23254</v>
      </c>
      <c r="V67" s="52">
        <f t="shared" si="1"/>
        <v>13188</v>
      </c>
      <c r="W67" s="52">
        <f t="shared" ref="W67:Y67" si="2">W39-W53</f>
        <v>29437</v>
      </c>
      <c r="X67" s="52">
        <f t="shared" si="2"/>
        <v>27605</v>
      </c>
      <c r="Y67" s="52">
        <f t="shared" si="2"/>
        <v>35909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1744</v>
      </c>
      <c r="D69" s="52">
        <f t="shared" si="6"/>
        <v>513</v>
      </c>
      <c r="E69" s="52">
        <f t="shared" si="6"/>
        <v>356</v>
      </c>
      <c r="F69" s="52">
        <f t="shared" si="6"/>
        <v>678</v>
      </c>
      <c r="G69" s="52">
        <f t="shared" si="6"/>
        <v>1072</v>
      </c>
      <c r="H69" s="52">
        <f t="shared" si="6"/>
        <v>1687</v>
      </c>
      <c r="I69" s="52">
        <f t="shared" si="6"/>
        <v>4476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5726</v>
      </c>
      <c r="N69" s="52">
        <f t="shared" si="6"/>
        <v>718</v>
      </c>
      <c r="O69" s="52">
        <f t="shared" si="6"/>
        <v>0</v>
      </c>
      <c r="P69" s="52">
        <f t="shared" si="6"/>
        <v>200</v>
      </c>
      <c r="Q69" s="52">
        <f t="shared" si="6"/>
        <v>402</v>
      </c>
      <c r="R69" s="52">
        <f t="shared" ref="R69:V69" si="7">R41-R55</f>
        <v>608</v>
      </c>
      <c r="S69" s="52">
        <f t="shared" si="7"/>
        <v>914</v>
      </c>
      <c r="T69" s="52">
        <f t="shared" si="7"/>
        <v>1150</v>
      </c>
      <c r="U69" s="52">
        <f t="shared" si="7"/>
        <v>1809</v>
      </c>
      <c r="V69" s="52">
        <f t="shared" si="7"/>
        <v>3442</v>
      </c>
      <c r="W69" s="52">
        <f t="shared" ref="W69:Y69" si="8">W41-W55</f>
        <v>0</v>
      </c>
      <c r="X69" s="52">
        <f t="shared" si="8"/>
        <v>281</v>
      </c>
      <c r="Y69" s="52">
        <f t="shared" si="8"/>
        <v>69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97289</v>
      </c>
      <c r="D72" s="52">
        <v>78430</v>
      </c>
      <c r="E72" s="52">
        <v>63709</v>
      </c>
      <c r="F72" s="52">
        <v>45746</v>
      </c>
      <c r="G72" s="52">
        <v>46547</v>
      </c>
      <c r="H72" s="52">
        <v>23625</v>
      </c>
      <c r="I72" s="52">
        <v>5154</v>
      </c>
      <c r="J72" s="52">
        <v>15691</v>
      </c>
      <c r="K72" s="52">
        <v>64826</v>
      </c>
      <c r="L72" s="52">
        <v>68536</v>
      </c>
      <c r="M72" s="52">
        <v>55090</v>
      </c>
      <c r="N72" s="52">
        <v>36479</v>
      </c>
      <c r="O72" s="52">
        <v>32984</v>
      </c>
      <c r="P72" s="52">
        <v>18197</v>
      </c>
      <c r="Q72" s="52">
        <v>52861</v>
      </c>
      <c r="R72" s="52">
        <v>57867</v>
      </c>
      <c r="S72" s="52">
        <v>58260</v>
      </c>
      <c r="T72" s="52">
        <v>49001</v>
      </c>
      <c r="U72" s="52">
        <v>27260</v>
      </c>
      <c r="V72" s="52">
        <v>7050</v>
      </c>
      <c r="W72" s="52">
        <v>31982</v>
      </c>
      <c r="X72" s="52">
        <v>43521</v>
      </c>
      <c r="Y72" s="52">
        <v>96730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5730</v>
      </c>
      <c r="D73" s="36">
        <v>18448</v>
      </c>
      <c r="E73" s="36">
        <v>31569</v>
      </c>
      <c r="F73" s="36">
        <v>47354</v>
      </c>
      <c r="G73" s="36">
        <v>49805</v>
      </c>
      <c r="H73" s="36">
        <v>68529</v>
      </c>
      <c r="I73" s="36">
        <v>51088</v>
      </c>
      <c r="J73" s="36">
        <v>56790</v>
      </c>
      <c r="K73" s="36">
        <v>14491</v>
      </c>
      <c r="L73" s="36">
        <v>14354</v>
      </c>
      <c r="M73" s="36">
        <v>21863</v>
      </c>
      <c r="N73" s="36">
        <v>42249</v>
      </c>
      <c r="O73" s="36">
        <v>48789</v>
      </c>
      <c r="P73" s="36">
        <v>24163</v>
      </c>
      <c r="Q73" s="36">
        <v>16474</v>
      </c>
      <c r="R73" s="36">
        <v>27225</v>
      </c>
      <c r="S73" s="36">
        <v>23155</v>
      </c>
      <c r="T73" s="36">
        <v>19052</v>
      </c>
      <c r="U73" s="36">
        <v>45308</v>
      </c>
      <c r="V73" s="36">
        <v>57516</v>
      </c>
      <c r="W73" s="36">
        <v>37284</v>
      </c>
      <c r="X73" s="36">
        <v>16995</v>
      </c>
      <c r="Y73" s="36">
        <v>360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12519</v>
      </c>
      <c r="K79" s="52">
        <f>RES_hhdet_numvin!K126</f>
        <v>14837</v>
      </c>
      <c r="L79" s="52">
        <f>RES_hhdet_numvin!L126</f>
        <v>29547</v>
      </c>
      <c r="M79" s="52">
        <f>RES_hhdet_numvin!M126</f>
        <v>32108</v>
      </c>
      <c r="N79" s="52">
        <f>RES_hhdet_numvin!N126</f>
        <v>40878</v>
      </c>
      <c r="O79" s="52">
        <f>RES_hhdet_numvin!O126</f>
        <v>54580</v>
      </c>
      <c r="P79" s="52">
        <f>RES_hhdet_numvin!P126</f>
        <v>13729</v>
      </c>
      <c r="Q79" s="52">
        <f>RES_hhdet_numvin!Q126</f>
        <v>32507</v>
      </c>
      <c r="R79" s="52">
        <f>RES_hhdet_numvin!R126</f>
        <v>43775</v>
      </c>
      <c r="S79" s="52">
        <f>RES_hhdet_numvin!S126</f>
        <v>39986</v>
      </c>
      <c r="T79" s="52">
        <f>RES_hhdet_numvin!T126</f>
        <v>20160</v>
      </c>
      <c r="U79" s="52">
        <f>RES_hhdet_numvin!U126</f>
        <v>31553</v>
      </c>
      <c r="V79" s="52">
        <f>RES_hhdet_numvin!V126</f>
        <v>23403</v>
      </c>
      <c r="W79" s="52">
        <f>RES_hhdet_numvin!W126</f>
        <v>49995</v>
      </c>
      <c r="X79" s="52">
        <f>RES_hhdet_numvin!X126</f>
        <v>49220</v>
      </c>
      <c r="Y79" s="52">
        <f>RES_hhdet_numvin!Y126</f>
        <v>60941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417</v>
      </c>
      <c r="S82" s="138">
        <f>RES_hhdet_numvin!S129</f>
        <v>730</v>
      </c>
      <c r="T82" s="138">
        <f>RES_hhdet_numvin!T129</f>
        <v>803</v>
      </c>
      <c r="U82" s="138">
        <f>RES_hhdet_numvin!U129</f>
        <v>719</v>
      </c>
      <c r="V82" s="138">
        <f>RES_hhdet_numvin!V129</f>
        <v>775</v>
      </c>
      <c r="W82" s="138">
        <f>RES_hhdet_numvin!W129</f>
        <v>829</v>
      </c>
      <c r="X82" s="138">
        <f>RES_hhdet_numvin!X129</f>
        <v>558</v>
      </c>
      <c r="Y82" s="138">
        <f>RES_hhdet_numvin!Y129</f>
        <v>400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12519</v>
      </c>
      <c r="K84" s="138">
        <f>RES_hhdet_numvin!K131</f>
        <v>14837</v>
      </c>
      <c r="L84" s="138">
        <f>RES_hhdet_numvin!L131</f>
        <v>29547</v>
      </c>
      <c r="M84" s="138">
        <f>RES_hhdet_numvin!M131</f>
        <v>26106</v>
      </c>
      <c r="N84" s="138">
        <f>RES_hhdet_numvin!N131</f>
        <v>40086</v>
      </c>
      <c r="O84" s="138">
        <f>RES_hhdet_numvin!O131</f>
        <v>54685</v>
      </c>
      <c r="P84" s="138">
        <f>RES_hhdet_numvin!P131</f>
        <v>13382</v>
      </c>
      <c r="Q84" s="138">
        <f>RES_hhdet_numvin!Q131</f>
        <v>32211</v>
      </c>
      <c r="R84" s="138">
        <f>RES_hhdet_numvin!R131</f>
        <v>43493</v>
      </c>
      <c r="S84" s="138">
        <f>RES_hhdet_numvin!S131</f>
        <v>39876</v>
      </c>
      <c r="T84" s="138">
        <f>RES_hhdet_numvin!T131</f>
        <v>20102</v>
      </c>
      <c r="U84" s="138">
        <f>RES_hhdet_numvin!U131</f>
        <v>31396</v>
      </c>
      <c r="V84" s="138">
        <f>RES_hhdet_numvin!V131</f>
        <v>18948</v>
      </c>
      <c r="W84" s="138">
        <f>RES_hhdet_numvin!W131</f>
        <v>54865</v>
      </c>
      <c r="X84" s="138">
        <f>RES_hhdet_numvin!X131</f>
        <v>48864</v>
      </c>
      <c r="Y84" s="138">
        <f>RES_hhdet_numvin!Y131</f>
        <v>61158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2264</v>
      </c>
      <c r="V88" s="138">
        <f>RES_hhdet_numvin!V135</f>
        <v>4780</v>
      </c>
      <c r="W88" s="138">
        <f>RES_hhdet_numvin!W135</f>
        <v>0</v>
      </c>
      <c r="X88" s="138">
        <f>RES_hhdet_numvin!X135</f>
        <v>501</v>
      </c>
      <c r="Y88" s="138">
        <f>RES_hhdet_numvin!Y135</f>
        <v>118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22915</v>
      </c>
      <c r="S93" s="138">
        <f>RES_hhdet_numvin!S140</f>
        <v>37721</v>
      </c>
      <c r="T93" s="138">
        <f>RES_hhdet_numvin!T140</f>
        <v>39712</v>
      </c>
      <c r="U93" s="138">
        <f>RES_hhdet_numvin!U140</f>
        <v>26428</v>
      </c>
      <c r="V93" s="138">
        <f>RES_hhdet_numvin!V140</f>
        <v>7307</v>
      </c>
      <c r="W93" s="138">
        <f>RES_hhdet_numvin!W140</f>
        <v>42577</v>
      </c>
      <c r="X93" s="138">
        <f>RES_hhdet_numvin!X140</f>
        <v>58872</v>
      </c>
      <c r="Y93" s="138">
        <f>RES_hhdet_numvin!Y140</f>
        <v>121930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9521</v>
      </c>
      <c r="S94" s="39">
        <f>RES_hhdet_numvin!S141</f>
        <v>13245</v>
      </c>
      <c r="T94" s="39">
        <f>RES_hhdet_numvin!T141</f>
        <v>13636</v>
      </c>
      <c r="U94" s="39">
        <f>RES_hhdet_numvin!U141</f>
        <v>38770</v>
      </c>
      <c r="V94" s="39">
        <f>RES_hhdet_numvin!V141</f>
        <v>52545</v>
      </c>
      <c r="W94" s="39">
        <f>RES_hhdet_numvin!W141</f>
        <v>43807</v>
      </c>
      <c r="X94" s="39">
        <f>RES_hhdet_numvin!X141</f>
        <v>20294</v>
      </c>
      <c r="Y94" s="39">
        <f>RES_hhdet_numvin!Y141</f>
        <v>458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537.09344060514775</v>
      </c>
      <c r="C98" s="117">
        <f t="shared" si="12"/>
        <v>570.77063458310272</v>
      </c>
      <c r="D98" s="117">
        <f t="shared" si="12"/>
        <v>594.85164094754691</v>
      </c>
      <c r="E98" s="117">
        <f t="shared" si="12"/>
        <v>595.43163349426311</v>
      </c>
      <c r="F98" s="117">
        <f t="shared" si="12"/>
        <v>584.6219945196051</v>
      </c>
      <c r="G98" s="117">
        <f t="shared" si="12"/>
        <v>579.97904686234756</v>
      </c>
      <c r="H98" s="117">
        <f t="shared" si="12"/>
        <v>597.39115274940252</v>
      </c>
      <c r="I98" s="117">
        <f t="shared" si="12"/>
        <v>544.97670884214881</v>
      </c>
      <c r="J98" s="117">
        <f t="shared" si="12"/>
        <v>554.24842928092619</v>
      </c>
      <c r="K98" s="117">
        <f t="shared" si="12"/>
        <v>560.49857151437993</v>
      </c>
      <c r="L98" s="117">
        <f t="shared" si="12"/>
        <v>564.77508470491534</v>
      </c>
      <c r="M98" s="117">
        <f t="shared" si="12"/>
        <v>526.75084617788275</v>
      </c>
      <c r="N98" s="117">
        <f t="shared" si="12"/>
        <v>528.63041017122362</v>
      </c>
      <c r="O98" s="117">
        <f t="shared" si="12"/>
        <v>500.7152428773291</v>
      </c>
      <c r="P98" s="117">
        <f t="shared" si="12"/>
        <v>473.97377175085182</v>
      </c>
      <c r="Q98" s="117">
        <f t="shared" si="12"/>
        <v>457.45575986999961</v>
      </c>
      <c r="R98" s="117">
        <f t="shared" ref="R98:V98" si="13">R99+R102+R104+R113</f>
        <v>495.53240201401559</v>
      </c>
      <c r="S98" s="117">
        <f t="shared" si="13"/>
        <v>502.49261649166135</v>
      </c>
      <c r="T98" s="117">
        <f t="shared" si="13"/>
        <v>503.16499899870996</v>
      </c>
      <c r="U98" s="117">
        <f t="shared" si="13"/>
        <v>477.41884486505285</v>
      </c>
      <c r="V98" s="117">
        <f t="shared" si="13"/>
        <v>448.55496483965192</v>
      </c>
      <c r="W98" s="117">
        <f t="shared" ref="W98:Y98" si="14">W99+W102+W104+W113</f>
        <v>529.37903315007736</v>
      </c>
      <c r="X98" s="117">
        <f t="shared" si="14"/>
        <v>486.30911781422878</v>
      </c>
      <c r="Y98" s="117">
        <f t="shared" si="14"/>
        <v>487.18715587098467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461.78782640054965</v>
      </c>
      <c r="C99" s="122">
        <f t="shared" si="15"/>
        <v>493.49694861330653</v>
      </c>
      <c r="D99" s="122">
        <f t="shared" si="15"/>
        <v>521.31958137896265</v>
      </c>
      <c r="E99" s="122">
        <f t="shared" si="15"/>
        <v>519.84401993853555</v>
      </c>
      <c r="F99" s="122">
        <f t="shared" si="15"/>
        <v>506.89795788259039</v>
      </c>
      <c r="G99" s="122">
        <f t="shared" si="15"/>
        <v>503.47589767272927</v>
      </c>
      <c r="H99" s="122">
        <f t="shared" si="15"/>
        <v>518.17125223372466</v>
      </c>
      <c r="I99" s="122">
        <f t="shared" si="15"/>
        <v>474.68189426648536</v>
      </c>
      <c r="J99" s="122">
        <f t="shared" si="15"/>
        <v>478.21716192084716</v>
      </c>
      <c r="K99" s="122">
        <f t="shared" si="15"/>
        <v>487.18184077217109</v>
      </c>
      <c r="L99" s="122">
        <f t="shared" si="15"/>
        <v>499.21639639878515</v>
      </c>
      <c r="M99" s="122">
        <f t="shared" si="15"/>
        <v>456.99812257850641</v>
      </c>
      <c r="N99" s="122">
        <f t="shared" si="15"/>
        <v>458.29769251329594</v>
      </c>
      <c r="O99" s="122">
        <f t="shared" si="15"/>
        <v>437.21705965510455</v>
      </c>
      <c r="P99" s="122">
        <f t="shared" si="15"/>
        <v>411.49643905981679</v>
      </c>
      <c r="Q99" s="122">
        <f t="shared" si="15"/>
        <v>401.54756321010569</v>
      </c>
      <c r="R99" s="122">
        <f t="shared" ref="R99:V99" si="16">SUM(R100:R101)</f>
        <v>435.81530659100582</v>
      </c>
      <c r="S99" s="122">
        <f t="shared" si="16"/>
        <v>444.46098807646968</v>
      </c>
      <c r="T99" s="122">
        <f t="shared" si="16"/>
        <v>443.1904916198722</v>
      </c>
      <c r="U99" s="122">
        <f t="shared" si="16"/>
        <v>418.78768976810102</v>
      </c>
      <c r="V99" s="122">
        <f t="shared" si="16"/>
        <v>395.7061071382393</v>
      </c>
      <c r="W99" s="122">
        <f t="shared" ref="W99:Y99" si="17">SUM(W100:W101)</f>
        <v>460.58287939407211</v>
      </c>
      <c r="X99" s="122">
        <f t="shared" si="17"/>
        <v>422.43406873524361</v>
      </c>
      <c r="Y99" s="122">
        <f t="shared" si="17"/>
        <v>426.71850027333198</v>
      </c>
      <c r="DA99" s="130" t="s">
        <v>1688</v>
      </c>
    </row>
    <row r="100" spans="1:105" ht="12" customHeight="1" x14ac:dyDescent="0.25">
      <c r="A100" s="97" t="s">
        <v>198</v>
      </c>
      <c r="B100" s="98">
        <v>460.29247193661166</v>
      </c>
      <c r="C100" s="98">
        <v>491.9238927970182</v>
      </c>
      <c r="D100" s="98">
        <v>519.6873734134748</v>
      </c>
      <c r="E100" s="98">
        <v>518.24371000340989</v>
      </c>
      <c r="F100" s="98">
        <v>505.35699965732346</v>
      </c>
      <c r="G100" s="98">
        <v>501.96309609214063</v>
      </c>
      <c r="H100" s="98">
        <v>516.62623308985178</v>
      </c>
      <c r="I100" s="98">
        <v>473.28797232973</v>
      </c>
      <c r="J100" s="98">
        <v>476.81602428819548</v>
      </c>
      <c r="K100" s="98">
        <v>485.76416453199198</v>
      </c>
      <c r="L100" s="98">
        <v>497.77936984928272</v>
      </c>
      <c r="M100" s="98">
        <v>455.68274787816853</v>
      </c>
      <c r="N100" s="98">
        <v>456.97303606535536</v>
      </c>
      <c r="O100" s="98">
        <v>435.94460088571651</v>
      </c>
      <c r="P100" s="98">
        <v>410.31246323439257</v>
      </c>
      <c r="Q100" s="98">
        <v>400.40244772061266</v>
      </c>
      <c r="R100" s="98">
        <v>434.58109311522844</v>
      </c>
      <c r="S100" s="98">
        <v>443.20523243063667</v>
      </c>
      <c r="T100" s="98">
        <v>441.9311961303967</v>
      </c>
      <c r="U100" s="98">
        <v>417.58781382693638</v>
      </c>
      <c r="V100" s="98">
        <v>394.57905661948445</v>
      </c>
      <c r="W100" s="98">
        <v>459.26644487931918</v>
      </c>
      <c r="X100" s="98">
        <v>421.21642304006429</v>
      </c>
      <c r="Y100" s="98">
        <v>425.48965747554388</v>
      </c>
      <c r="DA100" s="63" t="s">
        <v>1689</v>
      </c>
    </row>
    <row r="101" spans="1:105" ht="12" customHeight="1" x14ac:dyDescent="0.25">
      <c r="A101" s="97" t="s">
        <v>53</v>
      </c>
      <c r="B101" s="98">
        <v>1.4953544639379956</v>
      </c>
      <c r="C101" s="98">
        <v>1.5730558162883397</v>
      </c>
      <c r="D101" s="98">
        <v>1.6322079654878254</v>
      </c>
      <c r="E101" s="98">
        <v>1.6003099351256684</v>
      </c>
      <c r="F101" s="98">
        <v>1.5409582252669303</v>
      </c>
      <c r="G101" s="98">
        <v>1.512801580588647</v>
      </c>
      <c r="H101" s="98">
        <v>1.5450191438728866</v>
      </c>
      <c r="I101" s="98">
        <v>1.3939219367553537</v>
      </c>
      <c r="J101" s="98">
        <v>1.4011376326516987</v>
      </c>
      <c r="K101" s="98">
        <v>1.4176762401791119</v>
      </c>
      <c r="L101" s="98">
        <v>1.4370265495024495</v>
      </c>
      <c r="M101" s="98">
        <v>1.3153747003378846</v>
      </c>
      <c r="N101" s="98">
        <v>1.3246564479405998</v>
      </c>
      <c r="O101" s="98">
        <v>1.2724587693880496</v>
      </c>
      <c r="P101" s="98">
        <v>1.1839758254242021</v>
      </c>
      <c r="Q101" s="98">
        <v>1.145115489493012</v>
      </c>
      <c r="R101" s="98">
        <v>1.2342134757773817</v>
      </c>
      <c r="S101" s="98">
        <v>1.2557556458329984</v>
      </c>
      <c r="T101" s="98">
        <v>1.2592954894754991</v>
      </c>
      <c r="U101" s="98">
        <v>1.1998759411646249</v>
      </c>
      <c r="V101" s="98">
        <v>1.1270505187548465</v>
      </c>
      <c r="W101" s="98">
        <v>1.3164345147529051</v>
      </c>
      <c r="X101" s="98">
        <v>1.2176456951793331</v>
      </c>
      <c r="Y101" s="98">
        <v>1.2288427977881096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6.2911178442047434E-4</v>
      </c>
      <c r="C102" s="122">
        <f t="shared" si="18"/>
        <v>7.684614449010701E-4</v>
      </c>
      <c r="D102" s="122">
        <f t="shared" si="18"/>
        <v>1.061831711710216E-3</v>
      </c>
      <c r="E102" s="122">
        <f t="shared" si="18"/>
        <v>1.7828332017225626E-3</v>
      </c>
      <c r="F102" s="122">
        <f t="shared" si="18"/>
        <v>3.0224419748865004E-3</v>
      </c>
      <c r="G102" s="122">
        <f t="shared" si="18"/>
        <v>5.0037708313922331E-3</v>
      </c>
      <c r="H102" s="122">
        <f t="shared" si="18"/>
        <v>1.379963313338298E-2</v>
      </c>
      <c r="I102" s="122">
        <f t="shared" si="18"/>
        <v>6.7922577790554481E-3</v>
      </c>
      <c r="J102" s="122">
        <f t="shared" si="18"/>
        <v>6.7979791977819427E-3</v>
      </c>
      <c r="K102" s="122">
        <f t="shared" si="18"/>
        <v>8.7471773165618445E-3</v>
      </c>
      <c r="L102" s="122">
        <f t="shared" si="18"/>
        <v>7.6343335664636858E-2</v>
      </c>
      <c r="M102" s="122">
        <f t="shared" si="18"/>
        <v>9.9558331295713249E-3</v>
      </c>
      <c r="N102" s="122">
        <f t="shared" si="18"/>
        <v>3.0725771201823199E-2</v>
      </c>
      <c r="O102" s="122">
        <f t="shared" si="18"/>
        <v>1.7348953101190567E-2</v>
      </c>
      <c r="P102" s="122">
        <f t="shared" si="18"/>
        <v>4.1961537613445593E-2</v>
      </c>
      <c r="Q102" s="122">
        <f t="shared" si="18"/>
        <v>2.9125915707719129E-2</v>
      </c>
      <c r="R102" s="122">
        <f t="shared" si="18"/>
        <v>2.0224221873903787E-2</v>
      </c>
      <c r="S102" s="122">
        <f t="shared" si="18"/>
        <v>1.804728324522634E-2</v>
      </c>
      <c r="T102" s="122">
        <f t="shared" si="18"/>
        <v>2.8852619821564934E-2</v>
      </c>
      <c r="U102" s="122">
        <f t="shared" si="18"/>
        <v>2.2019847956648068E-2</v>
      </c>
      <c r="V102" s="122">
        <f t="shared" si="18"/>
        <v>1.2953685739834988E-2</v>
      </c>
      <c r="W102" s="122">
        <f t="shared" si="18"/>
        <v>3.9621817766953699E-2</v>
      </c>
      <c r="X102" s="122">
        <f t="shared" si="18"/>
        <v>2.4915365781038441E-2</v>
      </c>
      <c r="Y102" s="122">
        <f t="shared" si="18"/>
        <v>1.899479154931152E-2</v>
      </c>
      <c r="DA102" s="130" t="s">
        <v>1691</v>
      </c>
    </row>
    <row r="103" spans="1:105" ht="12" customHeight="1" x14ac:dyDescent="0.25">
      <c r="A103" s="97" t="s">
        <v>53</v>
      </c>
      <c r="B103" s="98">
        <v>6.2911178442047434E-4</v>
      </c>
      <c r="C103" s="98">
        <v>7.684614449010701E-4</v>
      </c>
      <c r="D103" s="98">
        <v>1.061831711710216E-3</v>
      </c>
      <c r="E103" s="98">
        <v>1.7828332017225626E-3</v>
      </c>
      <c r="F103" s="98">
        <v>3.0224419748865004E-3</v>
      </c>
      <c r="G103" s="98">
        <v>5.0037708313922331E-3</v>
      </c>
      <c r="H103" s="98">
        <v>1.379963313338298E-2</v>
      </c>
      <c r="I103" s="98">
        <v>6.7922577790554481E-3</v>
      </c>
      <c r="J103" s="98">
        <v>6.7979791977819427E-3</v>
      </c>
      <c r="K103" s="98">
        <v>8.7471773165618445E-3</v>
      </c>
      <c r="L103" s="98">
        <v>7.6343335664636858E-2</v>
      </c>
      <c r="M103" s="98">
        <v>9.9558331295713249E-3</v>
      </c>
      <c r="N103" s="98">
        <v>3.0725771201823199E-2</v>
      </c>
      <c r="O103" s="98">
        <v>1.7348953101190567E-2</v>
      </c>
      <c r="P103" s="98">
        <v>4.1961537613445593E-2</v>
      </c>
      <c r="Q103" s="98">
        <v>2.9125915707719129E-2</v>
      </c>
      <c r="R103" s="98">
        <v>2.0224221873903787E-2</v>
      </c>
      <c r="S103" s="98">
        <v>1.804728324522634E-2</v>
      </c>
      <c r="T103" s="98">
        <v>2.8852619821564934E-2</v>
      </c>
      <c r="U103" s="98">
        <v>2.2019847956648068E-2</v>
      </c>
      <c r="V103" s="98">
        <v>1.2953685739834988E-2</v>
      </c>
      <c r="W103" s="98">
        <v>3.9621817766953699E-2</v>
      </c>
      <c r="X103" s="98">
        <v>2.4915365781038441E-2</v>
      </c>
      <c r="Y103" s="98">
        <v>1.899479154931152E-2</v>
      </c>
      <c r="DA103" s="63" t="s">
        <v>1692</v>
      </c>
    </row>
    <row r="104" spans="1:105" ht="12" customHeight="1" x14ac:dyDescent="0.25">
      <c r="A104" s="121" t="s">
        <v>55</v>
      </c>
      <c r="B104" s="122">
        <v>24.118988293003952</v>
      </c>
      <c r="C104" s="122">
        <v>26.036773796456185</v>
      </c>
      <c r="D104" s="122">
        <v>24.62112789551464</v>
      </c>
      <c r="E104" s="122">
        <v>26.277834897076914</v>
      </c>
      <c r="F104" s="122">
        <v>30.082021112722686</v>
      </c>
      <c r="G104" s="122">
        <v>30.12866954852182</v>
      </c>
      <c r="H104" s="122">
        <v>32.64275759679262</v>
      </c>
      <c r="I104" s="122">
        <v>29.032998293460718</v>
      </c>
      <c r="J104" s="122">
        <v>31.608673656822148</v>
      </c>
      <c r="K104" s="122">
        <v>31.785525705931217</v>
      </c>
      <c r="L104" s="122">
        <v>29.654926842179393</v>
      </c>
      <c r="M104" s="122">
        <v>30.449211619657806</v>
      </c>
      <c r="N104" s="122">
        <v>31.220443449661495</v>
      </c>
      <c r="O104" s="122">
        <v>29.244674941018676</v>
      </c>
      <c r="P104" s="122">
        <v>30.291303733175852</v>
      </c>
      <c r="Q104" s="122">
        <v>29.931292939653609</v>
      </c>
      <c r="R104" s="122">
        <v>32.39833710081497</v>
      </c>
      <c r="S104" s="122">
        <v>32.211242204527665</v>
      </c>
      <c r="T104" s="122">
        <v>30.676690456548574</v>
      </c>
      <c r="U104" s="122">
        <v>28.552849647893332</v>
      </c>
      <c r="V104" s="122">
        <v>26.460064153762179</v>
      </c>
      <c r="W104" s="122">
        <v>42.519953801914177</v>
      </c>
      <c r="X104" s="122">
        <v>37.045356247277887</v>
      </c>
      <c r="Y104" s="122">
        <v>27.083349293703826</v>
      </c>
      <c r="DA104" s="130" t="s">
        <v>1693</v>
      </c>
    </row>
    <row r="105" spans="1:105" ht="12" customHeight="1" x14ac:dyDescent="0.25">
      <c r="A105" s="97" t="s">
        <v>128</v>
      </c>
      <c r="B105" s="98">
        <v>23.442093841548239</v>
      </c>
      <c r="C105" s="98">
        <v>25.249108062826945</v>
      </c>
      <c r="D105" s="98">
        <v>24.093108099852635</v>
      </c>
      <c r="E105" s="98">
        <v>25.775550529694069</v>
      </c>
      <c r="F105" s="98">
        <v>29.466732070965463</v>
      </c>
      <c r="G105" s="98">
        <v>29.588408637008229</v>
      </c>
      <c r="H105" s="98">
        <v>32.002829678849743</v>
      </c>
      <c r="I105" s="98">
        <v>28.240660516357813</v>
      </c>
      <c r="J105" s="98">
        <v>30.970390157204715</v>
      </c>
      <c r="K105" s="98">
        <v>31.480547419856993</v>
      </c>
      <c r="L105" s="98">
        <v>29.59234124272075</v>
      </c>
      <c r="M105" s="98">
        <v>29.890940857858727</v>
      </c>
      <c r="N105" s="98">
        <v>30.559208130689328</v>
      </c>
      <c r="O105" s="98">
        <v>28.730119664584485</v>
      </c>
      <c r="P105" s="98">
        <v>29.689428425108435</v>
      </c>
      <c r="Q105" s="98">
        <v>29.329108599249807</v>
      </c>
      <c r="R105" s="98">
        <v>31.765510496121973</v>
      </c>
      <c r="S105" s="98">
        <v>31.596487259819082</v>
      </c>
      <c r="T105" s="98">
        <v>30.09993026685131</v>
      </c>
      <c r="U105" s="98">
        <v>28.074782905651578</v>
      </c>
      <c r="V105" s="98">
        <v>25.741923604075641</v>
      </c>
      <c r="W105" s="98">
        <v>41.856169050173435</v>
      </c>
      <c r="X105" s="98">
        <v>36.41229579054643</v>
      </c>
      <c r="Y105" s="98">
        <v>26.645596178798069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0.67689445145571181</v>
      </c>
      <c r="C109" s="101">
        <v>0.78766573362923897</v>
      </c>
      <c r="D109" s="101">
        <v>0.52801979566200463</v>
      </c>
      <c r="E109" s="101">
        <v>0.50228436738284499</v>
      </c>
      <c r="F109" s="101">
        <v>0.61528904175722299</v>
      </c>
      <c r="G109" s="101">
        <v>0.54026091151359112</v>
      </c>
      <c r="H109" s="101">
        <v>0.63992791794287751</v>
      </c>
      <c r="I109" s="101">
        <v>0.79233777710290298</v>
      </c>
      <c r="J109" s="101">
        <v>0.63828349961743314</v>
      </c>
      <c r="K109" s="101">
        <v>0.30497828607422578</v>
      </c>
      <c r="L109" s="101">
        <v>6.2585599458642172E-2</v>
      </c>
      <c r="M109" s="101">
        <v>0.55827076179907809</v>
      </c>
      <c r="N109" s="101">
        <v>0.66123531897216659</v>
      </c>
      <c r="O109" s="101">
        <v>0.51455527643418941</v>
      </c>
      <c r="P109" s="101">
        <v>0.60187530806741785</v>
      </c>
      <c r="Q109" s="101">
        <v>0.60218434040380209</v>
      </c>
      <c r="R109" s="101">
        <v>0.63282660469300045</v>
      </c>
      <c r="S109" s="101">
        <v>0.61475494470857994</v>
      </c>
      <c r="T109" s="101">
        <v>0.57676018969726506</v>
      </c>
      <c r="U109" s="101">
        <v>0.47806674224175438</v>
      </c>
      <c r="V109" s="101">
        <v>0.71814054968653707</v>
      </c>
      <c r="W109" s="101">
        <v>0.66378475174074181</v>
      </c>
      <c r="X109" s="101">
        <v>0.63306045673145384</v>
      </c>
      <c r="Y109" s="101">
        <v>0.43775311490575641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51.185996799809708</v>
      </c>
      <c r="C113" s="122">
        <v>51.236143711895146</v>
      </c>
      <c r="D113" s="122">
        <v>48.909869841357924</v>
      </c>
      <c r="E113" s="122">
        <v>49.307995825449005</v>
      </c>
      <c r="F113" s="122">
        <v>47.63899308231715</v>
      </c>
      <c r="G113" s="122">
        <v>46.369475870265042</v>
      </c>
      <c r="H113" s="122">
        <v>46.563343285751806</v>
      </c>
      <c r="I113" s="122">
        <v>41.255024024423655</v>
      </c>
      <c r="J113" s="122">
        <v>44.415795724059151</v>
      </c>
      <c r="K113" s="122">
        <v>41.522457858961076</v>
      </c>
      <c r="L113" s="122">
        <v>35.827418128286098</v>
      </c>
      <c r="M113" s="122">
        <v>39.293556146588955</v>
      </c>
      <c r="N113" s="122">
        <v>39.081548437064292</v>
      </c>
      <c r="O113" s="122">
        <v>34.236159328104698</v>
      </c>
      <c r="P113" s="122">
        <v>32.144067420245712</v>
      </c>
      <c r="Q113" s="122">
        <v>25.947777804532599</v>
      </c>
      <c r="R113" s="122">
        <v>27.298534100320921</v>
      </c>
      <c r="S113" s="122">
        <v>25.802338927418845</v>
      </c>
      <c r="T113" s="122">
        <v>29.268964302467651</v>
      </c>
      <c r="U113" s="122">
        <v>30.056285601101884</v>
      </c>
      <c r="V113" s="122">
        <v>26.375839861910585</v>
      </c>
      <c r="W113" s="122">
        <v>26.236578136324098</v>
      </c>
      <c r="X113" s="122">
        <v>26.804777465926215</v>
      </c>
      <c r="Y113" s="122">
        <v>33.366311512399577</v>
      </c>
      <c r="DA113" s="130" t="s">
        <v>1702</v>
      </c>
    </row>
    <row r="114" spans="1:105" ht="12" customHeight="1" x14ac:dyDescent="0.25">
      <c r="A114" s="97" t="s">
        <v>50</v>
      </c>
      <c r="B114" s="98">
        <v>48.964056706987044</v>
      </c>
      <c r="C114" s="98">
        <v>48.582209033705496</v>
      </c>
      <c r="D114" s="98">
        <v>47.132865903031608</v>
      </c>
      <c r="E114" s="98">
        <v>45.533090855754374</v>
      </c>
      <c r="F114" s="98">
        <v>39.624114685678627</v>
      </c>
      <c r="G114" s="98">
        <v>38.199763592528882</v>
      </c>
      <c r="H114" s="98">
        <v>32.680022884400458</v>
      </c>
      <c r="I114" s="98">
        <v>22.431433213397849</v>
      </c>
      <c r="J114" s="98">
        <v>20.737200889401805</v>
      </c>
      <c r="K114" s="98">
        <v>20.050758433458025</v>
      </c>
      <c r="L114" s="98">
        <v>21.157903876216444</v>
      </c>
      <c r="M114" s="98">
        <v>23.854142699699302</v>
      </c>
      <c r="N114" s="98">
        <v>24.099776673079155</v>
      </c>
      <c r="O114" s="98">
        <v>20.707002423797853</v>
      </c>
      <c r="P114" s="98">
        <v>19.083937643125093</v>
      </c>
      <c r="Q114" s="98">
        <v>17.09098359106622</v>
      </c>
      <c r="R114" s="98">
        <v>19.316950169784395</v>
      </c>
      <c r="S114" s="98">
        <v>20.727353222113233</v>
      </c>
      <c r="T114" s="98">
        <v>19.236947785774184</v>
      </c>
      <c r="U114" s="98">
        <v>20.692419545382855</v>
      </c>
      <c r="V114" s="98">
        <v>17.221606088079042</v>
      </c>
      <c r="W114" s="98">
        <v>13.961108619263415</v>
      </c>
      <c r="X114" s="98">
        <v>15.872321385301133</v>
      </c>
      <c r="Y114" s="98">
        <v>26.041858899723913</v>
      </c>
      <c r="DA114" s="63" t="s">
        <v>1703</v>
      </c>
    </row>
    <row r="115" spans="1:105" ht="12" customHeight="1" x14ac:dyDescent="0.25">
      <c r="A115" s="109" t="s">
        <v>120</v>
      </c>
      <c r="B115" s="33">
        <v>2.221940092822662</v>
      </c>
      <c r="C115" s="33">
        <v>2.6539346781896467</v>
      </c>
      <c r="D115" s="33">
        <v>1.7770039383263141</v>
      </c>
      <c r="E115" s="33">
        <v>3.7749049696946284</v>
      </c>
      <c r="F115" s="33">
        <v>8.0148783966385224</v>
      </c>
      <c r="G115" s="33">
        <v>8.1697122777361582</v>
      </c>
      <c r="H115" s="33">
        <v>13.88332040135135</v>
      </c>
      <c r="I115" s="33">
        <v>18.823590811025806</v>
      </c>
      <c r="J115" s="33">
        <v>23.67859483465735</v>
      </c>
      <c r="K115" s="33">
        <v>21.471699425503051</v>
      </c>
      <c r="L115" s="33">
        <v>14.669514252069654</v>
      </c>
      <c r="M115" s="33">
        <v>15.439413446889651</v>
      </c>
      <c r="N115" s="33">
        <v>14.981771763985138</v>
      </c>
      <c r="O115" s="33">
        <v>13.529156904306845</v>
      </c>
      <c r="P115" s="33">
        <v>13.06012977712062</v>
      </c>
      <c r="Q115" s="33">
        <v>8.8567942134663777</v>
      </c>
      <c r="R115" s="33">
        <v>7.9815839305365284</v>
      </c>
      <c r="S115" s="33">
        <v>5.0749857053056093</v>
      </c>
      <c r="T115" s="33">
        <v>10.032016516693465</v>
      </c>
      <c r="U115" s="33">
        <v>9.363866055719031</v>
      </c>
      <c r="V115" s="33">
        <v>9.1542337738315425</v>
      </c>
      <c r="W115" s="33">
        <v>12.275469517060685</v>
      </c>
      <c r="X115" s="33">
        <v>10.93245608062508</v>
      </c>
      <c r="Y115" s="33">
        <v>7.3244526126756657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372.92601839628998</v>
      </c>
      <c r="C117" s="117">
        <f t="shared" si="19"/>
        <v>397.95363374332504</v>
      </c>
      <c r="D117" s="117">
        <f t="shared" si="19"/>
        <v>416.36315843759087</v>
      </c>
      <c r="E117" s="117">
        <f t="shared" si="19"/>
        <v>418.45565165695336</v>
      </c>
      <c r="F117" s="117">
        <f t="shared" si="19"/>
        <v>413.21142436529459</v>
      </c>
      <c r="G117" s="117">
        <f t="shared" si="19"/>
        <v>411.51905316462341</v>
      </c>
      <c r="H117" s="117">
        <f t="shared" si="19"/>
        <v>426.04667858857647</v>
      </c>
      <c r="I117" s="117">
        <f t="shared" si="19"/>
        <v>391.49161724843935</v>
      </c>
      <c r="J117" s="117">
        <f t="shared" si="19"/>
        <v>401.86636233032266</v>
      </c>
      <c r="K117" s="117">
        <f t="shared" si="19"/>
        <v>409.22088533476955</v>
      </c>
      <c r="L117" s="117">
        <f t="shared" si="19"/>
        <v>415.87297545287072</v>
      </c>
      <c r="M117" s="117">
        <f t="shared" si="19"/>
        <v>390.78949561967835</v>
      </c>
      <c r="N117" s="117">
        <f t="shared" si="19"/>
        <v>396.99976702551334</v>
      </c>
      <c r="O117" s="117">
        <f t="shared" si="19"/>
        <v>381.82641190503819</v>
      </c>
      <c r="P117" s="117">
        <f t="shared" si="19"/>
        <v>363.01001945005817</v>
      </c>
      <c r="Q117" s="117">
        <f t="shared" si="19"/>
        <v>353.20290458038562</v>
      </c>
      <c r="R117" s="117">
        <f t="shared" ref="R117:V117" si="20">R118+R121+R123+R132</f>
        <v>386.23567509652605</v>
      </c>
      <c r="S117" s="117">
        <f t="shared" si="20"/>
        <v>395.63382001674694</v>
      </c>
      <c r="T117" s="117">
        <f t="shared" si="20"/>
        <v>399.43663273019632</v>
      </c>
      <c r="U117" s="117">
        <f t="shared" si="20"/>
        <v>382.13047232130327</v>
      </c>
      <c r="V117" s="117">
        <f t="shared" si="20"/>
        <v>362.48666720213731</v>
      </c>
      <c r="W117" s="117">
        <f t="shared" ref="W117:Y117" si="21">W118+W121+W123+W132</f>
        <v>435.1956838742351</v>
      </c>
      <c r="X117" s="117">
        <f t="shared" si="21"/>
        <v>403.73365227469299</v>
      </c>
      <c r="Y117" s="117">
        <f t="shared" si="21"/>
        <v>407.36021376842348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325.60661652012305</v>
      </c>
      <c r="C118" s="122">
        <f t="shared" si="22"/>
        <v>348.99960477411543</v>
      </c>
      <c r="D118" s="122">
        <f t="shared" si="22"/>
        <v>369.78801151974017</v>
      </c>
      <c r="E118" s="122">
        <f t="shared" si="22"/>
        <v>369.93957822016449</v>
      </c>
      <c r="F118" s="122">
        <f t="shared" si="22"/>
        <v>361.91382962132354</v>
      </c>
      <c r="G118" s="122">
        <f t="shared" si="22"/>
        <v>360.72746377226417</v>
      </c>
      <c r="H118" s="122">
        <f t="shared" si="22"/>
        <v>372.09207281121104</v>
      </c>
      <c r="I118" s="122">
        <f t="shared" si="22"/>
        <v>342.39009393278525</v>
      </c>
      <c r="J118" s="122">
        <f t="shared" si="22"/>
        <v>347.87287281924802</v>
      </c>
      <c r="K118" s="122">
        <f t="shared" si="22"/>
        <v>356.87618570510006</v>
      </c>
      <c r="L118" s="122">
        <f t="shared" si="22"/>
        <v>369.13090835966142</v>
      </c>
      <c r="M118" s="122">
        <f t="shared" si="22"/>
        <v>341.35765336689451</v>
      </c>
      <c r="N118" s="122">
        <f t="shared" si="22"/>
        <v>346.7593109681842</v>
      </c>
      <c r="O118" s="122">
        <f t="shared" si="22"/>
        <v>335.8742394012977</v>
      </c>
      <c r="P118" s="122">
        <f t="shared" si="22"/>
        <v>317.29203050994431</v>
      </c>
      <c r="Q118" s="122">
        <f t="shared" si="22"/>
        <v>311.97380665984809</v>
      </c>
      <c r="R118" s="122">
        <f t="shared" ref="R118:V118" si="23">SUM(R119:R120)</f>
        <v>342.08565751771249</v>
      </c>
      <c r="S118" s="122">
        <f t="shared" si="23"/>
        <v>352.73008208388399</v>
      </c>
      <c r="T118" s="122">
        <f t="shared" si="23"/>
        <v>354.44783457514899</v>
      </c>
      <c r="U118" s="122">
        <f t="shared" si="23"/>
        <v>338.18220354477398</v>
      </c>
      <c r="V118" s="122">
        <f t="shared" si="23"/>
        <v>322.20569506982372</v>
      </c>
      <c r="W118" s="122">
        <f t="shared" ref="W118:Y118" si="24">SUM(W119:W120)</f>
        <v>379.65915181262773</v>
      </c>
      <c r="X118" s="122">
        <f t="shared" si="24"/>
        <v>352.4748255194088</v>
      </c>
      <c r="Y118" s="122">
        <f t="shared" si="24"/>
        <v>361.3390129252216</v>
      </c>
      <c r="DA118" s="130" t="s">
        <v>1856</v>
      </c>
    </row>
    <row r="119" spans="1:105" ht="12" customHeight="1" x14ac:dyDescent="0.25">
      <c r="A119" s="97" t="s">
        <v>198</v>
      </c>
      <c r="B119" s="98">
        <v>324.11126205618507</v>
      </c>
      <c r="C119" s="98">
        <v>347.42654895782709</v>
      </c>
      <c r="D119" s="98">
        <v>368.15580355425232</v>
      </c>
      <c r="E119" s="98">
        <v>368.33926828503883</v>
      </c>
      <c r="F119" s="98">
        <v>360.37287139605661</v>
      </c>
      <c r="G119" s="98">
        <v>359.21466219167553</v>
      </c>
      <c r="H119" s="98">
        <v>370.54705366733816</v>
      </c>
      <c r="I119" s="98">
        <v>340.99617199602989</v>
      </c>
      <c r="J119" s="98">
        <v>346.47173518659633</v>
      </c>
      <c r="K119" s="98">
        <v>355.45850946492095</v>
      </c>
      <c r="L119" s="98">
        <v>367.69388181015898</v>
      </c>
      <c r="M119" s="98">
        <v>340.04227866655663</v>
      </c>
      <c r="N119" s="98">
        <v>345.43465452024361</v>
      </c>
      <c r="O119" s="98">
        <v>334.60178063190966</v>
      </c>
      <c r="P119" s="98">
        <v>316.10805468452008</v>
      </c>
      <c r="Q119" s="98">
        <v>310.82869117035506</v>
      </c>
      <c r="R119" s="98">
        <v>340.85144404193511</v>
      </c>
      <c r="S119" s="98">
        <v>351.47432643805098</v>
      </c>
      <c r="T119" s="98">
        <v>353.18853908567348</v>
      </c>
      <c r="U119" s="98">
        <v>336.98232760360935</v>
      </c>
      <c r="V119" s="98">
        <v>321.07864455106886</v>
      </c>
      <c r="W119" s="98">
        <v>378.3427172978748</v>
      </c>
      <c r="X119" s="98">
        <v>351.25717982422947</v>
      </c>
      <c r="Y119" s="98">
        <v>360.11017012743349</v>
      </c>
      <c r="DA119" s="63" t="s">
        <v>1857</v>
      </c>
    </row>
    <row r="120" spans="1:105" ht="12" customHeight="1" x14ac:dyDescent="0.25">
      <c r="A120" s="97" t="s">
        <v>53</v>
      </c>
      <c r="B120" s="98">
        <v>1.4953544639379956</v>
      </c>
      <c r="C120" s="98">
        <v>1.5730558162883397</v>
      </c>
      <c r="D120" s="98">
        <v>1.6322079654878254</v>
      </c>
      <c r="E120" s="98">
        <v>1.6003099351256684</v>
      </c>
      <c r="F120" s="98">
        <v>1.5409582252669303</v>
      </c>
      <c r="G120" s="98">
        <v>1.512801580588647</v>
      </c>
      <c r="H120" s="98">
        <v>1.5450191438728866</v>
      </c>
      <c r="I120" s="98">
        <v>1.3939219367553537</v>
      </c>
      <c r="J120" s="98">
        <v>1.4011376326516987</v>
      </c>
      <c r="K120" s="98">
        <v>1.4176762401791119</v>
      </c>
      <c r="L120" s="98">
        <v>1.4370265495024495</v>
      </c>
      <c r="M120" s="98">
        <v>1.3153747003378846</v>
      </c>
      <c r="N120" s="98">
        <v>1.3246564479405998</v>
      </c>
      <c r="O120" s="98">
        <v>1.2724587693880496</v>
      </c>
      <c r="P120" s="98">
        <v>1.1839758254242021</v>
      </c>
      <c r="Q120" s="98">
        <v>1.145115489493012</v>
      </c>
      <c r="R120" s="98">
        <v>1.2342134757773817</v>
      </c>
      <c r="S120" s="98">
        <v>1.2557556458329984</v>
      </c>
      <c r="T120" s="98">
        <v>1.2592954894754991</v>
      </c>
      <c r="U120" s="98">
        <v>1.1998759411646249</v>
      </c>
      <c r="V120" s="98">
        <v>1.1270505187548465</v>
      </c>
      <c r="W120" s="98">
        <v>1.3164345147529051</v>
      </c>
      <c r="X120" s="98">
        <v>1.2176456951793331</v>
      </c>
      <c r="Y120" s="98">
        <v>1.2288427977881096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1.2448501996803925E-3</v>
      </c>
      <c r="C121" s="122">
        <f t="shared" si="25"/>
        <v>1.5649139171474047E-3</v>
      </c>
      <c r="D121" s="122">
        <f t="shared" si="25"/>
        <v>2.2868779013212135E-3</v>
      </c>
      <c r="E121" s="122">
        <f t="shared" si="25"/>
        <v>4.7640648466140871E-3</v>
      </c>
      <c r="F121" s="122">
        <f t="shared" si="25"/>
        <v>8.6433259968436583E-3</v>
      </c>
      <c r="G121" s="122">
        <f t="shared" si="25"/>
        <v>1.502538170319688E-2</v>
      </c>
      <c r="H121" s="122">
        <f t="shared" si="25"/>
        <v>4.2736292809703903E-2</v>
      </c>
      <c r="I121" s="122">
        <f t="shared" si="25"/>
        <v>2.1704342916856578E-2</v>
      </c>
      <c r="J121" s="122">
        <f t="shared" si="25"/>
        <v>2.2471446721090284E-2</v>
      </c>
      <c r="K121" s="122">
        <f t="shared" si="25"/>
        <v>2.9818223779677518E-2</v>
      </c>
      <c r="L121" s="122">
        <f t="shared" si="25"/>
        <v>0.2683921130787485</v>
      </c>
      <c r="M121" s="122">
        <f t="shared" si="25"/>
        <v>3.5970771737559505E-2</v>
      </c>
      <c r="N121" s="122">
        <f t="shared" si="25"/>
        <v>0.11520445979101106</v>
      </c>
      <c r="O121" s="122">
        <f t="shared" si="25"/>
        <v>6.7715935759366047E-2</v>
      </c>
      <c r="P121" s="122">
        <f t="shared" si="25"/>
        <v>0.17112339478869104</v>
      </c>
      <c r="Q121" s="122">
        <f t="shared" si="25"/>
        <v>0.12351375390245463</v>
      </c>
      <c r="R121" s="122">
        <f t="shared" si="25"/>
        <v>8.8871390064007239E-2</v>
      </c>
      <c r="S121" s="122">
        <f t="shared" si="25"/>
        <v>8.1547874047090879E-2</v>
      </c>
      <c r="T121" s="122">
        <f t="shared" si="25"/>
        <v>0.13309605049371326</v>
      </c>
      <c r="U121" s="122">
        <f t="shared" si="25"/>
        <v>0.10303255096894566</v>
      </c>
      <c r="V121" s="122">
        <f t="shared" si="25"/>
        <v>6.1369044952776501E-2</v>
      </c>
      <c r="W121" s="122">
        <f t="shared" si="25"/>
        <v>0.18945194448149158</v>
      </c>
      <c r="X121" s="122">
        <f t="shared" si="25"/>
        <v>0.11983567044810736</v>
      </c>
      <c r="Y121" s="122">
        <f t="shared" si="25"/>
        <v>9.1686362448633013E-2</v>
      </c>
      <c r="DA121" s="130" t="s">
        <v>1859</v>
      </c>
    </row>
    <row r="122" spans="1:105" ht="12" customHeight="1" x14ac:dyDescent="0.25">
      <c r="A122" s="97" t="s">
        <v>53</v>
      </c>
      <c r="B122" s="98">
        <v>1.2448501996803925E-3</v>
      </c>
      <c r="C122" s="98">
        <v>1.5649139171474047E-3</v>
      </c>
      <c r="D122" s="98">
        <v>2.2868779013212135E-3</v>
      </c>
      <c r="E122" s="98">
        <v>4.7640648466140871E-3</v>
      </c>
      <c r="F122" s="98">
        <v>8.6433259968436583E-3</v>
      </c>
      <c r="G122" s="98">
        <v>1.502538170319688E-2</v>
      </c>
      <c r="H122" s="98">
        <v>4.2736292809703903E-2</v>
      </c>
      <c r="I122" s="98">
        <v>2.1704342916856578E-2</v>
      </c>
      <c r="J122" s="98">
        <v>2.2471446721090284E-2</v>
      </c>
      <c r="K122" s="98">
        <v>2.9818223779677518E-2</v>
      </c>
      <c r="L122" s="98">
        <v>0.2683921130787485</v>
      </c>
      <c r="M122" s="98">
        <v>3.5970771737559505E-2</v>
      </c>
      <c r="N122" s="98">
        <v>0.11520445979101106</v>
      </c>
      <c r="O122" s="98">
        <v>6.7715935759366047E-2</v>
      </c>
      <c r="P122" s="98">
        <v>0.17112339478869104</v>
      </c>
      <c r="Q122" s="98">
        <v>0.12351375390245463</v>
      </c>
      <c r="R122" s="98">
        <v>8.8871390064007239E-2</v>
      </c>
      <c r="S122" s="98">
        <v>8.1547874047090879E-2</v>
      </c>
      <c r="T122" s="98">
        <v>0.13309605049371326</v>
      </c>
      <c r="U122" s="98">
        <v>0.10303255096894566</v>
      </c>
      <c r="V122" s="98">
        <v>6.1369044952776501E-2</v>
      </c>
      <c r="W122" s="98">
        <v>0.18945194448149158</v>
      </c>
      <c r="X122" s="98">
        <v>0.11983567044810736</v>
      </c>
      <c r="Y122" s="98">
        <v>9.1686362448633013E-2</v>
      </c>
      <c r="DA122" s="63" t="s">
        <v>1860</v>
      </c>
    </row>
    <row r="123" spans="1:105" ht="12" customHeight="1" x14ac:dyDescent="0.25">
      <c r="A123" s="121" t="s">
        <v>55</v>
      </c>
      <c r="B123" s="122">
        <v>18.015235380084224</v>
      </c>
      <c r="C123" s="122">
        <v>19.496707117063288</v>
      </c>
      <c r="D123" s="122">
        <v>18.527413935079529</v>
      </c>
      <c r="E123" s="122">
        <v>19.846839201944345</v>
      </c>
      <c r="F123" s="122">
        <v>22.785173829679461</v>
      </c>
      <c r="G123" s="122">
        <v>22.907012475667322</v>
      </c>
      <c r="H123" s="122">
        <v>24.863715099744432</v>
      </c>
      <c r="I123" s="122">
        <v>22.1648527991881</v>
      </c>
      <c r="J123" s="122">
        <v>24.362203632067295</v>
      </c>
      <c r="K123" s="122">
        <v>24.719321394342948</v>
      </c>
      <c r="L123" s="122">
        <v>23.305653967992182</v>
      </c>
      <c r="M123" s="122">
        <v>24.063185144556432</v>
      </c>
      <c r="N123" s="122">
        <v>24.941744156833657</v>
      </c>
      <c r="O123" s="122">
        <v>23.684830565240663</v>
      </c>
      <c r="P123" s="122">
        <v>24.597607688203155</v>
      </c>
      <c r="Q123" s="122">
        <v>24.46339032785027</v>
      </c>
      <c r="R123" s="122">
        <v>26.723915181672599</v>
      </c>
      <c r="S123" s="122">
        <v>26.834755428333533</v>
      </c>
      <c r="T123" s="122">
        <v>25.746067238058469</v>
      </c>
      <c r="U123" s="122">
        <v>24.200576496883638</v>
      </c>
      <c r="V123" s="122">
        <v>22.559212572293735</v>
      </c>
      <c r="W123" s="122">
        <v>36.772814704575438</v>
      </c>
      <c r="X123" s="122">
        <v>32.398954720575944</v>
      </c>
      <c r="Y123" s="122">
        <v>24.011833223620336</v>
      </c>
      <c r="DA123" s="130" t="s">
        <v>1861</v>
      </c>
    </row>
    <row r="124" spans="1:105" ht="12" customHeight="1" x14ac:dyDescent="0.25">
      <c r="A124" s="97" t="s">
        <v>128</v>
      </c>
      <c r="B124" s="98">
        <v>17.615882405646577</v>
      </c>
      <c r="C124" s="98">
        <v>19.029828005144321</v>
      </c>
      <c r="D124" s="98">
        <v>18.213719746279221</v>
      </c>
      <c r="E124" s="98">
        <v>19.547664346931867</v>
      </c>
      <c r="F124" s="98">
        <v>22.416922306148827</v>
      </c>
      <c r="G124" s="98">
        <v>22.580991211781143</v>
      </c>
      <c r="H124" s="98">
        <v>24.47235509283361</v>
      </c>
      <c r="I124" s="98">
        <v>21.675732627741979</v>
      </c>
      <c r="J124" s="98">
        <v>23.966600608149516</v>
      </c>
      <c r="K124" s="98">
        <v>24.530074842202588</v>
      </c>
      <c r="L124" s="98">
        <v>23.266818059168486</v>
      </c>
      <c r="M124" s="98">
        <v>23.709201229867393</v>
      </c>
      <c r="N124" s="98">
        <v>24.521678734355291</v>
      </c>
      <c r="O124" s="98">
        <v>23.356934339978068</v>
      </c>
      <c r="P124" s="98">
        <v>24.212501471518838</v>
      </c>
      <c r="Q124" s="98">
        <v>24.074755872231719</v>
      </c>
      <c r="R124" s="98">
        <v>26.309942932929996</v>
      </c>
      <c r="S124" s="98">
        <v>26.424319812422642</v>
      </c>
      <c r="T124" s="98">
        <v>25.347660867966329</v>
      </c>
      <c r="U124" s="98">
        <v>23.850032521358184</v>
      </c>
      <c r="V124" s="98">
        <v>22.019302473547555</v>
      </c>
      <c r="W124" s="98">
        <v>36.262947360216202</v>
      </c>
      <c r="X124" s="98">
        <v>31.911561367591268</v>
      </c>
      <c r="Y124" s="98">
        <v>23.674483251492617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0.39935297443764595</v>
      </c>
      <c r="C128" s="101">
        <v>0.46687911191896847</v>
      </c>
      <c r="D128" s="101">
        <v>0.31369418880030941</v>
      </c>
      <c r="E128" s="101">
        <v>0.29917485501247887</v>
      </c>
      <c r="F128" s="101">
        <v>0.36825152353063334</v>
      </c>
      <c r="G128" s="101">
        <v>0.32602126388617925</v>
      </c>
      <c r="H128" s="101">
        <v>0.39136000691082262</v>
      </c>
      <c r="I128" s="101">
        <v>0.48912017144612213</v>
      </c>
      <c r="J128" s="101">
        <v>0.39560302391778046</v>
      </c>
      <c r="K128" s="101">
        <v>0.1892465521403614</v>
      </c>
      <c r="L128" s="101">
        <v>3.8835908823695982E-2</v>
      </c>
      <c r="M128" s="101">
        <v>0.35398391468903911</v>
      </c>
      <c r="N128" s="101">
        <v>0.42006542247836759</v>
      </c>
      <c r="O128" s="101">
        <v>0.32789622526259582</v>
      </c>
      <c r="P128" s="101">
        <v>0.38510621668431538</v>
      </c>
      <c r="Q128" s="101">
        <v>0.38863445561855137</v>
      </c>
      <c r="R128" s="101">
        <v>0.41397224874260147</v>
      </c>
      <c r="S128" s="101">
        <v>0.41043561591089278</v>
      </c>
      <c r="T128" s="101">
        <v>0.39840637009213836</v>
      </c>
      <c r="U128" s="101">
        <v>0.35054397552545513</v>
      </c>
      <c r="V128" s="101">
        <v>0.53991009874618134</v>
      </c>
      <c r="W128" s="101">
        <v>0.50986734435923331</v>
      </c>
      <c r="X128" s="101">
        <v>0.48739335298467856</v>
      </c>
      <c r="Y128" s="101">
        <v>0.33734997212771778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29.302921645883011</v>
      </c>
      <c r="C132" s="122">
        <v>29.455756938229182</v>
      </c>
      <c r="D132" s="122">
        <v>28.045446104869796</v>
      </c>
      <c r="E132" s="122">
        <v>28.664470169997895</v>
      </c>
      <c r="F132" s="122">
        <v>28.503777588294721</v>
      </c>
      <c r="G132" s="122">
        <v>27.86955153498872</v>
      </c>
      <c r="H132" s="122">
        <v>29.048154384811316</v>
      </c>
      <c r="I132" s="122">
        <v>26.914966173549168</v>
      </c>
      <c r="J132" s="122">
        <v>29.608814432286238</v>
      </c>
      <c r="K132" s="122">
        <v>27.59556001154688</v>
      </c>
      <c r="L132" s="122">
        <v>23.168021012138432</v>
      </c>
      <c r="M132" s="122">
        <v>25.332686336489886</v>
      </c>
      <c r="N132" s="122">
        <v>25.183507440704513</v>
      </c>
      <c r="O132" s="122">
        <v>22.199626002740505</v>
      </c>
      <c r="P132" s="122">
        <v>20.949257857122024</v>
      </c>
      <c r="Q132" s="122">
        <v>16.642193838784809</v>
      </c>
      <c r="R132" s="122">
        <v>17.337231007076912</v>
      </c>
      <c r="S132" s="122">
        <v>15.987434630482317</v>
      </c>
      <c r="T132" s="122">
        <v>19.109634866495167</v>
      </c>
      <c r="U132" s="122">
        <v>19.644659728676725</v>
      </c>
      <c r="V132" s="122">
        <v>17.660390515067114</v>
      </c>
      <c r="W132" s="122">
        <v>18.574265412550382</v>
      </c>
      <c r="X132" s="122">
        <v>18.740036364260142</v>
      </c>
      <c r="Y132" s="122">
        <v>21.917681257132934</v>
      </c>
      <c r="DA132" s="130" t="s">
        <v>1870</v>
      </c>
    </row>
    <row r="133" spans="1:105" ht="12" customHeight="1" x14ac:dyDescent="0.25">
      <c r="A133" s="97" t="s">
        <v>50</v>
      </c>
      <c r="B133" s="98">
        <v>27.683200396109854</v>
      </c>
      <c r="C133" s="98">
        <v>27.516027932135231</v>
      </c>
      <c r="D133" s="98">
        <v>26.738447157733376</v>
      </c>
      <c r="E133" s="98">
        <v>25.872429590019088</v>
      </c>
      <c r="F133" s="98">
        <v>22.551899097959172</v>
      </c>
      <c r="G133" s="98">
        <v>21.786931754678051</v>
      </c>
      <c r="H133" s="98">
        <v>18.687748333079742</v>
      </c>
      <c r="I133" s="98">
        <v>12.847505374757983</v>
      </c>
      <c r="J133" s="98">
        <v>11.883972222234119</v>
      </c>
      <c r="K133" s="98">
        <v>11.511050788540611</v>
      </c>
      <c r="L133" s="98">
        <v>12.16721872969395</v>
      </c>
      <c r="M133" s="98">
        <v>13.733584533471813</v>
      </c>
      <c r="N133" s="98">
        <v>13.885169908997179</v>
      </c>
      <c r="O133" s="98">
        <v>11.936535389691144</v>
      </c>
      <c r="P133" s="98">
        <v>11.003292244884632</v>
      </c>
      <c r="Q133" s="98">
        <v>9.863351109383812</v>
      </c>
      <c r="R133" s="98">
        <v>11.173250663117495</v>
      </c>
      <c r="S133" s="98">
        <v>12.036544906100882</v>
      </c>
      <c r="T133" s="98">
        <v>11.226254106811593</v>
      </c>
      <c r="U133" s="98">
        <v>12.126764076248836</v>
      </c>
      <c r="V133" s="98">
        <v>10.1189328595073</v>
      </c>
      <c r="W133" s="98">
        <v>8.2576044020357564</v>
      </c>
      <c r="X133" s="98">
        <v>9.4576735396659455</v>
      </c>
      <c r="Y133" s="98">
        <v>15.662687404297595</v>
      </c>
      <c r="DA133" s="63" t="s">
        <v>1871</v>
      </c>
    </row>
    <row r="134" spans="1:105" ht="12" customHeight="1" x14ac:dyDescent="0.25">
      <c r="A134" s="109" t="s">
        <v>120</v>
      </c>
      <c r="B134" s="33">
        <v>1.6197212497731579</v>
      </c>
      <c r="C134" s="33">
        <v>1.9397290060939505</v>
      </c>
      <c r="D134" s="33">
        <v>1.3069989471364216</v>
      </c>
      <c r="E134" s="33">
        <v>2.7920405799788073</v>
      </c>
      <c r="F134" s="33">
        <v>5.9518784903355479</v>
      </c>
      <c r="G134" s="33">
        <v>6.0826197803106696</v>
      </c>
      <c r="H134" s="33">
        <v>10.360406051731573</v>
      </c>
      <c r="I134" s="33">
        <v>14.067460798791187</v>
      </c>
      <c r="J134" s="33">
        <v>17.724842210052117</v>
      </c>
      <c r="K134" s="33">
        <v>16.084509223006268</v>
      </c>
      <c r="L134" s="33">
        <v>11.000802282444484</v>
      </c>
      <c r="M134" s="33">
        <v>11.599101803018071</v>
      </c>
      <c r="N134" s="33">
        <v>11.298337531707334</v>
      </c>
      <c r="O134" s="33">
        <v>10.263090613049361</v>
      </c>
      <c r="P134" s="33">
        <v>9.9459656122373925</v>
      </c>
      <c r="Q134" s="33">
        <v>6.7788427294009983</v>
      </c>
      <c r="R134" s="33">
        <v>6.1639803439594187</v>
      </c>
      <c r="S134" s="33">
        <v>3.9508897243814349</v>
      </c>
      <c r="T134" s="33">
        <v>7.8833807596835728</v>
      </c>
      <c r="U134" s="33">
        <v>7.5178956524278888</v>
      </c>
      <c r="V134" s="33">
        <v>7.541457655559813</v>
      </c>
      <c r="W134" s="33">
        <v>10.316661010514624</v>
      </c>
      <c r="X134" s="33">
        <v>9.2823628245941947</v>
      </c>
      <c r="Y134" s="33">
        <v>6.2549938528353399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0.69434104050146483</v>
      </c>
      <c r="C136" s="119">
        <f t="shared" si="26"/>
        <v>0.69722163270364257</v>
      </c>
      <c r="D136" s="119">
        <f t="shared" si="26"/>
        <v>0.69994454041407805</v>
      </c>
      <c r="E136" s="119">
        <f t="shared" si="26"/>
        <v>0.70277699087175749</v>
      </c>
      <c r="F136" s="119">
        <f t="shared" si="26"/>
        <v>0.70680102397590805</v>
      </c>
      <c r="G136" s="119">
        <f t="shared" si="26"/>
        <v>0.70954124186195555</v>
      </c>
      <c r="H136" s="119">
        <f t="shared" si="26"/>
        <v>0.71317875503807016</v>
      </c>
      <c r="I136" s="119">
        <f t="shared" si="26"/>
        <v>0.71836394270903414</v>
      </c>
      <c r="J136" s="119">
        <f t="shared" si="26"/>
        <v>0.72506540587169221</v>
      </c>
      <c r="K136" s="119">
        <f t="shared" si="26"/>
        <v>0.7301015669480091</v>
      </c>
      <c r="L136" s="119">
        <f t="shared" si="26"/>
        <v>0.73635149055868276</v>
      </c>
      <c r="M136" s="119">
        <f t="shared" si="26"/>
        <v>0.74188679231415888</v>
      </c>
      <c r="N136" s="119">
        <f t="shared" si="26"/>
        <v>0.75099683897663949</v>
      </c>
      <c r="O136" s="119">
        <f t="shared" si="26"/>
        <v>0.76256198974669986</v>
      </c>
      <c r="P136" s="119">
        <f t="shared" si="26"/>
        <v>0.76588630233505273</v>
      </c>
      <c r="Q136" s="119">
        <f t="shared" si="26"/>
        <v>0.77210286887798574</v>
      </c>
      <c r="R136" s="119">
        <f t="shared" ref="R136:V136" si="27">IF(R117=0,"",R117/R98)</f>
        <v>0.77943576146934146</v>
      </c>
      <c r="S136" s="119">
        <f t="shared" si="27"/>
        <v>0.78734255396429753</v>
      </c>
      <c r="T136" s="119">
        <f t="shared" si="27"/>
        <v>0.79384820789416721</v>
      </c>
      <c r="U136" s="119">
        <f t="shared" si="27"/>
        <v>0.80040927674171769</v>
      </c>
      <c r="V136" s="119">
        <f t="shared" si="27"/>
        <v>0.80812095644001614</v>
      </c>
      <c r="W136" s="119">
        <f t="shared" ref="W136:Y136" si="28">IF(W117=0,"",W117/W98)</f>
        <v>0.82208711834429304</v>
      </c>
      <c r="X136" s="119">
        <f t="shared" si="28"/>
        <v>0.83019963534576413</v>
      </c>
      <c r="Y136" s="119">
        <f t="shared" si="28"/>
        <v>0.83614727699491997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0.70510004358082723</v>
      </c>
      <c r="C137" s="124">
        <f t="shared" si="29"/>
        <v>0.70719708754994537</v>
      </c>
      <c r="D137" s="124">
        <f t="shared" si="29"/>
        <v>0.70933075358803821</v>
      </c>
      <c r="E137" s="124">
        <f t="shared" si="29"/>
        <v>0.71163572924029173</v>
      </c>
      <c r="F137" s="124">
        <f t="shared" si="29"/>
        <v>0.71397768326608924</v>
      </c>
      <c r="G137" s="124">
        <f t="shared" si="29"/>
        <v>0.716474145911837</v>
      </c>
      <c r="H137" s="124">
        <f t="shared" si="29"/>
        <v>0.71808706331584826</v>
      </c>
      <c r="I137" s="124">
        <f t="shared" si="29"/>
        <v>0.72130430519553002</v>
      </c>
      <c r="J137" s="124">
        <f t="shared" si="29"/>
        <v>0.72743703179106467</v>
      </c>
      <c r="K137" s="124">
        <f t="shared" si="29"/>
        <v>0.73253178964852261</v>
      </c>
      <c r="L137" s="124">
        <f t="shared" si="29"/>
        <v>0.7394206420752083</v>
      </c>
      <c r="M137" s="124">
        <f t="shared" si="29"/>
        <v>0.74695635824686268</v>
      </c>
      <c r="N137" s="124">
        <f t="shared" si="29"/>
        <v>0.75662460586821334</v>
      </c>
      <c r="O137" s="124">
        <f t="shared" si="29"/>
        <v>0.76820936416856567</v>
      </c>
      <c r="P137" s="124">
        <f t="shared" si="29"/>
        <v>0.77106871504135044</v>
      </c>
      <c r="Q137" s="124">
        <f t="shared" si="29"/>
        <v>0.77692865115610465</v>
      </c>
      <c r="R137" s="124">
        <f t="shared" ref="R137:V137" si="30">IF(R118=0,"",R118/R99)</f>
        <v>0.78493263624341991</v>
      </c>
      <c r="S137" s="124">
        <f t="shared" si="30"/>
        <v>0.79361314389013748</v>
      </c>
      <c r="T137" s="124">
        <f t="shared" si="30"/>
        <v>0.79976407724731047</v>
      </c>
      <c r="U137" s="124">
        <f t="shared" si="30"/>
        <v>0.80752661027844108</v>
      </c>
      <c r="V137" s="124">
        <f t="shared" si="30"/>
        <v>0.81425504751500255</v>
      </c>
      <c r="W137" s="124">
        <f t="shared" ref="W137:Y137" si="31">IF(W118=0,"",W118/W99)</f>
        <v>0.82430148578708573</v>
      </c>
      <c r="X137" s="124">
        <f t="shared" si="31"/>
        <v>0.83439014891651397</v>
      </c>
      <c r="Y137" s="124">
        <f t="shared" si="31"/>
        <v>0.84678543980110554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0.70414200061220955</v>
      </c>
      <c r="C138" s="111">
        <f t="shared" si="32"/>
        <v>0.70626077335337967</v>
      </c>
      <c r="D138" s="111">
        <f t="shared" si="32"/>
        <v>0.70841783423769922</v>
      </c>
      <c r="E138" s="111">
        <f t="shared" si="32"/>
        <v>0.71074527519613362</v>
      </c>
      <c r="F138" s="111">
        <f t="shared" si="32"/>
        <v>0.71310553062571835</v>
      </c>
      <c r="G138" s="111">
        <f t="shared" si="32"/>
        <v>0.71561966405143429</v>
      </c>
      <c r="H138" s="111">
        <f t="shared" si="32"/>
        <v>0.71724397627112468</v>
      </c>
      <c r="I138" s="111">
        <f t="shared" si="32"/>
        <v>0.72048349405014012</v>
      </c>
      <c r="J138" s="111">
        <f t="shared" si="32"/>
        <v>0.72663609765174986</v>
      </c>
      <c r="K138" s="111">
        <f t="shared" si="32"/>
        <v>0.7317511982535525</v>
      </c>
      <c r="L138" s="111">
        <f t="shared" si="32"/>
        <v>0.73866838218202791</v>
      </c>
      <c r="M138" s="111">
        <f t="shared" si="32"/>
        <v>0.74622592198173465</v>
      </c>
      <c r="N138" s="111">
        <f t="shared" si="32"/>
        <v>0.7559191183237346</v>
      </c>
      <c r="O138" s="111">
        <f t="shared" si="32"/>
        <v>0.76753280107631383</v>
      </c>
      <c r="P138" s="111">
        <f t="shared" si="32"/>
        <v>0.77040812309896167</v>
      </c>
      <c r="Q138" s="111">
        <f t="shared" si="32"/>
        <v>0.77629068688221614</v>
      </c>
      <c r="R138" s="111">
        <f t="shared" ref="R138:V138" si="33">IF(R119=0,"",R119/R100)</f>
        <v>0.78432184336090971</v>
      </c>
      <c r="S138" s="111">
        <f t="shared" si="33"/>
        <v>0.79302837764456691</v>
      </c>
      <c r="T138" s="111">
        <f t="shared" si="33"/>
        <v>0.79919349930087602</v>
      </c>
      <c r="U138" s="111">
        <f t="shared" si="33"/>
        <v>0.80697356686578769</v>
      </c>
      <c r="V138" s="111">
        <f t="shared" si="33"/>
        <v>0.81372449744767794</v>
      </c>
      <c r="W138" s="111">
        <f t="shared" ref="W138:Y138" si="34">IF(W119=0,"",W119/W100)</f>
        <v>0.82379786617611783</v>
      </c>
      <c r="X138" s="111">
        <f t="shared" si="34"/>
        <v>0.83391140660918484</v>
      </c>
      <c r="Y138" s="111">
        <f t="shared" si="34"/>
        <v>0.8463429458285523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1.9787424596204704</v>
      </c>
      <c r="C140" s="124">
        <f t="shared" si="38"/>
        <v>2.0364247647438813</v>
      </c>
      <c r="D140" s="124">
        <f t="shared" si="38"/>
        <v>2.1537103065399164</v>
      </c>
      <c r="E140" s="124">
        <f t="shared" si="38"/>
        <v>2.6721876404427944</v>
      </c>
      <c r="F140" s="124">
        <f t="shared" si="38"/>
        <v>2.859716106598948</v>
      </c>
      <c r="G140" s="124">
        <f t="shared" si="38"/>
        <v>3.0028117212986483</v>
      </c>
      <c r="H140" s="124">
        <f t="shared" si="38"/>
        <v>3.0969151423540127</v>
      </c>
      <c r="I140" s="124">
        <f t="shared" si="38"/>
        <v>3.195453356288084</v>
      </c>
      <c r="J140" s="124">
        <f t="shared" si="38"/>
        <v>3.30560686746766</v>
      </c>
      <c r="K140" s="124">
        <f t="shared" si="38"/>
        <v>3.4088966875314055</v>
      </c>
      <c r="L140" s="124">
        <f t="shared" si="38"/>
        <v>3.5155932176941924</v>
      </c>
      <c r="M140" s="124">
        <f t="shared" si="38"/>
        <v>3.613034817821251</v>
      </c>
      <c r="N140" s="124">
        <f t="shared" si="38"/>
        <v>3.74944078813472</v>
      </c>
      <c r="O140" s="124">
        <f t="shared" si="38"/>
        <v>3.9031712959509393</v>
      </c>
      <c r="P140" s="124">
        <f t="shared" si="38"/>
        <v>4.0781011497981563</v>
      </c>
      <c r="Q140" s="124">
        <f t="shared" si="38"/>
        <v>4.2406822550035832</v>
      </c>
      <c r="R140" s="124">
        <f t="shared" ref="R140:V140" si="39">IF(R121=0,"",R121/R102)</f>
        <v>4.3943045432408923</v>
      </c>
      <c r="S140" s="124">
        <f t="shared" si="39"/>
        <v>4.5185678608253124</v>
      </c>
      <c r="T140" s="124">
        <f t="shared" si="39"/>
        <v>4.6129624039975399</v>
      </c>
      <c r="U140" s="124">
        <f t="shared" si="39"/>
        <v>4.6790764028794687</v>
      </c>
      <c r="V140" s="124">
        <f t="shared" si="39"/>
        <v>4.7375740144795468</v>
      </c>
      <c r="W140" s="124">
        <f t="shared" ref="W140:Y140" si="40">IF(W121=0,"",W121/W102)</f>
        <v>4.7815056238914577</v>
      </c>
      <c r="X140" s="124">
        <f t="shared" si="40"/>
        <v>4.8097094580608948</v>
      </c>
      <c r="Y140" s="124">
        <f t="shared" si="40"/>
        <v>4.8269212226209586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1.9787424596204704</v>
      </c>
      <c r="C141" s="111">
        <f t="shared" si="41"/>
        <v>2.0364247647438813</v>
      </c>
      <c r="D141" s="111">
        <f t="shared" si="41"/>
        <v>2.1537103065399164</v>
      </c>
      <c r="E141" s="111">
        <f t="shared" si="41"/>
        <v>2.6721876404427944</v>
      </c>
      <c r="F141" s="111">
        <f t="shared" si="41"/>
        <v>2.859716106598948</v>
      </c>
      <c r="G141" s="111">
        <f t="shared" si="41"/>
        <v>3.0028117212986483</v>
      </c>
      <c r="H141" s="111">
        <f t="shared" si="41"/>
        <v>3.0969151423540127</v>
      </c>
      <c r="I141" s="111">
        <f t="shared" si="41"/>
        <v>3.195453356288084</v>
      </c>
      <c r="J141" s="111">
        <f t="shared" si="41"/>
        <v>3.30560686746766</v>
      </c>
      <c r="K141" s="111">
        <f t="shared" si="41"/>
        <v>3.4088966875314055</v>
      </c>
      <c r="L141" s="111">
        <f t="shared" si="41"/>
        <v>3.5155932176941924</v>
      </c>
      <c r="M141" s="111">
        <f t="shared" si="41"/>
        <v>3.613034817821251</v>
      </c>
      <c r="N141" s="111">
        <f t="shared" si="41"/>
        <v>3.74944078813472</v>
      </c>
      <c r="O141" s="111">
        <f t="shared" si="41"/>
        <v>3.9031712959509393</v>
      </c>
      <c r="P141" s="111">
        <f t="shared" si="41"/>
        <v>4.0781011497981563</v>
      </c>
      <c r="Q141" s="111">
        <f t="shared" si="41"/>
        <v>4.2406822550035832</v>
      </c>
      <c r="R141" s="111">
        <f t="shared" ref="R141:V141" si="42">IF(R122=0,"",R122/R103)</f>
        <v>4.3943045432408923</v>
      </c>
      <c r="S141" s="111">
        <f t="shared" si="42"/>
        <v>4.5185678608253124</v>
      </c>
      <c r="T141" s="111">
        <f t="shared" si="42"/>
        <v>4.6129624039975399</v>
      </c>
      <c r="U141" s="111">
        <f t="shared" si="42"/>
        <v>4.6790764028794687</v>
      </c>
      <c r="V141" s="111">
        <f t="shared" si="42"/>
        <v>4.7375740144795468</v>
      </c>
      <c r="W141" s="111">
        <f t="shared" ref="W141:Y141" si="43">IF(W122=0,"",W122/W103)</f>
        <v>4.7815056238914577</v>
      </c>
      <c r="X141" s="111">
        <f t="shared" si="43"/>
        <v>4.8097094580608948</v>
      </c>
      <c r="Y141" s="111">
        <f t="shared" si="43"/>
        <v>4.8269212226209586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0.74693163582279254</v>
      </c>
      <c r="C142" s="124">
        <f t="shared" si="44"/>
        <v>0.74881424517030393</v>
      </c>
      <c r="D142" s="124">
        <f t="shared" si="44"/>
        <v>0.75250061710027372</v>
      </c>
      <c r="E142" s="124">
        <f t="shared" si="44"/>
        <v>0.75526919472928344</v>
      </c>
      <c r="F142" s="124">
        <f t="shared" si="44"/>
        <v>0.75743493910530013</v>
      </c>
      <c r="G142" s="124">
        <f t="shared" si="44"/>
        <v>0.76030614092586746</v>
      </c>
      <c r="H142" s="124">
        <f t="shared" si="44"/>
        <v>0.76169162565442894</v>
      </c>
      <c r="I142" s="124">
        <f t="shared" si="44"/>
        <v>0.76343657569051104</v>
      </c>
      <c r="J142" s="124">
        <f t="shared" si="44"/>
        <v>0.77074425509180333</v>
      </c>
      <c r="K142" s="124">
        <f t="shared" si="44"/>
        <v>0.77769112969965115</v>
      </c>
      <c r="L142" s="124">
        <f t="shared" si="44"/>
        <v>0.78589483939793825</v>
      </c>
      <c r="M142" s="124">
        <f t="shared" si="44"/>
        <v>0.7902728466382164</v>
      </c>
      <c r="N142" s="124">
        <f t="shared" si="44"/>
        <v>0.79889141219434168</v>
      </c>
      <c r="O142" s="124">
        <f t="shared" si="44"/>
        <v>0.80988523938148627</v>
      </c>
      <c r="P142" s="124">
        <f t="shared" si="44"/>
        <v>0.81203529253391604</v>
      </c>
      <c r="Q142" s="124">
        <f t="shared" si="44"/>
        <v>0.81731819528052041</v>
      </c>
      <c r="R142" s="124">
        <f t="shared" ref="R142:V142" si="45">IF(R123=0,"",R123/R104)</f>
        <v>0.82485453183954827</v>
      </c>
      <c r="S142" s="124">
        <f t="shared" si="45"/>
        <v>0.83308663658309945</v>
      </c>
      <c r="T142" s="124">
        <f t="shared" si="45"/>
        <v>0.83927134429726069</v>
      </c>
      <c r="U142" s="124">
        <f t="shared" si="45"/>
        <v>0.84757132108770761</v>
      </c>
      <c r="V142" s="124">
        <f t="shared" si="45"/>
        <v>0.85257588345968505</v>
      </c>
      <c r="W142" s="124">
        <f t="shared" ref="W142:Y142" si="46">IF(W123=0,"",W123/W104)</f>
        <v>0.86483665706428847</v>
      </c>
      <c r="X142" s="124">
        <f t="shared" si="46"/>
        <v>0.87457533150208633</v>
      </c>
      <c r="Y142" s="124">
        <f t="shared" si="46"/>
        <v>0.88659024270688935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0.75146369282186665</v>
      </c>
      <c r="C143" s="111">
        <f t="shared" si="47"/>
        <v>0.75368317794801742</v>
      </c>
      <c r="D143" s="111">
        <f t="shared" si="47"/>
        <v>0.75597219216356004</v>
      </c>
      <c r="E143" s="111">
        <f t="shared" si="47"/>
        <v>0.7583800906371515</v>
      </c>
      <c r="F143" s="111">
        <f t="shared" si="47"/>
        <v>0.76075359331199655</v>
      </c>
      <c r="G143" s="111">
        <f t="shared" si="47"/>
        <v>0.76317018224283839</v>
      </c>
      <c r="H143" s="111">
        <f t="shared" si="47"/>
        <v>0.76469347674612265</v>
      </c>
      <c r="I143" s="111">
        <f t="shared" si="47"/>
        <v>0.76753631931472577</v>
      </c>
      <c r="J143" s="111">
        <f t="shared" si="47"/>
        <v>0.77385530135383551</v>
      </c>
      <c r="K143" s="111">
        <f t="shared" si="47"/>
        <v>0.77921373205631572</v>
      </c>
      <c r="L143" s="111">
        <f t="shared" si="47"/>
        <v>0.78624458498672378</v>
      </c>
      <c r="M143" s="111">
        <f t="shared" si="47"/>
        <v>0.79319019573898519</v>
      </c>
      <c r="N143" s="111">
        <f t="shared" si="47"/>
        <v>0.80243174592371713</v>
      </c>
      <c r="O143" s="111">
        <f t="shared" si="47"/>
        <v>0.81297727307311141</v>
      </c>
      <c r="P143" s="111">
        <f t="shared" si="47"/>
        <v>0.81552602242225236</v>
      </c>
      <c r="Q143" s="111">
        <f t="shared" si="47"/>
        <v>0.82084853655755208</v>
      </c>
      <c r="R143" s="111">
        <f t="shared" ref="R143:V143" si="48">IF(R124=0,"",R124/R105)</f>
        <v>0.82825500116366746</v>
      </c>
      <c r="S143" s="111">
        <f t="shared" si="48"/>
        <v>0.83630561825225957</v>
      </c>
      <c r="T143" s="111">
        <f t="shared" si="48"/>
        <v>0.84211692994788767</v>
      </c>
      <c r="U143" s="111">
        <f t="shared" si="48"/>
        <v>0.84951796783287203</v>
      </c>
      <c r="V143" s="111">
        <f t="shared" si="48"/>
        <v>0.85538683169976093</v>
      </c>
      <c r="W143" s="111">
        <f t="shared" ref="W143:Y143" si="49">IF(W124=0,"",W124/W105)</f>
        <v>0.86637043434977101</v>
      </c>
      <c r="X143" s="111">
        <f t="shared" si="49"/>
        <v>0.87639520317958997</v>
      </c>
      <c r="Y143" s="111">
        <f t="shared" si="49"/>
        <v>0.88849516042468701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0.58997820646750421</v>
      </c>
      <c r="C147" s="112">
        <f t="shared" si="59"/>
        <v>0.59273761950742987</v>
      </c>
      <c r="D147" s="112">
        <f t="shared" si="59"/>
        <v>0.59409550811824285</v>
      </c>
      <c r="E147" s="112">
        <f t="shared" si="59"/>
        <v>0.5956284416561296</v>
      </c>
      <c r="F147" s="112">
        <f t="shared" si="59"/>
        <v>0.59850167732377035</v>
      </c>
      <c r="G147" s="112">
        <f t="shared" si="59"/>
        <v>0.6034515119237488</v>
      </c>
      <c r="H147" s="112">
        <f t="shared" si="59"/>
        <v>0.61156889071021425</v>
      </c>
      <c r="I147" s="112">
        <f t="shared" si="59"/>
        <v>0.61731269867573013</v>
      </c>
      <c r="J147" s="112">
        <f t="shared" si="59"/>
        <v>0.61979202682646872</v>
      </c>
      <c r="K147" s="112">
        <f t="shared" si="59"/>
        <v>0.62052467595775807</v>
      </c>
      <c r="L147" s="112">
        <f t="shared" si="59"/>
        <v>0.62052467595775818</v>
      </c>
      <c r="M147" s="112">
        <f t="shared" si="59"/>
        <v>0.63407210069231257</v>
      </c>
      <c r="N147" s="112">
        <f t="shared" si="59"/>
        <v>0.63527372241900681</v>
      </c>
      <c r="O147" s="112">
        <f t="shared" si="59"/>
        <v>0.63724198405831156</v>
      </c>
      <c r="P147" s="112">
        <f t="shared" si="59"/>
        <v>0.63984385390533161</v>
      </c>
      <c r="Q147" s="112">
        <f t="shared" si="59"/>
        <v>0.64537456314116004</v>
      </c>
      <c r="R147" s="112">
        <f t="shared" ref="R147:V147" si="60">IF(R128=0,"",R128/R109)</f>
        <v>0.65416378779370288</v>
      </c>
      <c r="S147" s="112">
        <f t="shared" si="60"/>
        <v>0.66764101605633575</v>
      </c>
      <c r="T147" s="112">
        <f t="shared" si="60"/>
        <v>0.69076607090592956</v>
      </c>
      <c r="U147" s="112">
        <f t="shared" si="60"/>
        <v>0.73325321456514947</v>
      </c>
      <c r="V147" s="112">
        <f t="shared" si="60"/>
        <v>0.7518167564578383</v>
      </c>
      <c r="W147" s="112">
        <f t="shared" ref="W147:Y147" si="61">IF(W128=0,"",W128/W109)</f>
        <v>0.76812150779621269</v>
      </c>
      <c r="X147" s="112">
        <f t="shared" si="61"/>
        <v>0.76990016956853191</v>
      </c>
      <c r="Y147" s="112">
        <f t="shared" si="61"/>
        <v>0.77063979818931871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0.57247926147629402</v>
      </c>
      <c r="C151" s="124">
        <f t="shared" si="71"/>
        <v>0.57490191111691025</v>
      </c>
      <c r="D151" s="124">
        <f t="shared" si="71"/>
        <v>0.57341076956117187</v>
      </c>
      <c r="E151" s="124">
        <f t="shared" si="71"/>
        <v>0.5813351301373213</v>
      </c>
      <c r="F151" s="124">
        <f t="shared" si="71"/>
        <v>0.59832871654197239</v>
      </c>
      <c r="G151" s="124">
        <f t="shared" si="71"/>
        <v>0.60103227418320659</v>
      </c>
      <c r="H151" s="124">
        <f t="shared" si="71"/>
        <v>0.62384168178275834</v>
      </c>
      <c r="I151" s="124">
        <f t="shared" si="71"/>
        <v>0.65240456914084122</v>
      </c>
      <c r="J151" s="124">
        <f t="shared" si="71"/>
        <v>0.66662803062757547</v>
      </c>
      <c r="K151" s="124">
        <f t="shared" si="71"/>
        <v>0.66459360631493558</v>
      </c>
      <c r="L151" s="124">
        <f t="shared" si="71"/>
        <v>0.64665617067859693</v>
      </c>
      <c r="M151" s="124">
        <f t="shared" si="71"/>
        <v>0.64470332595969426</v>
      </c>
      <c r="N151" s="124">
        <f t="shared" si="71"/>
        <v>0.64438356328842106</v>
      </c>
      <c r="O151" s="124">
        <f t="shared" si="71"/>
        <v>0.64842629659445128</v>
      </c>
      <c r="P151" s="124">
        <f t="shared" si="71"/>
        <v>0.65173014924450057</v>
      </c>
      <c r="Q151" s="124">
        <f t="shared" si="71"/>
        <v>0.6413726047815056</v>
      </c>
      <c r="R151" s="124">
        <f t="shared" ref="R151:V151" si="72">IF(R132=0,"",R132/R113)</f>
        <v>0.63509750902240192</v>
      </c>
      <c r="S151" s="124">
        <f t="shared" si="72"/>
        <v>0.61961183733980318</v>
      </c>
      <c r="T151" s="124">
        <f t="shared" si="72"/>
        <v>0.65289754256470367</v>
      </c>
      <c r="U151" s="124">
        <f t="shared" si="72"/>
        <v>0.65359572335034433</v>
      </c>
      <c r="V151" s="124">
        <f t="shared" si="72"/>
        <v>0.66956694488316659</v>
      </c>
      <c r="W151" s="124">
        <f t="shared" ref="W151:Y151" si="73">IF(W132=0,"",W132/W113)</f>
        <v>0.70795304616475985</v>
      </c>
      <c r="X151" s="124">
        <f t="shared" si="73"/>
        <v>0.69913045866850276</v>
      </c>
      <c r="Y151" s="124">
        <f t="shared" si="73"/>
        <v>0.65688055597598471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0.56537799884051543</v>
      </c>
      <c r="C152" s="111">
        <f t="shared" si="74"/>
        <v>0.56638074882607925</v>
      </c>
      <c r="D152" s="111">
        <f t="shared" si="74"/>
        <v>0.56729941295620534</v>
      </c>
      <c r="E152" s="111">
        <f t="shared" si="74"/>
        <v>0.56821158203340782</v>
      </c>
      <c r="F152" s="111">
        <f t="shared" si="74"/>
        <v>0.56914581630034811</v>
      </c>
      <c r="G152" s="111">
        <f t="shared" si="74"/>
        <v>0.57034205727229015</v>
      </c>
      <c r="H152" s="111">
        <f t="shared" si="74"/>
        <v>0.57184012383296667</v>
      </c>
      <c r="I152" s="111">
        <f t="shared" si="74"/>
        <v>0.57274563121024402</v>
      </c>
      <c r="J152" s="111">
        <f t="shared" si="74"/>
        <v>0.57307503966495688</v>
      </c>
      <c r="K152" s="111">
        <f t="shared" si="74"/>
        <v>0.57409552993928192</v>
      </c>
      <c r="L152" s="111">
        <f t="shared" si="74"/>
        <v>0.5750673034946101</v>
      </c>
      <c r="M152" s="111">
        <f t="shared" si="74"/>
        <v>0.57573163313242581</v>
      </c>
      <c r="N152" s="111">
        <f t="shared" si="74"/>
        <v>0.57615346803224599</v>
      </c>
      <c r="O152" s="111">
        <f t="shared" si="74"/>
        <v>0.57644921970805829</v>
      </c>
      <c r="P152" s="111">
        <f t="shared" si="74"/>
        <v>0.57657347506836576</v>
      </c>
      <c r="Q152" s="111">
        <f t="shared" si="74"/>
        <v>0.57710845352046169</v>
      </c>
      <c r="R152" s="111">
        <f t="shared" ref="R152:V152" si="75">IF(R133=0,"",R133/R114)</f>
        <v>0.57841691182672883</v>
      </c>
      <c r="S152" s="111">
        <f t="shared" si="75"/>
        <v>0.58070824466191595</v>
      </c>
      <c r="T152" s="111">
        <f t="shared" si="75"/>
        <v>0.58357771886834675</v>
      </c>
      <c r="U152" s="111">
        <f t="shared" si="75"/>
        <v>0.58604862759776721</v>
      </c>
      <c r="V152" s="111">
        <f t="shared" si="75"/>
        <v>0.587571960928297</v>
      </c>
      <c r="W152" s="111">
        <f t="shared" ref="W152:Y152" si="76">IF(W133=0,"",W133/W114)</f>
        <v>0.59147196882645736</v>
      </c>
      <c r="X152" s="111">
        <f t="shared" si="76"/>
        <v>0.59585950347656169</v>
      </c>
      <c r="Y152" s="111">
        <f t="shared" si="76"/>
        <v>0.60144275662532087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0.72896711077188858</v>
      </c>
      <c r="C153" s="45">
        <f t="shared" si="77"/>
        <v>0.73088799887761968</v>
      </c>
      <c r="D153" s="45">
        <f t="shared" si="77"/>
        <v>0.73550706272909527</v>
      </c>
      <c r="E153" s="45">
        <f t="shared" si="77"/>
        <v>0.73963201786366295</v>
      </c>
      <c r="F153" s="45">
        <f t="shared" si="77"/>
        <v>0.74260371721070573</v>
      </c>
      <c r="G153" s="45">
        <f t="shared" si="77"/>
        <v>0.74453292521535097</v>
      </c>
      <c r="H153" s="45">
        <f t="shared" si="77"/>
        <v>0.74624842993057561</v>
      </c>
      <c r="I153" s="45">
        <f t="shared" si="77"/>
        <v>0.74733141726345087</v>
      </c>
      <c r="J153" s="45">
        <f t="shared" si="77"/>
        <v>0.74855971538095756</v>
      </c>
      <c r="K153" s="45">
        <f t="shared" si="77"/>
        <v>0.74910275634269841</v>
      </c>
      <c r="L153" s="45">
        <f t="shared" si="77"/>
        <v>0.74990910356097384</v>
      </c>
      <c r="M153" s="45">
        <f t="shared" si="77"/>
        <v>0.75126570338426746</v>
      </c>
      <c r="N153" s="45">
        <f t="shared" si="77"/>
        <v>0.75413894362398071</v>
      </c>
      <c r="O153" s="45">
        <f t="shared" si="77"/>
        <v>0.75859055265906694</v>
      </c>
      <c r="P153" s="45">
        <f t="shared" si="77"/>
        <v>0.76155182084493722</v>
      </c>
      <c r="Q153" s="45">
        <f t="shared" si="77"/>
        <v>0.76538333916509627</v>
      </c>
      <c r="R153" s="45">
        <f t="shared" ref="R153:V153" si="78">IF(R134=0,"",R134/R115)</f>
        <v>0.77227532750445826</v>
      </c>
      <c r="S153" s="45">
        <f t="shared" si="78"/>
        <v>0.77850263110120765</v>
      </c>
      <c r="T153" s="45">
        <f t="shared" si="78"/>
        <v>0.78582214717903209</v>
      </c>
      <c r="U153" s="45">
        <f t="shared" si="78"/>
        <v>0.80286236557562607</v>
      </c>
      <c r="V153" s="45">
        <f t="shared" si="78"/>
        <v>0.82382183390574526</v>
      </c>
      <c r="W153" s="45">
        <f t="shared" ref="W153:Y153" si="79">IF(W134=0,"",W134/W115)</f>
        <v>0.84042903582435924</v>
      </c>
      <c r="X153" s="45">
        <f t="shared" si="79"/>
        <v>0.84906472581625603</v>
      </c>
      <c r="Y153" s="45">
        <f t="shared" si="79"/>
        <v>0.85398789283044507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129.35671166373325</v>
      </c>
      <c r="C155" s="117">
        <f t="shared" si="80"/>
        <v>128.34791944564279</v>
      </c>
      <c r="D155" s="117">
        <f t="shared" si="80"/>
        <v>124.51894214953485</v>
      </c>
      <c r="E155" s="117">
        <f t="shared" si="80"/>
        <v>120.29254316556451</v>
      </c>
      <c r="F155" s="117">
        <f t="shared" si="80"/>
        <v>104.68179156394557</v>
      </c>
      <c r="G155" s="117">
        <f t="shared" si="80"/>
        <v>100.91884000200517</v>
      </c>
      <c r="H155" s="117">
        <f t="shared" si="80"/>
        <v>86.336398201629365</v>
      </c>
      <c r="I155" s="117">
        <f t="shared" si="80"/>
        <v>59.260948408625957</v>
      </c>
      <c r="J155" s="117">
        <f t="shared" si="80"/>
        <v>54.785005503444665</v>
      </c>
      <c r="K155" s="117">
        <f t="shared" si="80"/>
        <v>52.971513223206507</v>
      </c>
      <c r="L155" s="117">
        <f t="shared" si="80"/>
        <v>55.89644843978305</v>
      </c>
      <c r="M155" s="117">
        <f t="shared" si="80"/>
        <v>63.019563057368764</v>
      </c>
      <c r="N155" s="117">
        <f t="shared" si="80"/>
        <v>63.668496279128973</v>
      </c>
      <c r="O155" s="117">
        <f t="shared" si="80"/>
        <v>54.705225058960778</v>
      </c>
      <c r="P155" s="117">
        <f t="shared" si="80"/>
        <v>50.417297608393014</v>
      </c>
      <c r="Q155" s="117">
        <f t="shared" si="80"/>
        <v>45.152170492516994</v>
      </c>
      <c r="R155" s="117">
        <f t="shared" ref="R155:V155" si="81">R156+R159+R161+R170</f>
        <v>51.032886598608442</v>
      </c>
      <c r="S155" s="117">
        <f t="shared" si="81"/>
        <v>54.758989238786874</v>
      </c>
      <c r="T155" s="117">
        <f t="shared" si="81"/>
        <v>50.82153063636148</v>
      </c>
      <c r="U155" s="117">
        <f t="shared" si="81"/>
        <v>54.666698978296246</v>
      </c>
      <c r="V155" s="117">
        <f t="shared" si="81"/>
        <v>45.497258253198254</v>
      </c>
      <c r="W155" s="117">
        <f t="shared" ref="W155:Y155" si="82">W156+W159+W161+W170</f>
        <v>36.883445196860336</v>
      </c>
      <c r="X155" s="117">
        <f t="shared" si="82"/>
        <v>41.932622396042618</v>
      </c>
      <c r="Y155" s="117">
        <f t="shared" si="82"/>
        <v>68.799226604900738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129.35671166373325</v>
      </c>
      <c r="C170" s="122">
        <v>128.34791944564279</v>
      </c>
      <c r="D170" s="122">
        <v>124.51894214953485</v>
      </c>
      <c r="E170" s="122">
        <v>120.29254316556451</v>
      </c>
      <c r="F170" s="122">
        <v>104.68179156394557</v>
      </c>
      <c r="G170" s="122">
        <v>100.91884000200517</v>
      </c>
      <c r="H170" s="122">
        <v>86.336398201629365</v>
      </c>
      <c r="I170" s="122">
        <v>59.260948408625957</v>
      </c>
      <c r="J170" s="122">
        <v>54.785005503444665</v>
      </c>
      <c r="K170" s="122">
        <v>52.971513223206507</v>
      </c>
      <c r="L170" s="122">
        <v>55.89644843978305</v>
      </c>
      <c r="M170" s="122">
        <v>63.019563057368764</v>
      </c>
      <c r="N170" s="122">
        <v>63.668496279128973</v>
      </c>
      <c r="O170" s="122">
        <v>54.705225058960778</v>
      </c>
      <c r="P170" s="122">
        <v>50.417297608393014</v>
      </c>
      <c r="Q170" s="122">
        <v>45.152170492516994</v>
      </c>
      <c r="R170" s="122">
        <v>51.032886598608442</v>
      </c>
      <c r="S170" s="122">
        <v>54.758989238786874</v>
      </c>
      <c r="T170" s="122">
        <v>50.82153063636148</v>
      </c>
      <c r="U170" s="122">
        <v>54.666698978296246</v>
      </c>
      <c r="V170" s="122">
        <v>45.497258253198254</v>
      </c>
      <c r="W170" s="122">
        <v>36.883445196860336</v>
      </c>
      <c r="X170" s="122">
        <v>41.932622396042618</v>
      </c>
      <c r="Y170" s="122">
        <v>68.799226604900738</v>
      </c>
      <c r="DA170" s="130" t="s">
        <v>2206</v>
      </c>
    </row>
    <row r="171" spans="1:105" ht="12" customHeight="1" x14ac:dyDescent="0.25">
      <c r="A171" s="97" t="s">
        <v>50</v>
      </c>
      <c r="B171" s="98">
        <v>129.35671166373325</v>
      </c>
      <c r="C171" s="98">
        <v>128.34791944564279</v>
      </c>
      <c r="D171" s="98">
        <v>124.51894214953485</v>
      </c>
      <c r="E171" s="98">
        <v>120.29254316556451</v>
      </c>
      <c r="F171" s="98">
        <v>104.68179156394557</v>
      </c>
      <c r="G171" s="98">
        <v>100.91884000200517</v>
      </c>
      <c r="H171" s="98">
        <v>86.336398201629365</v>
      </c>
      <c r="I171" s="98">
        <v>59.260948408625957</v>
      </c>
      <c r="J171" s="98">
        <v>54.785005503444665</v>
      </c>
      <c r="K171" s="98">
        <v>52.971513223206507</v>
      </c>
      <c r="L171" s="98">
        <v>55.89644843978305</v>
      </c>
      <c r="M171" s="98">
        <v>63.019563057368764</v>
      </c>
      <c r="N171" s="98">
        <v>63.668496279128973</v>
      </c>
      <c r="O171" s="98">
        <v>54.705225058960778</v>
      </c>
      <c r="P171" s="98">
        <v>50.417297608393014</v>
      </c>
      <c r="Q171" s="98">
        <v>45.152170492516994</v>
      </c>
      <c r="R171" s="98">
        <v>51.032886598608442</v>
      </c>
      <c r="S171" s="98">
        <v>54.758989238786874</v>
      </c>
      <c r="T171" s="98">
        <v>50.82153063636148</v>
      </c>
      <c r="U171" s="98">
        <v>54.666698978296246</v>
      </c>
      <c r="V171" s="98">
        <v>45.497258253198254</v>
      </c>
      <c r="W171" s="98">
        <v>36.883445196860336</v>
      </c>
      <c r="X171" s="98">
        <v>41.932622396042618</v>
      </c>
      <c r="Y171" s="98">
        <v>68.799226604900738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8233.0150009527715</v>
      </c>
      <c r="C174" s="117">
        <f t="shared" si="87"/>
        <v>8692.204169549399</v>
      </c>
      <c r="D174" s="117">
        <f t="shared" si="87"/>
        <v>9103.3584764057396</v>
      </c>
      <c r="E174" s="117">
        <f t="shared" si="87"/>
        <v>9228.2873276753617</v>
      </c>
      <c r="F174" s="117">
        <f t="shared" si="87"/>
        <v>9290.2002099614365</v>
      </c>
      <c r="G174" s="117">
        <f t="shared" si="87"/>
        <v>9550.36631072604</v>
      </c>
      <c r="H174" s="117">
        <f t="shared" si="87"/>
        <v>10594.173690874581</v>
      </c>
      <c r="I174" s="117">
        <f t="shared" si="87"/>
        <v>10123.611173583406</v>
      </c>
      <c r="J174" s="117">
        <f t="shared" si="87"/>
        <v>10176.889062353937</v>
      </c>
      <c r="K174" s="117">
        <f t="shared" si="87"/>
        <v>10641.862508774466</v>
      </c>
      <c r="L174" s="117">
        <f t="shared" si="87"/>
        <v>10804.105343085535</v>
      </c>
      <c r="M174" s="117">
        <f t="shared" si="87"/>
        <v>10347.39367521464</v>
      </c>
      <c r="N174" s="117">
        <f t="shared" si="87"/>
        <v>10648.475155391427</v>
      </c>
      <c r="O174" s="117">
        <f t="shared" si="87"/>
        <v>10012.393635373708</v>
      </c>
      <c r="P174" s="117">
        <f t="shared" si="87"/>
        <v>9638.5319309926253</v>
      </c>
      <c r="Q174" s="117">
        <f t="shared" si="87"/>
        <v>9218.3119846969876</v>
      </c>
      <c r="R174" s="117">
        <f t="shared" ref="R174:V174" si="88">R175+R178+R180+R189</f>
        <v>9848.1213608918115</v>
      </c>
      <c r="S174" s="117">
        <f t="shared" si="88"/>
        <v>10088.558389622131</v>
      </c>
      <c r="T174" s="117">
        <f t="shared" si="88"/>
        <v>10539.641003558952</v>
      </c>
      <c r="U174" s="117">
        <f t="shared" si="88"/>
        <v>10198.577891582461</v>
      </c>
      <c r="V174" s="117">
        <f t="shared" si="88"/>
        <v>9912.8828305060888</v>
      </c>
      <c r="W174" s="117">
        <f t="shared" ref="W174:Y174" si="89">W175+W178+W180+W189</f>
        <v>11525.518002492428</v>
      </c>
      <c r="X174" s="117">
        <f t="shared" si="89"/>
        <v>10483.694648727542</v>
      </c>
      <c r="Y174" s="117">
        <f t="shared" si="89"/>
        <v>10306.703598404243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7078.6679087524508</v>
      </c>
      <c r="C175" s="122">
        <f t="shared" si="90"/>
        <v>7515.4115760171217</v>
      </c>
      <c r="D175" s="122">
        <f t="shared" si="90"/>
        <v>7978.0548684423056</v>
      </c>
      <c r="E175" s="122">
        <f t="shared" si="90"/>
        <v>8056.7939486420082</v>
      </c>
      <c r="F175" s="122">
        <f t="shared" si="90"/>
        <v>8055.0912536561154</v>
      </c>
      <c r="G175" s="122">
        <f t="shared" si="90"/>
        <v>8290.6085614803378</v>
      </c>
      <c r="H175" s="122">
        <f t="shared" si="90"/>
        <v>9189.2828049378131</v>
      </c>
      <c r="I175" s="122">
        <f t="shared" si="90"/>
        <v>8817.798725570543</v>
      </c>
      <c r="J175" s="122">
        <f t="shared" si="90"/>
        <v>8780.8331922496891</v>
      </c>
      <c r="K175" s="122">
        <f t="shared" si="90"/>
        <v>9249.8401062135217</v>
      </c>
      <c r="L175" s="122">
        <f t="shared" si="90"/>
        <v>9549.9725142904845</v>
      </c>
      <c r="M175" s="122">
        <f t="shared" si="90"/>
        <v>8977.1844078954091</v>
      </c>
      <c r="N175" s="122">
        <f t="shared" si="90"/>
        <v>9231.7269279312986</v>
      </c>
      <c r="O175" s="122">
        <f t="shared" si="90"/>
        <v>8742.6723424915726</v>
      </c>
      <c r="P175" s="122">
        <f t="shared" si="90"/>
        <v>8368.01908408696</v>
      </c>
      <c r="Q175" s="122">
        <f t="shared" si="90"/>
        <v>8091.6911296898115</v>
      </c>
      <c r="R175" s="122">
        <f t="shared" ref="R175:V175" si="91">SUM(R176:R177)</f>
        <v>8661.3146038452305</v>
      </c>
      <c r="S175" s="122">
        <f t="shared" si="91"/>
        <v>8923.4557542857328</v>
      </c>
      <c r="T175" s="122">
        <f t="shared" si="91"/>
        <v>9283.3736193089826</v>
      </c>
      <c r="U175" s="122">
        <f t="shared" si="91"/>
        <v>8946.1044951903823</v>
      </c>
      <c r="V175" s="122">
        <f t="shared" si="91"/>
        <v>8744.9445059186673</v>
      </c>
      <c r="W175" s="122">
        <f t="shared" ref="W175:Y175" si="92">SUM(W176:W177)</f>
        <v>10027.704037517567</v>
      </c>
      <c r="X175" s="122">
        <f t="shared" si="92"/>
        <v>9106.6970032250938</v>
      </c>
      <c r="Y175" s="122">
        <f t="shared" si="92"/>
        <v>9027.4570034795688</v>
      </c>
      <c r="DA175" s="130" t="s">
        <v>2360</v>
      </c>
    </row>
    <row r="176" spans="1:105" ht="12" customHeight="1" x14ac:dyDescent="0.25">
      <c r="A176" s="97" t="s">
        <v>198</v>
      </c>
      <c r="B176" s="98">
        <v>7055.7458717238997</v>
      </c>
      <c r="C176" s="98">
        <v>7491.4556793805286</v>
      </c>
      <c r="D176" s="98">
        <v>7953.0762465556581</v>
      </c>
      <c r="E176" s="98">
        <v>8031.9915715697534</v>
      </c>
      <c r="F176" s="98">
        <v>8030.6039600508175</v>
      </c>
      <c r="G176" s="98">
        <v>8265.6976455977237</v>
      </c>
      <c r="H176" s="98">
        <v>9161.8833346065512</v>
      </c>
      <c r="I176" s="98">
        <v>8791.904914945093</v>
      </c>
      <c r="J176" s="98">
        <v>8755.1060607049312</v>
      </c>
      <c r="K176" s="98">
        <v>9222.9235066061756</v>
      </c>
      <c r="L176" s="98">
        <v>9522.4823033337689</v>
      </c>
      <c r="M176" s="98">
        <v>8951.345436864658</v>
      </c>
      <c r="N176" s="98">
        <v>9205.0436895024777</v>
      </c>
      <c r="O176" s="98">
        <v>8717.2280240588352</v>
      </c>
      <c r="P176" s="98">
        <v>8343.9422480276153</v>
      </c>
      <c r="Q176" s="98">
        <v>8068.6156046518154</v>
      </c>
      <c r="R176" s="98">
        <v>8636.7860683845774</v>
      </c>
      <c r="S176" s="98">
        <v>8898.2439128769274</v>
      </c>
      <c r="T176" s="98">
        <v>9256.9955476965188</v>
      </c>
      <c r="U176" s="98">
        <v>8920.4728545925718</v>
      </c>
      <c r="V176" s="98">
        <v>8720.0371464817435</v>
      </c>
      <c r="W176" s="98">
        <v>9999.0429294102014</v>
      </c>
      <c r="X176" s="98">
        <v>9080.4473912170506</v>
      </c>
      <c r="Y176" s="98">
        <v>9001.4601800140717</v>
      </c>
      <c r="DA176" s="63" t="s">
        <v>2361</v>
      </c>
    </row>
    <row r="177" spans="1:105" ht="12" customHeight="1" x14ac:dyDescent="0.25">
      <c r="A177" s="97" t="s">
        <v>53</v>
      </c>
      <c r="B177" s="98">
        <v>22.922037028551284</v>
      </c>
      <c r="C177" s="98">
        <v>23.95589663659306</v>
      </c>
      <c r="D177" s="98">
        <v>24.978621886647474</v>
      </c>
      <c r="E177" s="98">
        <v>24.802377072254551</v>
      </c>
      <c r="F177" s="98">
        <v>24.487293605298255</v>
      </c>
      <c r="G177" s="98">
        <v>24.910915882614582</v>
      </c>
      <c r="H177" s="98">
        <v>27.399470331262076</v>
      </c>
      <c r="I177" s="98">
        <v>25.893810625449852</v>
      </c>
      <c r="J177" s="98">
        <v>25.727131544757402</v>
      </c>
      <c r="K177" s="98">
        <v>26.916599607346864</v>
      </c>
      <c r="L177" s="98">
        <v>27.490210956715853</v>
      </c>
      <c r="M177" s="98">
        <v>25.838971030750415</v>
      </c>
      <c r="N177" s="98">
        <v>26.683238428821639</v>
      </c>
      <c r="O177" s="98">
        <v>25.44431843273772</v>
      </c>
      <c r="P177" s="98">
        <v>24.076836059344696</v>
      </c>
      <c r="Q177" s="98">
        <v>23.075525037995842</v>
      </c>
      <c r="R177" s="98">
        <v>24.528535460653853</v>
      </c>
      <c r="S177" s="98">
        <v>25.211841408806222</v>
      </c>
      <c r="T177" s="98">
        <v>26.378071612462929</v>
      </c>
      <c r="U177" s="98">
        <v>25.631640597811256</v>
      </c>
      <c r="V177" s="98">
        <v>24.907359436923741</v>
      </c>
      <c r="W177" s="98">
        <v>28.661108107365493</v>
      </c>
      <c r="X177" s="98">
        <v>26.249612008044075</v>
      </c>
      <c r="Y177" s="98">
        <v>25.996823465497592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9.6435487139335738E-3</v>
      </c>
      <c r="C178" s="122">
        <f t="shared" si="93"/>
        <v>1.1702816106483663E-2</v>
      </c>
      <c r="D178" s="122">
        <f t="shared" si="93"/>
        <v>1.6249824406495944E-2</v>
      </c>
      <c r="E178" s="122">
        <f t="shared" si="93"/>
        <v>2.76312109020216E-2</v>
      </c>
      <c r="F178" s="122">
        <f t="shared" si="93"/>
        <v>4.8029481156896855E-2</v>
      </c>
      <c r="G178" s="122">
        <f t="shared" si="93"/>
        <v>8.2395811768117194E-2</v>
      </c>
      <c r="H178" s="122">
        <f t="shared" si="93"/>
        <v>0.24472359460390986</v>
      </c>
      <c r="I178" s="122">
        <f t="shared" si="93"/>
        <v>0.12617452384707575</v>
      </c>
      <c r="J178" s="122">
        <f t="shared" si="93"/>
        <v>0.1248217883698339</v>
      </c>
      <c r="K178" s="122">
        <f t="shared" si="93"/>
        <v>0.16607760139551711</v>
      </c>
      <c r="L178" s="122">
        <f t="shared" si="93"/>
        <v>1.4604423302317411</v>
      </c>
      <c r="M178" s="122">
        <f t="shared" si="93"/>
        <v>0.19557049695109571</v>
      </c>
      <c r="N178" s="122">
        <f t="shared" si="93"/>
        <v>0.61892506556117588</v>
      </c>
      <c r="O178" s="122">
        <f t="shared" si="93"/>
        <v>0.34691284134386435</v>
      </c>
      <c r="P178" s="122">
        <f t="shared" si="93"/>
        <v>0.85331223849522342</v>
      </c>
      <c r="Q178" s="122">
        <f t="shared" si="93"/>
        <v>0.58692402935322485</v>
      </c>
      <c r="R178" s="122">
        <f t="shared" si="93"/>
        <v>0.40193252879995117</v>
      </c>
      <c r="S178" s="122">
        <f t="shared" si="93"/>
        <v>0.36233581314032398</v>
      </c>
      <c r="T178" s="122">
        <f t="shared" si="93"/>
        <v>0.60436686879375556</v>
      </c>
      <c r="U178" s="122">
        <f t="shared" si="93"/>
        <v>0.47038598698414485</v>
      </c>
      <c r="V178" s="122">
        <f t="shared" si="93"/>
        <v>0.28627120203225231</v>
      </c>
      <c r="W178" s="122">
        <f t="shared" si="93"/>
        <v>0.86263706223332204</v>
      </c>
      <c r="X178" s="122">
        <f t="shared" si="93"/>
        <v>0.53711739579092777</v>
      </c>
      <c r="Y178" s="122">
        <f t="shared" si="93"/>
        <v>0.40184492561637181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9.6435487139335738E-3</v>
      </c>
      <c r="C179" s="98">
        <f>RES_hhdet_fech!C129</f>
        <v>1.1702816106483663E-2</v>
      </c>
      <c r="D179" s="98">
        <f>RES_hhdet_fech!D129</f>
        <v>1.6249824406495944E-2</v>
      </c>
      <c r="E179" s="98">
        <f>RES_hhdet_fech!E129</f>
        <v>2.76312109020216E-2</v>
      </c>
      <c r="F179" s="98">
        <f>RES_hhdet_fech!F129</f>
        <v>4.8029481156896855E-2</v>
      </c>
      <c r="G179" s="98">
        <f>RES_hhdet_fech!G129</f>
        <v>8.2395811768117194E-2</v>
      </c>
      <c r="H179" s="98">
        <f>RES_hhdet_fech!H129</f>
        <v>0.24472359460390986</v>
      </c>
      <c r="I179" s="98">
        <f>RES_hhdet_fech!I129</f>
        <v>0.12617452384707575</v>
      </c>
      <c r="J179" s="98">
        <f>RES_hhdet_fech!J129</f>
        <v>0.1248217883698339</v>
      </c>
      <c r="K179" s="98">
        <f>RES_hhdet_fech!K129</f>
        <v>0.16607760139551711</v>
      </c>
      <c r="L179" s="98">
        <f>RES_hhdet_fech!L129</f>
        <v>1.4604423302317411</v>
      </c>
      <c r="M179" s="98">
        <f>RES_hhdet_fech!M129</f>
        <v>0.19557049695109571</v>
      </c>
      <c r="N179" s="98">
        <f>RES_hhdet_fech!N129</f>
        <v>0.61892506556117588</v>
      </c>
      <c r="O179" s="98">
        <f>RES_hhdet_fech!O129</f>
        <v>0.34691284134386435</v>
      </c>
      <c r="P179" s="98">
        <f>RES_hhdet_fech!P129</f>
        <v>0.85331223849522342</v>
      </c>
      <c r="Q179" s="98">
        <f>RES_hhdet_fech!Q129</f>
        <v>0.58692402935322485</v>
      </c>
      <c r="R179" s="98">
        <f>RES_hhdet_fech!R129</f>
        <v>0.40193252879995117</v>
      </c>
      <c r="S179" s="98">
        <f>RES_hhdet_fech!S129</f>
        <v>0.36233581314032398</v>
      </c>
      <c r="T179" s="98">
        <f>RES_hhdet_fech!T129</f>
        <v>0.60436686879375556</v>
      </c>
      <c r="U179" s="98">
        <f>RES_hhdet_fech!U129</f>
        <v>0.47038598698414485</v>
      </c>
      <c r="V179" s="98">
        <f>RES_hhdet_fech!V129</f>
        <v>0.28627120203225231</v>
      </c>
      <c r="W179" s="98">
        <f>RES_hhdet_fech!W129</f>
        <v>0.86263706223332204</v>
      </c>
      <c r="X179" s="98">
        <f>RES_hhdet_fech!X129</f>
        <v>0.53711739579092777</v>
      </c>
      <c r="Y179" s="98">
        <f>RES_hhdet_fech!Y129</f>
        <v>0.40184492561637181</v>
      </c>
      <c r="DA179" s="63" t="s">
        <v>2364</v>
      </c>
    </row>
    <row r="180" spans="1:105" ht="12" customHeight="1" x14ac:dyDescent="0.25">
      <c r="A180" s="121" t="s">
        <v>55</v>
      </c>
      <c r="B180" s="122">
        <v>369.71591423714472</v>
      </c>
      <c r="C180" s="122">
        <v>396.51120790486254</v>
      </c>
      <c r="D180" s="122">
        <v>376.79135081358356</v>
      </c>
      <c r="E180" s="122">
        <v>407.26658971130513</v>
      </c>
      <c r="F180" s="122">
        <v>478.03196163894722</v>
      </c>
      <c r="G180" s="122">
        <v>496.12107920080194</v>
      </c>
      <c r="H180" s="122">
        <v>578.88879361192153</v>
      </c>
      <c r="I180" s="122">
        <v>539.32357320510698</v>
      </c>
      <c r="J180" s="122">
        <v>580.3858851363251</v>
      </c>
      <c r="K180" s="122">
        <v>603.49341019321105</v>
      </c>
      <c r="L180" s="122">
        <v>567.29654374148163</v>
      </c>
      <c r="M180" s="122">
        <v>598.13853554232503</v>
      </c>
      <c r="N180" s="122">
        <v>628.88950392835488</v>
      </c>
      <c r="O180" s="122">
        <v>584.78187235806615</v>
      </c>
      <c r="P180" s="122">
        <v>615.99125450571273</v>
      </c>
      <c r="Q180" s="122">
        <v>603.15339892429245</v>
      </c>
      <c r="R180" s="122">
        <v>643.87869362957474</v>
      </c>
      <c r="S180" s="122">
        <v>646.70601540675705</v>
      </c>
      <c r="T180" s="122">
        <v>642.57511001903731</v>
      </c>
      <c r="U180" s="122">
        <v>609.94337423566333</v>
      </c>
      <c r="V180" s="122">
        <v>584.75668804085888</v>
      </c>
      <c r="W180" s="122">
        <v>925.73461040376401</v>
      </c>
      <c r="X180" s="122">
        <v>798.61180640695227</v>
      </c>
      <c r="Y180" s="122">
        <v>572.96267000966907</v>
      </c>
      <c r="DA180" s="130" t="s">
        <v>2365</v>
      </c>
    </row>
    <row r="181" spans="1:105" ht="12" customHeight="1" x14ac:dyDescent="0.25">
      <c r="A181" s="97" t="s">
        <v>128</v>
      </c>
      <c r="B181" s="98">
        <v>367.62317372999405</v>
      </c>
      <c r="C181" s="98">
        <v>393.26247901844448</v>
      </c>
      <c r="D181" s="98">
        <v>376.17078571006709</v>
      </c>
      <c r="E181" s="98">
        <v>406.46016091966112</v>
      </c>
      <c r="F181" s="98">
        <v>475.46967145005641</v>
      </c>
      <c r="G181" s="98">
        <v>494.09391940074312</v>
      </c>
      <c r="H181" s="98">
        <v>576.1562573666007</v>
      </c>
      <c r="I181" s="98">
        <v>537.28464831200927</v>
      </c>
      <c r="J181" s="98">
        <v>577.53895982447193</v>
      </c>
      <c r="K181" s="98">
        <v>602.00565059307394</v>
      </c>
      <c r="L181" s="98">
        <v>567.15159133324926</v>
      </c>
      <c r="M181" s="98">
        <v>596.15695915066851</v>
      </c>
      <c r="N181" s="98">
        <v>626.24307388134071</v>
      </c>
      <c r="O181" s="98">
        <v>583.07833685390131</v>
      </c>
      <c r="P181" s="98">
        <v>613.22620462184159</v>
      </c>
      <c r="Q181" s="98">
        <v>600.44348469091324</v>
      </c>
      <c r="R181" s="98">
        <v>641.31975653179757</v>
      </c>
      <c r="S181" s="98">
        <v>644.30618559727861</v>
      </c>
      <c r="T181" s="98">
        <v>640.35961512714505</v>
      </c>
      <c r="U181" s="98">
        <v>608.84301863904398</v>
      </c>
      <c r="V181" s="98">
        <v>582.77398375240602</v>
      </c>
      <c r="W181" s="98">
        <v>924.40361501704729</v>
      </c>
      <c r="X181" s="98">
        <v>796.66153721307205</v>
      </c>
      <c r="Y181" s="98">
        <v>571.67049496734126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460.50204565252579</v>
      </c>
      <c r="C185" s="101">
        <v>539.33190945587569</v>
      </c>
      <c r="D185" s="101">
        <v>407.46269149685577</v>
      </c>
      <c r="E185" s="101">
        <v>453.43221242431792</v>
      </c>
      <c r="F185" s="101">
        <v>644.31942694367945</v>
      </c>
      <c r="G185" s="101">
        <v>639.90573387341533</v>
      </c>
      <c r="H185" s="101">
        <v>758.8826028016382</v>
      </c>
      <c r="I185" s="101">
        <v>623.68110644377407</v>
      </c>
      <c r="J185" s="101">
        <v>762.84421956127301</v>
      </c>
      <c r="K185" s="101">
        <v>810.16388009210732</v>
      </c>
      <c r="L185" s="101">
        <v>645.27528519858902</v>
      </c>
      <c r="M185" s="101">
        <v>727.63520785871106</v>
      </c>
      <c r="N185" s="101">
        <v>781.52101215917662</v>
      </c>
      <c r="O185" s="101">
        <v>698.7713527475039</v>
      </c>
      <c r="P185" s="101">
        <v>792.19214948212641</v>
      </c>
      <c r="Q185" s="101">
        <v>773.08796543726874</v>
      </c>
      <c r="R185" s="101">
        <v>805.13876081168314</v>
      </c>
      <c r="S185" s="101">
        <v>799.82100984011458</v>
      </c>
      <c r="T185" s="101">
        <v>784.1619132779042</v>
      </c>
      <c r="U185" s="101">
        <v>682.36575997442367</v>
      </c>
      <c r="V185" s="101">
        <v>665.97357410528866</v>
      </c>
      <c r="W185" s="101">
        <v>1018.1768217811696</v>
      </c>
      <c r="X185" s="101">
        <v>929.49035624123314</v>
      </c>
      <c r="Y185" s="101">
        <v>664.3701848302162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784.62153441446208</v>
      </c>
      <c r="C189" s="122">
        <v>780.26968281130905</v>
      </c>
      <c r="D189" s="122">
        <v>748.49600732544343</v>
      </c>
      <c r="E189" s="122">
        <v>764.19915811114652</v>
      </c>
      <c r="F189" s="122">
        <v>757.02896518521709</v>
      </c>
      <c r="G189" s="122">
        <v>763.55427423313176</v>
      </c>
      <c r="H189" s="122">
        <v>825.75736873024323</v>
      </c>
      <c r="I189" s="122">
        <v>766.3627002839097</v>
      </c>
      <c r="J189" s="122">
        <v>815.54516317955358</v>
      </c>
      <c r="K189" s="122">
        <v>788.36291476633858</v>
      </c>
      <c r="L189" s="122">
        <v>685.37584272333697</v>
      </c>
      <c r="M189" s="122">
        <v>771.8751612799548</v>
      </c>
      <c r="N189" s="122">
        <v>787.23979846621364</v>
      </c>
      <c r="O189" s="122">
        <v>684.59250768272545</v>
      </c>
      <c r="P189" s="122">
        <v>653.66828016145655</v>
      </c>
      <c r="Q189" s="122">
        <v>522.88053205353015</v>
      </c>
      <c r="R189" s="122">
        <v>542.52613088820806</v>
      </c>
      <c r="S189" s="122">
        <v>518.03428411650054</v>
      </c>
      <c r="T189" s="122">
        <v>613.0879073621378</v>
      </c>
      <c r="U189" s="122">
        <v>642.0596361694312</v>
      </c>
      <c r="V189" s="122">
        <v>582.89536534452964</v>
      </c>
      <c r="W189" s="122">
        <v>571.21671750886276</v>
      </c>
      <c r="X189" s="122">
        <v>577.84872169970492</v>
      </c>
      <c r="Y189" s="122">
        <v>705.88207998938958</v>
      </c>
      <c r="DA189" s="130" t="s">
        <v>2374</v>
      </c>
    </row>
    <row r="190" spans="1:105" ht="12" customHeight="1" x14ac:dyDescent="0.25">
      <c r="A190" s="97" t="s">
        <v>50</v>
      </c>
      <c r="B190" s="98">
        <v>797.38762397973983</v>
      </c>
      <c r="C190" s="98">
        <v>785.59195772902319</v>
      </c>
      <c r="D190" s="98">
        <v>782.46075664832995</v>
      </c>
      <c r="E190" s="98">
        <v>800.71164642635495</v>
      </c>
      <c r="F190" s="98">
        <v>772.8260641540902</v>
      </c>
      <c r="G190" s="98">
        <v>848.12520871965239</v>
      </c>
      <c r="H190" s="98">
        <v>920.546187678965</v>
      </c>
      <c r="I190" s="98">
        <v>779.94035072474912</v>
      </c>
      <c r="J190" s="98">
        <v>840.41707063739636</v>
      </c>
      <c r="K190" s="98">
        <v>836.65925379639782</v>
      </c>
      <c r="L190" s="98">
        <v>824.15261490776754</v>
      </c>
      <c r="M190" s="98">
        <v>891.65623574967265</v>
      </c>
      <c r="N190" s="98">
        <v>900.51664516556332</v>
      </c>
      <c r="O190" s="98">
        <v>757.705944948004</v>
      </c>
      <c r="P190" s="98">
        <v>704.01670633655976</v>
      </c>
      <c r="Q190" s="98">
        <v>575.67732332040691</v>
      </c>
      <c r="R190" s="98">
        <v>618.89934647387827</v>
      </c>
      <c r="S190" s="98">
        <v>671.11867806224257</v>
      </c>
      <c r="T190" s="98">
        <v>643.7130892910584</v>
      </c>
      <c r="U190" s="98">
        <v>740.63663319084776</v>
      </c>
      <c r="V190" s="98">
        <v>699.33685807189784</v>
      </c>
      <c r="W190" s="98">
        <v>573.47197319273948</v>
      </c>
      <c r="X190" s="98">
        <v>627.7356969073237</v>
      </c>
      <c r="Y190" s="98">
        <v>847.26997276294856</v>
      </c>
      <c r="DA190" s="63" t="s">
        <v>2375</v>
      </c>
    </row>
    <row r="191" spans="1:105" ht="12" customHeight="1" x14ac:dyDescent="0.25">
      <c r="A191" s="109" t="s">
        <v>120</v>
      </c>
      <c r="B191" s="33">
        <v>579.99648246010588</v>
      </c>
      <c r="C191" s="33">
        <v>694.17853737592134</v>
      </c>
      <c r="D191" s="33">
        <v>347.92181486085917</v>
      </c>
      <c r="E191" s="33">
        <v>493.02216579501305</v>
      </c>
      <c r="F191" s="33">
        <v>687.5486693730021</v>
      </c>
      <c r="G191" s="33">
        <v>520.75456712416019</v>
      </c>
      <c r="H191" s="33">
        <v>664.65652754826021</v>
      </c>
      <c r="I191" s="33">
        <v>750.78745865606982</v>
      </c>
      <c r="J191" s="33">
        <v>794.94153862404676</v>
      </c>
      <c r="K191" s="33">
        <v>748.03974609183945</v>
      </c>
      <c r="L191" s="33">
        <v>551.44806451494799</v>
      </c>
      <c r="M191" s="33">
        <v>639.207358869274</v>
      </c>
      <c r="N191" s="33">
        <v>654.75194979255855</v>
      </c>
      <c r="O191" s="33">
        <v>596.49744028011457</v>
      </c>
      <c r="P191" s="33">
        <v>591.82187716167653</v>
      </c>
      <c r="Q191" s="33">
        <v>444.25690164934559</v>
      </c>
      <c r="R191" s="33">
        <v>417.75985090904919</v>
      </c>
      <c r="S191" s="33">
        <v>268.18589575881498</v>
      </c>
      <c r="T191" s="33">
        <v>561.8323449858666</v>
      </c>
      <c r="U191" s="33">
        <v>496.13559101600151</v>
      </c>
      <c r="V191" s="33">
        <v>443.86152969532321</v>
      </c>
      <c r="W191" s="33">
        <v>568.67323841119708</v>
      </c>
      <c r="X191" s="33">
        <v>518.07310065956722</v>
      </c>
      <c r="Y191" s="33">
        <v>443.02660698900536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5716.5202022257154</v>
      </c>
      <c r="C193" s="117">
        <f t="shared" si="94"/>
        <v>6060.3927828866417</v>
      </c>
      <c r="D193" s="117">
        <f t="shared" si="94"/>
        <v>6371.8460649924145</v>
      </c>
      <c r="E193" s="117">
        <f t="shared" si="94"/>
        <v>6485.4279990436617</v>
      </c>
      <c r="F193" s="117">
        <f t="shared" si="94"/>
        <v>6566.3230213419383</v>
      </c>
      <c r="G193" s="117">
        <f t="shared" si="94"/>
        <v>6776.3787723491387</v>
      </c>
      <c r="H193" s="117">
        <f t="shared" si="94"/>
        <v>7555.5396035150125</v>
      </c>
      <c r="I193" s="117">
        <f t="shared" si="94"/>
        <v>7272.4372371086083</v>
      </c>
      <c r="J193" s="117">
        <f t="shared" si="94"/>
        <v>7378.910198506841</v>
      </c>
      <c r="K193" s="117">
        <f t="shared" si="94"/>
        <v>7769.6404929015107</v>
      </c>
      <c r="L193" s="117">
        <f t="shared" si="94"/>
        <v>7955.6190735340651</v>
      </c>
      <c r="M193" s="117">
        <f t="shared" si="94"/>
        <v>7676.5947025168052</v>
      </c>
      <c r="N193" s="117">
        <f t="shared" si="94"/>
        <v>7996.9711816202462</v>
      </c>
      <c r="O193" s="117">
        <f t="shared" si="94"/>
        <v>7635.0708127177686</v>
      </c>
      <c r="P193" s="117">
        <f t="shared" si="94"/>
        <v>7382.0195805662779</v>
      </c>
      <c r="Q193" s="117">
        <f t="shared" si="94"/>
        <v>7117.485129596862</v>
      </c>
      <c r="R193" s="117">
        <f t="shared" ref="R193:V193" si="95">R194+R197+R199+R208</f>
        <v>7675.9779719691951</v>
      </c>
      <c r="S193" s="117">
        <f t="shared" si="95"/>
        <v>7943.1513283030272</v>
      </c>
      <c r="T193" s="117">
        <f t="shared" si="95"/>
        <v>8366.8751225231535</v>
      </c>
      <c r="U193" s="117">
        <f t="shared" si="95"/>
        <v>8163.0363539955906</v>
      </c>
      <c r="V193" s="117">
        <f t="shared" si="95"/>
        <v>8010.8083540663965</v>
      </c>
      <c r="W193" s="117">
        <f t="shared" ref="W193:Y193" si="96">W194+W197+W199+W208</f>
        <v>9474.9798820942706</v>
      </c>
      <c r="X193" s="117">
        <f t="shared" si="96"/>
        <v>8703.5594744499449</v>
      </c>
      <c r="Y193" s="117">
        <f t="shared" si="96"/>
        <v>8617.9221485994531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4991.1690509555556</v>
      </c>
      <c r="C194" s="122">
        <f t="shared" si="97"/>
        <v>5314.8771782984531</v>
      </c>
      <c r="D194" s="122">
        <f t="shared" si="97"/>
        <v>5659.0796719988966</v>
      </c>
      <c r="E194" s="122">
        <f t="shared" si="97"/>
        <v>5733.5024369806251</v>
      </c>
      <c r="F194" s="122">
        <f t="shared" si="97"/>
        <v>5751.1553917823312</v>
      </c>
      <c r="G194" s="122">
        <f t="shared" si="97"/>
        <v>5940.0066881759894</v>
      </c>
      <c r="H194" s="122">
        <f t="shared" si="97"/>
        <v>6598.7051033766156</v>
      </c>
      <c r="I194" s="122">
        <f t="shared" si="97"/>
        <v>6360.3161831016905</v>
      </c>
      <c r="J194" s="122">
        <f t="shared" si="97"/>
        <v>6387.5032340225716</v>
      </c>
      <c r="K194" s="122">
        <f t="shared" si="97"/>
        <v>6775.8019269672723</v>
      </c>
      <c r="L194" s="122">
        <f t="shared" si="97"/>
        <v>7061.4468083172615</v>
      </c>
      <c r="M194" s="122">
        <f t="shared" si="97"/>
        <v>6705.5649726320735</v>
      </c>
      <c r="N194" s="122">
        <f t="shared" si="97"/>
        <v>6984.9517483289928</v>
      </c>
      <c r="O194" s="122">
        <f t="shared" si="97"/>
        <v>6716.2027613595546</v>
      </c>
      <c r="P194" s="122">
        <f t="shared" si="97"/>
        <v>6452.3177226084308</v>
      </c>
      <c r="Q194" s="122">
        <f t="shared" si="97"/>
        <v>6286.6666749617216</v>
      </c>
      <c r="R194" s="122">
        <f t="shared" ref="R194:V194" si="98">SUM(R195:R196)</f>
        <v>6798.548505329868</v>
      </c>
      <c r="S194" s="122">
        <f t="shared" si="98"/>
        <v>7081.7717755232379</v>
      </c>
      <c r="T194" s="122">
        <f t="shared" si="98"/>
        <v>7424.5087363886732</v>
      </c>
      <c r="U194" s="122">
        <f t="shared" si="98"/>
        <v>7224.2174381978148</v>
      </c>
      <c r="V194" s="122">
        <f t="shared" si="98"/>
        <v>7120.6152041828664</v>
      </c>
      <c r="W194" s="122">
        <f t="shared" ref="W194:Y194" si="99">SUM(W195:W196)</f>
        <v>8265.8513371588888</v>
      </c>
      <c r="X194" s="122">
        <f t="shared" si="99"/>
        <v>7598.5382686585572</v>
      </c>
      <c r="Y194" s="122">
        <f t="shared" si="99"/>
        <v>7644.319148977017</v>
      </c>
      <c r="DA194" s="130" t="s">
        <v>2528</v>
      </c>
    </row>
    <row r="195" spans="1:105" ht="12" customHeight="1" x14ac:dyDescent="0.25">
      <c r="A195" s="97" t="s">
        <v>198</v>
      </c>
      <c r="B195" s="98">
        <v>4968.2470139270044</v>
      </c>
      <c r="C195" s="98">
        <v>5290.9212816618601</v>
      </c>
      <c r="D195" s="98">
        <v>5634.1010501122491</v>
      </c>
      <c r="E195" s="98">
        <v>5708.7000599083703</v>
      </c>
      <c r="F195" s="98">
        <v>5726.6680981770332</v>
      </c>
      <c r="G195" s="98">
        <v>5915.0957722933745</v>
      </c>
      <c r="H195" s="98">
        <v>6571.3056330453537</v>
      </c>
      <c r="I195" s="98">
        <v>6334.4223724762405</v>
      </c>
      <c r="J195" s="98">
        <v>6361.7761024778147</v>
      </c>
      <c r="K195" s="98">
        <v>6748.8853273599252</v>
      </c>
      <c r="L195" s="98">
        <v>7033.9565973605459</v>
      </c>
      <c r="M195" s="98">
        <v>6679.7260016013233</v>
      </c>
      <c r="N195" s="98">
        <v>6958.268509900171</v>
      </c>
      <c r="O195" s="98">
        <v>6690.7584429268172</v>
      </c>
      <c r="P195" s="98">
        <v>6428.2408865490861</v>
      </c>
      <c r="Q195" s="98">
        <v>6263.5911499237254</v>
      </c>
      <c r="R195" s="98">
        <v>6774.019969869214</v>
      </c>
      <c r="S195" s="98">
        <v>7056.5599341144316</v>
      </c>
      <c r="T195" s="98">
        <v>7398.1306647762103</v>
      </c>
      <c r="U195" s="98">
        <v>7198.5857976000034</v>
      </c>
      <c r="V195" s="98">
        <v>7095.7078447459426</v>
      </c>
      <c r="W195" s="98">
        <v>8237.1902290515227</v>
      </c>
      <c r="X195" s="98">
        <v>7572.2886566505131</v>
      </c>
      <c r="Y195" s="98">
        <v>7618.322325511519</v>
      </c>
      <c r="DA195" s="63" t="s">
        <v>2529</v>
      </c>
    </row>
    <row r="196" spans="1:105" ht="12" customHeight="1" x14ac:dyDescent="0.25">
      <c r="A196" s="97" t="s">
        <v>53</v>
      </c>
      <c r="B196" s="98">
        <v>22.922037028551284</v>
      </c>
      <c r="C196" s="98">
        <v>23.95589663659306</v>
      </c>
      <c r="D196" s="98">
        <v>24.978621886647474</v>
      </c>
      <c r="E196" s="98">
        <v>24.802377072254551</v>
      </c>
      <c r="F196" s="98">
        <v>24.487293605298255</v>
      </c>
      <c r="G196" s="98">
        <v>24.910915882614582</v>
      </c>
      <c r="H196" s="98">
        <v>27.399470331262076</v>
      </c>
      <c r="I196" s="98">
        <v>25.893810625449852</v>
      </c>
      <c r="J196" s="98">
        <v>25.727131544757402</v>
      </c>
      <c r="K196" s="98">
        <v>26.916599607346864</v>
      </c>
      <c r="L196" s="98">
        <v>27.490210956715853</v>
      </c>
      <c r="M196" s="98">
        <v>25.838971030750415</v>
      </c>
      <c r="N196" s="98">
        <v>26.683238428821639</v>
      </c>
      <c r="O196" s="98">
        <v>25.44431843273772</v>
      </c>
      <c r="P196" s="98">
        <v>24.076836059344696</v>
      </c>
      <c r="Q196" s="98">
        <v>23.075525037995842</v>
      </c>
      <c r="R196" s="98">
        <v>24.528535460653853</v>
      </c>
      <c r="S196" s="98">
        <v>25.211841408806222</v>
      </c>
      <c r="T196" s="98">
        <v>26.378071612462929</v>
      </c>
      <c r="U196" s="98">
        <v>25.631640597811256</v>
      </c>
      <c r="V196" s="98">
        <v>24.907359436923741</v>
      </c>
      <c r="W196" s="98">
        <v>28.661108107365493</v>
      </c>
      <c r="X196" s="98">
        <v>26.249612008044075</v>
      </c>
      <c r="Y196" s="98">
        <v>25.996823465497592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1.9082099301678743E-2</v>
      </c>
      <c r="C197" s="122">
        <f t="shared" si="100"/>
        <v>2.3831904536486898E-2</v>
      </c>
      <c r="D197" s="122">
        <f t="shared" si="100"/>
        <v>3.4997414303734202E-2</v>
      </c>
      <c r="E197" s="122">
        <f t="shared" si="100"/>
        <v>7.3835780262850342E-2</v>
      </c>
      <c r="F197" s="122">
        <f t="shared" si="100"/>
        <v>0.1373506808559686</v>
      </c>
      <c r="G197" s="122">
        <f t="shared" si="100"/>
        <v>0.24741910936321942</v>
      </c>
      <c r="H197" s="122">
        <f t="shared" si="100"/>
        <v>0.75788820582015304</v>
      </c>
      <c r="I197" s="122">
        <f t="shared" si="100"/>
        <v>0.40318480570518905</v>
      </c>
      <c r="J197" s="122">
        <f t="shared" si="100"/>
        <v>0.41261176084491791</v>
      </c>
      <c r="K197" s="122">
        <f t="shared" si="100"/>
        <v>0.56614138527033941</v>
      </c>
      <c r="L197" s="122">
        <f t="shared" si="100"/>
        <v>5.134321150996211</v>
      </c>
      <c r="M197" s="122">
        <f t="shared" si="100"/>
        <v>0.70660301482291354</v>
      </c>
      <c r="N197" s="122">
        <f t="shared" si="100"/>
        <v>2.3206228856140285</v>
      </c>
      <c r="O197" s="122">
        <f t="shared" si="100"/>
        <v>1.3540602445301535</v>
      </c>
      <c r="P197" s="122">
        <f t="shared" si="100"/>
        <v>3.4798936209442086</v>
      </c>
      <c r="Q197" s="122">
        <f t="shared" si="100"/>
        <v>2.4889583163134228</v>
      </c>
      <c r="R197" s="122">
        <f t="shared" si="100"/>
        <v>1.7662139373819263</v>
      </c>
      <c r="S197" s="122">
        <f t="shared" si="100"/>
        <v>1.6372389600818738</v>
      </c>
      <c r="T197" s="122">
        <f t="shared" si="100"/>
        <v>2.7879216439673082</v>
      </c>
      <c r="U197" s="122">
        <f t="shared" si="100"/>
        <v>2.200971971942681</v>
      </c>
      <c r="V197" s="122">
        <f t="shared" si="100"/>
        <v>1.3562310078418229</v>
      </c>
      <c r="W197" s="122">
        <f t="shared" si="100"/>
        <v>4.1247039644458345</v>
      </c>
      <c r="X197" s="122">
        <f t="shared" si="100"/>
        <v>2.5833786186246619</v>
      </c>
      <c r="Y197" s="122">
        <f t="shared" si="100"/>
        <v>1.9396737996602056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1.9082099301678743E-2</v>
      </c>
      <c r="C198" s="98">
        <f>RES_hhdet_tesh!C129</f>
        <v>2.3831904536486898E-2</v>
      </c>
      <c r="D198" s="98">
        <f>RES_hhdet_tesh!D129</f>
        <v>3.4997414303734202E-2</v>
      </c>
      <c r="E198" s="98">
        <f>RES_hhdet_tesh!E129</f>
        <v>7.3835780262850342E-2</v>
      </c>
      <c r="F198" s="98">
        <f>RES_hhdet_tesh!F129</f>
        <v>0.1373506808559686</v>
      </c>
      <c r="G198" s="98">
        <f>RES_hhdet_tesh!G129</f>
        <v>0.24741910936321942</v>
      </c>
      <c r="H198" s="98">
        <f>RES_hhdet_tesh!H129</f>
        <v>0.75788820582015304</v>
      </c>
      <c r="I198" s="98">
        <f>RES_hhdet_tesh!I129</f>
        <v>0.40318480570518905</v>
      </c>
      <c r="J198" s="98">
        <f>RES_hhdet_tesh!J129</f>
        <v>0.41261176084491791</v>
      </c>
      <c r="K198" s="98">
        <f>RES_hhdet_tesh!K129</f>
        <v>0.56614138527033941</v>
      </c>
      <c r="L198" s="98">
        <f>RES_hhdet_tesh!L129</f>
        <v>5.134321150996211</v>
      </c>
      <c r="M198" s="98">
        <f>RES_hhdet_tesh!M129</f>
        <v>0.70660301482291354</v>
      </c>
      <c r="N198" s="98">
        <f>RES_hhdet_tesh!N129</f>
        <v>2.3206228856140285</v>
      </c>
      <c r="O198" s="98">
        <f>RES_hhdet_tesh!O129</f>
        <v>1.3540602445301535</v>
      </c>
      <c r="P198" s="98">
        <f>RES_hhdet_tesh!P129</f>
        <v>3.4798936209442086</v>
      </c>
      <c r="Q198" s="98">
        <f>RES_hhdet_tesh!Q129</f>
        <v>2.4889583163134228</v>
      </c>
      <c r="R198" s="98">
        <f>RES_hhdet_tesh!R129</f>
        <v>1.7662139373819263</v>
      </c>
      <c r="S198" s="98">
        <f>RES_hhdet_tesh!S129</f>
        <v>1.6372389600818738</v>
      </c>
      <c r="T198" s="98">
        <f>RES_hhdet_tesh!T129</f>
        <v>2.7879216439673082</v>
      </c>
      <c r="U198" s="98">
        <f>RES_hhdet_tesh!U129</f>
        <v>2.200971971942681</v>
      </c>
      <c r="V198" s="98">
        <f>RES_hhdet_tesh!V129</f>
        <v>1.3562310078418229</v>
      </c>
      <c r="W198" s="98">
        <f>RES_hhdet_tesh!W129</f>
        <v>4.1247039644458345</v>
      </c>
      <c r="X198" s="98">
        <f>RES_hhdet_tesh!X129</f>
        <v>2.5833786186246619</v>
      </c>
      <c r="Y198" s="98">
        <f>RES_hhdet_tesh!Y129</f>
        <v>1.9396737996602056</v>
      </c>
      <c r="DA198" s="63" t="s">
        <v>2532</v>
      </c>
    </row>
    <row r="199" spans="1:105" ht="12" customHeight="1" x14ac:dyDescent="0.25">
      <c r="A199" s="121" t="s">
        <v>55</v>
      </c>
      <c r="B199" s="122">
        <v>276.15251261086979</v>
      </c>
      <c r="C199" s="122">
        <v>296.91324084884513</v>
      </c>
      <c r="D199" s="122">
        <v>283.53572400526735</v>
      </c>
      <c r="E199" s="122">
        <v>307.59590925139889</v>
      </c>
      <c r="F199" s="122">
        <v>362.07810975438321</v>
      </c>
      <c r="G199" s="122">
        <v>377.20390315913835</v>
      </c>
      <c r="H199" s="122">
        <v>440.93474627939577</v>
      </c>
      <c r="I199" s="122">
        <v>411.73934191687755</v>
      </c>
      <c r="J199" s="122">
        <v>447.3290867051939</v>
      </c>
      <c r="K199" s="122">
        <v>469.33147193945319</v>
      </c>
      <c r="L199" s="122">
        <v>445.83542613471724</v>
      </c>
      <c r="M199" s="122">
        <v>472.69264316704715</v>
      </c>
      <c r="N199" s="122">
        <v>502.41442390752252</v>
      </c>
      <c r="O199" s="122">
        <v>473.60620668066616</v>
      </c>
      <c r="P199" s="122">
        <v>500.20663855088037</v>
      </c>
      <c r="Q199" s="122">
        <v>492.96824748611448</v>
      </c>
      <c r="R199" s="122">
        <v>531.10625839528279</v>
      </c>
      <c r="S199" s="122">
        <v>538.76213923327327</v>
      </c>
      <c r="T199" s="122">
        <v>539.29487639763784</v>
      </c>
      <c r="U199" s="122">
        <v>516.97051148961521</v>
      </c>
      <c r="V199" s="122">
        <v>498.54944991539475</v>
      </c>
      <c r="W199" s="122">
        <v>800.60922579030284</v>
      </c>
      <c r="X199" s="122">
        <v>698.44618532984032</v>
      </c>
      <c r="Y199" s="122">
        <v>507.98311266585995</v>
      </c>
      <c r="DA199" s="130" t="s">
        <v>2533</v>
      </c>
    </row>
    <row r="200" spans="1:105" ht="12" customHeight="1" x14ac:dyDescent="0.25">
      <c r="A200" s="97" t="s">
        <v>128</v>
      </c>
      <c r="B200" s="98">
        <v>276.255467698036</v>
      </c>
      <c r="C200" s="98">
        <v>296.3953149543367</v>
      </c>
      <c r="D200" s="98">
        <v>284.37465350112819</v>
      </c>
      <c r="E200" s="98">
        <v>308.25129367864378</v>
      </c>
      <c r="F200" s="98">
        <v>361.71526106650487</v>
      </c>
      <c r="G200" s="98">
        <v>377.07774651414337</v>
      </c>
      <c r="H200" s="98">
        <v>440.58293159469969</v>
      </c>
      <c r="I200" s="98">
        <v>412.38548138970646</v>
      </c>
      <c r="J200" s="98">
        <v>446.9315857985473</v>
      </c>
      <c r="K200" s="98">
        <v>469.09106971761952</v>
      </c>
      <c r="L200" s="98">
        <v>445.91986755237048</v>
      </c>
      <c r="M200" s="98">
        <v>472.86585511987698</v>
      </c>
      <c r="N200" s="98">
        <v>502.51732314723978</v>
      </c>
      <c r="O200" s="98">
        <v>474.0294362834897</v>
      </c>
      <c r="P200" s="98">
        <v>500.10192750034463</v>
      </c>
      <c r="Q200" s="98">
        <v>492.87315569405314</v>
      </c>
      <c r="R200" s="98">
        <v>531.17629569252699</v>
      </c>
      <c r="S200" s="98">
        <v>538.83688288968722</v>
      </c>
      <c r="T200" s="98">
        <v>539.2576731534823</v>
      </c>
      <c r="U200" s="98">
        <v>517.22308392347202</v>
      </c>
      <c r="V200" s="98">
        <v>498.4971915590184</v>
      </c>
      <c r="W200" s="98">
        <v>800.87596145681778</v>
      </c>
      <c r="X200" s="98">
        <v>698.19034977121464</v>
      </c>
      <c r="Y200" s="98">
        <v>507.92646813606814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271.68617096869389</v>
      </c>
      <c r="C204" s="101">
        <v>319.68231213527247</v>
      </c>
      <c r="D204" s="101">
        <v>242.07175474405142</v>
      </c>
      <c r="E204" s="101">
        <v>270.07712208298761</v>
      </c>
      <c r="F204" s="101">
        <v>385.6262577580826</v>
      </c>
      <c r="G204" s="101">
        <v>386.15208259458853</v>
      </c>
      <c r="H204" s="101">
        <v>464.1089915746781</v>
      </c>
      <c r="I204" s="101">
        <v>385.00626693187144</v>
      </c>
      <c r="J204" s="101">
        <v>472.80476499473718</v>
      </c>
      <c r="K204" s="101">
        <v>502.72667916683486</v>
      </c>
      <c r="L204" s="101">
        <v>400.40923725140448</v>
      </c>
      <c r="M204" s="101">
        <v>461.37318478466045</v>
      </c>
      <c r="N204" s="101">
        <v>496.47976254303001</v>
      </c>
      <c r="O204" s="101">
        <v>445.28644322792968</v>
      </c>
      <c r="P204" s="101">
        <v>506.87927795819229</v>
      </c>
      <c r="Q204" s="101">
        <v>498.93130796376562</v>
      </c>
      <c r="R204" s="101">
        <v>526.69262147209884</v>
      </c>
      <c r="S204" s="101">
        <v>533.99331167285857</v>
      </c>
      <c r="T204" s="101">
        <v>541.67244378905423</v>
      </c>
      <c r="U204" s="101">
        <v>500.34688701043729</v>
      </c>
      <c r="V204" s="101">
        <v>500.69009237047192</v>
      </c>
      <c r="W204" s="101">
        <v>782.08351554970761</v>
      </c>
      <c r="X204" s="101">
        <v>715.61478288244064</v>
      </c>
      <c r="Y204" s="101">
        <v>511.9901051605583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449.17955655998793</v>
      </c>
      <c r="C208" s="122">
        <v>448.57853183480699</v>
      </c>
      <c r="D208" s="122">
        <v>429.19567157394698</v>
      </c>
      <c r="E208" s="122">
        <v>444.25581703137476</v>
      </c>
      <c r="F208" s="122">
        <v>452.95216912436837</v>
      </c>
      <c r="G208" s="122">
        <v>458.92076190464695</v>
      </c>
      <c r="H208" s="122">
        <v>515.14186565318028</v>
      </c>
      <c r="I208" s="122">
        <v>499.97852728433577</v>
      </c>
      <c r="J208" s="122">
        <v>543.66526601823045</v>
      </c>
      <c r="K208" s="122">
        <v>523.94095260951508</v>
      </c>
      <c r="L208" s="122">
        <v>443.20251793108946</v>
      </c>
      <c r="M208" s="122">
        <v>497.63048370286219</v>
      </c>
      <c r="N208" s="122">
        <v>507.28438649811721</v>
      </c>
      <c r="O208" s="122">
        <v>443.90778443301809</v>
      </c>
      <c r="P208" s="122">
        <v>426.01532578602206</v>
      </c>
      <c r="Q208" s="122">
        <v>335.36124883271214</v>
      </c>
      <c r="R208" s="122">
        <v>344.5569943066626</v>
      </c>
      <c r="S208" s="122">
        <v>320.98017458643449</v>
      </c>
      <c r="T208" s="122">
        <v>400.28358809287647</v>
      </c>
      <c r="U208" s="122">
        <v>419.64743233621829</v>
      </c>
      <c r="V208" s="122">
        <v>390.28746896029395</v>
      </c>
      <c r="W208" s="122">
        <v>404.39461518063439</v>
      </c>
      <c r="X208" s="122">
        <v>403.99164184292266</v>
      </c>
      <c r="Y208" s="122">
        <v>463.68021315691476</v>
      </c>
      <c r="DA208" s="130" t="s">
        <v>2542</v>
      </c>
    </row>
    <row r="209" spans="1:105" ht="12" customHeight="1" x14ac:dyDescent="0.25">
      <c r="A209" s="97" t="s">
        <v>50</v>
      </c>
      <c r="B209" s="98">
        <v>450.82541914585875</v>
      </c>
      <c r="C209" s="98">
        <v>444.94416129030969</v>
      </c>
      <c r="D209" s="98">
        <v>443.88952790786578</v>
      </c>
      <c r="E209" s="98">
        <v>454.97363136849378</v>
      </c>
      <c r="F209" s="98">
        <v>439.85072114116485</v>
      </c>
      <c r="G209" s="98">
        <v>483.721476365657</v>
      </c>
      <c r="H209" s="98">
        <v>526.40524595630473</v>
      </c>
      <c r="I209" s="98">
        <v>446.70742848218549</v>
      </c>
      <c r="J209" s="98">
        <v>481.62204609063275</v>
      </c>
      <c r="K209" s="98">
        <v>480.32233768684716</v>
      </c>
      <c r="L209" s="98">
        <v>473.94322192304173</v>
      </c>
      <c r="M209" s="98">
        <v>513.35470080087032</v>
      </c>
      <c r="N209" s="98">
        <v>518.83578813290285</v>
      </c>
      <c r="O209" s="98">
        <v>436.7790007334338</v>
      </c>
      <c r="P209" s="98">
        <v>405.91735887865542</v>
      </c>
      <c r="Q209" s="98">
        <v>332.22824978823883</v>
      </c>
      <c r="R209" s="98">
        <v>357.98184871900133</v>
      </c>
      <c r="S209" s="98">
        <v>389.72414949735031</v>
      </c>
      <c r="T209" s="98">
        <v>375.65661625417221</v>
      </c>
      <c r="U209" s="98">
        <v>434.04908243012727</v>
      </c>
      <c r="V209" s="98">
        <v>410.91072904673916</v>
      </c>
      <c r="W209" s="98">
        <v>339.19259705110301</v>
      </c>
      <c r="X209" s="98">
        <v>374.04228067371145</v>
      </c>
      <c r="Y209" s="98">
        <v>509.58438802440833</v>
      </c>
      <c r="DA209" s="63" t="s">
        <v>2543</v>
      </c>
    </row>
    <row r="210" spans="1:105" ht="12" customHeight="1" x14ac:dyDescent="0.25">
      <c r="A210" s="109" t="s">
        <v>120</v>
      </c>
      <c r="B210" s="33">
        <v>422.79836007680177</v>
      </c>
      <c r="C210" s="33">
        <v>507.36676204648001</v>
      </c>
      <c r="D210" s="33">
        <v>255.8989521076866</v>
      </c>
      <c r="E210" s="33">
        <v>364.65497933847888</v>
      </c>
      <c r="F210" s="33">
        <v>510.57619763966585</v>
      </c>
      <c r="G210" s="33">
        <v>387.7189211802048</v>
      </c>
      <c r="H210" s="33">
        <v>495.99889012599743</v>
      </c>
      <c r="I210" s="33">
        <v>561.08705554106518</v>
      </c>
      <c r="J210" s="33">
        <v>595.0612118969168</v>
      </c>
      <c r="K210" s="33">
        <v>560.35863565128909</v>
      </c>
      <c r="L210" s="33">
        <v>413.5359237208387</v>
      </c>
      <c r="M210" s="33">
        <v>480.21456606932509</v>
      </c>
      <c r="N210" s="33">
        <v>493.77394375230182</v>
      </c>
      <c r="O210" s="33">
        <v>452.49732288181087</v>
      </c>
      <c r="P210" s="33">
        <v>450.70302816834356</v>
      </c>
      <c r="Q210" s="33">
        <v>340.02683083151584</v>
      </c>
      <c r="R210" s="33">
        <v>322.6256256789996</v>
      </c>
      <c r="S210" s="33">
        <v>208.78342547247166</v>
      </c>
      <c r="T210" s="33">
        <v>441.50029969142429</v>
      </c>
      <c r="U210" s="33">
        <v>398.32859424936834</v>
      </c>
      <c r="V210" s="33">
        <v>365.66281939381054</v>
      </c>
      <c r="W210" s="33">
        <v>477.92950145703821</v>
      </c>
      <c r="X210" s="33">
        <v>439.87759516429315</v>
      </c>
      <c r="Y210" s="33">
        <v>378.33935857036244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170.497615877313</v>
      </c>
      <c r="C212" s="117">
        <f t="shared" si="101"/>
        <v>168.06505269961605</v>
      </c>
      <c r="D212" s="117">
        <f t="shared" si="101"/>
        <v>163.8508462359315</v>
      </c>
      <c r="E212" s="117">
        <f t="shared" si="101"/>
        <v>160.30541629428262</v>
      </c>
      <c r="F212" s="117">
        <f t="shared" si="101"/>
        <v>143.03468212485885</v>
      </c>
      <c r="G212" s="117">
        <f t="shared" si="101"/>
        <v>142.88948167562239</v>
      </c>
      <c r="H212" s="117">
        <f t="shared" si="101"/>
        <v>131.6505004599411</v>
      </c>
      <c r="I212" s="117">
        <f t="shared" si="101"/>
        <v>94.655618483946597</v>
      </c>
      <c r="J212" s="117">
        <f t="shared" si="101"/>
        <v>86.495310929091801</v>
      </c>
      <c r="K212" s="117">
        <f t="shared" si="101"/>
        <v>86.47803211073591</v>
      </c>
      <c r="L212" s="117">
        <f t="shared" si="101"/>
        <v>91.942811621689771</v>
      </c>
      <c r="M212" s="117">
        <f t="shared" si="101"/>
        <v>106.4440532415982</v>
      </c>
      <c r="N212" s="117">
        <f t="shared" si="101"/>
        <v>110.27578479022334</v>
      </c>
      <c r="O212" s="117">
        <f t="shared" si="101"/>
        <v>94.058099071305008</v>
      </c>
      <c r="P212" s="117">
        <f t="shared" si="101"/>
        <v>88.156924253708695</v>
      </c>
      <c r="Q212" s="117">
        <f t="shared" si="101"/>
        <v>78.235023854933416</v>
      </c>
      <c r="R212" s="117">
        <f t="shared" ref="R212:V212" si="102">R213+R216+R218+R227</f>
        <v>87.207081775910197</v>
      </c>
      <c r="S212" s="117">
        <f t="shared" si="102"/>
        <v>94.531192310976209</v>
      </c>
      <c r="T212" s="117">
        <f t="shared" si="102"/>
        <v>91.534206567789425</v>
      </c>
      <c r="U212" s="117">
        <f t="shared" si="102"/>
        <v>100.41143987769938</v>
      </c>
      <c r="V212" s="117">
        <f t="shared" si="102"/>
        <v>86.454940491090326</v>
      </c>
      <c r="W212" s="117">
        <f t="shared" ref="W212:Y212" si="103">W213+W216+W218+W227</f>
        <v>69.047106389368963</v>
      </c>
      <c r="X212" s="117">
        <f t="shared" si="103"/>
        <v>77.72742124597552</v>
      </c>
      <c r="Y212" s="117">
        <f t="shared" si="103"/>
        <v>125.14911940761004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170.497615877313</v>
      </c>
      <c r="C227" s="122">
        <v>168.06505269961605</v>
      </c>
      <c r="D227" s="122">
        <v>163.8508462359315</v>
      </c>
      <c r="E227" s="122">
        <v>160.30541629428262</v>
      </c>
      <c r="F227" s="122">
        <v>143.03468212485885</v>
      </c>
      <c r="G227" s="122">
        <v>142.88948167562239</v>
      </c>
      <c r="H227" s="122">
        <v>131.6505004599411</v>
      </c>
      <c r="I227" s="122">
        <v>94.655618483946597</v>
      </c>
      <c r="J227" s="122">
        <v>86.495310929091801</v>
      </c>
      <c r="K227" s="122">
        <v>86.47803211073591</v>
      </c>
      <c r="L227" s="122">
        <v>91.942811621689771</v>
      </c>
      <c r="M227" s="122">
        <v>106.4440532415982</v>
      </c>
      <c r="N227" s="122">
        <v>110.27578479022334</v>
      </c>
      <c r="O227" s="122">
        <v>94.058099071305008</v>
      </c>
      <c r="P227" s="122">
        <v>88.156924253708695</v>
      </c>
      <c r="Q227" s="122">
        <v>78.235023854933416</v>
      </c>
      <c r="R227" s="122">
        <v>87.207081775910197</v>
      </c>
      <c r="S227" s="122">
        <v>94.531192310976209</v>
      </c>
      <c r="T227" s="122">
        <v>91.534206567789425</v>
      </c>
      <c r="U227" s="122">
        <v>100.41143987769938</v>
      </c>
      <c r="V227" s="122">
        <v>86.454940491090326</v>
      </c>
      <c r="W227" s="122">
        <v>69.047106389368963</v>
      </c>
      <c r="X227" s="122">
        <v>77.72742124597552</v>
      </c>
      <c r="Y227" s="122">
        <v>125.14911940761004</v>
      </c>
      <c r="DA227" s="130" t="s">
        <v>2710</v>
      </c>
    </row>
    <row r="228" spans="1:105" ht="12" customHeight="1" x14ac:dyDescent="0.25">
      <c r="A228" s="97" t="s">
        <v>50</v>
      </c>
      <c r="B228" s="98">
        <v>181.13457266323775</v>
      </c>
      <c r="C228" s="98">
        <v>178.45506911772495</v>
      </c>
      <c r="D228" s="98">
        <v>177.74378548023469</v>
      </c>
      <c r="E228" s="98">
        <v>181.8896576022108</v>
      </c>
      <c r="F228" s="98">
        <v>175.55516873324316</v>
      </c>
      <c r="G228" s="98">
        <v>192.66012241275629</v>
      </c>
      <c r="H228" s="98">
        <v>209.11127199315376</v>
      </c>
      <c r="I228" s="98">
        <v>177.17125007063404</v>
      </c>
      <c r="J228" s="98">
        <v>190.90914176599097</v>
      </c>
      <c r="K228" s="98">
        <v>190.05551609238975</v>
      </c>
      <c r="L228" s="98">
        <v>187.21450800244853</v>
      </c>
      <c r="M228" s="98">
        <v>202.54863051289564</v>
      </c>
      <c r="N228" s="98">
        <v>204.56136111580938</v>
      </c>
      <c r="O228" s="98">
        <v>172.12048245438859</v>
      </c>
      <c r="P228" s="98">
        <v>159.92443501141295</v>
      </c>
      <c r="Q228" s="98">
        <v>130.77086076546365</v>
      </c>
      <c r="R228" s="98">
        <v>140.58917554500621</v>
      </c>
      <c r="S228" s="98">
        <v>152.45131890861904</v>
      </c>
      <c r="T228" s="98">
        <v>146.22586536335683</v>
      </c>
      <c r="U228" s="98">
        <v>168.24301759563301</v>
      </c>
      <c r="V228" s="98">
        <v>158.86136067961232</v>
      </c>
      <c r="W228" s="98">
        <v>130.2698934304627</v>
      </c>
      <c r="X228" s="98">
        <v>142.59644090946767</v>
      </c>
      <c r="Y228" s="98">
        <v>192.46584701283138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135.93806930701459</v>
      </c>
      <c r="C231" s="118">
        <f t="shared" si="108"/>
        <v>143.51989552966754</v>
      </c>
      <c r="D231" s="118">
        <f t="shared" si="108"/>
        <v>150.36235930816372</v>
      </c>
      <c r="E231" s="118">
        <f t="shared" si="108"/>
        <v>152.20791555558588</v>
      </c>
      <c r="F231" s="118">
        <f t="shared" si="108"/>
        <v>152.7284525671524</v>
      </c>
      <c r="G231" s="118">
        <f t="shared" si="108"/>
        <v>155.72200262477116</v>
      </c>
      <c r="H231" s="118">
        <f t="shared" si="108"/>
        <v>171.44202658285309</v>
      </c>
      <c r="I231" s="118">
        <f t="shared" si="108"/>
        <v>163.13340083100667</v>
      </c>
      <c r="J231" s="118">
        <f t="shared" si="108"/>
        <v>162.46367517303418</v>
      </c>
      <c r="K231" s="118">
        <f t="shared" si="108"/>
        <v>169.16361718281343</v>
      </c>
      <c r="L231" s="118">
        <f t="shared" si="108"/>
        <v>171.54049785204887</v>
      </c>
      <c r="M231" s="118">
        <f t="shared" si="108"/>
        <v>163.98405190514484</v>
      </c>
      <c r="N231" s="118">
        <f t="shared" si="108"/>
        <v>167.3754313543229</v>
      </c>
      <c r="O231" s="118">
        <f t="shared" si="108"/>
        <v>154.62854363486346</v>
      </c>
      <c r="P231" s="118">
        <f t="shared" si="108"/>
        <v>147.0915440628456</v>
      </c>
      <c r="Q231" s="118">
        <f t="shared" si="108"/>
        <v>138.73443237819433</v>
      </c>
      <c r="R231" s="118">
        <f t="shared" ref="R231:V231" si="109">R232+R235+R237+R246</f>
        <v>146.16477701227026</v>
      </c>
      <c r="S231" s="118">
        <f t="shared" si="109"/>
        <v>147.95957681547347</v>
      </c>
      <c r="T231" s="118">
        <f t="shared" si="109"/>
        <v>152.97011616195863</v>
      </c>
      <c r="U231" s="118">
        <f t="shared" si="109"/>
        <v>146.95357192481933</v>
      </c>
      <c r="V231" s="118">
        <f t="shared" si="109"/>
        <v>142.22213530137859</v>
      </c>
      <c r="W231" s="118">
        <f t="shared" ref="W231:Y231" si="110">W232+W235+W237+W246</f>
        <v>164.65025717846322</v>
      </c>
      <c r="X231" s="118">
        <f t="shared" si="110"/>
        <v>149.34037961150344</v>
      </c>
      <c r="Y231" s="118">
        <f t="shared" si="110"/>
        <v>146.40203975006025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116.87825768202443</v>
      </c>
      <c r="C232" s="123">
        <f t="shared" si="111"/>
        <v>124.08947871139873</v>
      </c>
      <c r="D232" s="123">
        <f t="shared" si="111"/>
        <v>131.77544922767913</v>
      </c>
      <c r="E232" s="123">
        <f t="shared" si="111"/>
        <v>132.88574243955293</v>
      </c>
      <c r="F232" s="123">
        <f t="shared" si="111"/>
        <v>132.42358556912185</v>
      </c>
      <c r="G232" s="123">
        <f t="shared" si="111"/>
        <v>135.18121987863779</v>
      </c>
      <c r="H232" s="123">
        <f t="shared" si="111"/>
        <v>148.7071396874037</v>
      </c>
      <c r="I232" s="123">
        <f t="shared" si="111"/>
        <v>142.09134164488739</v>
      </c>
      <c r="J232" s="123">
        <f t="shared" si="111"/>
        <v>140.1770642043613</v>
      </c>
      <c r="K232" s="123">
        <f t="shared" si="111"/>
        <v>147.0359544148946</v>
      </c>
      <c r="L232" s="123">
        <f t="shared" si="111"/>
        <v>151.62819942543422</v>
      </c>
      <c r="M232" s="123">
        <f t="shared" si="111"/>
        <v>142.26916652766101</v>
      </c>
      <c r="N232" s="123">
        <f t="shared" si="111"/>
        <v>145.10662363948771</v>
      </c>
      <c r="O232" s="123">
        <f t="shared" si="111"/>
        <v>135.01933114376743</v>
      </c>
      <c r="P232" s="123">
        <f t="shared" si="111"/>
        <v>127.70252323052162</v>
      </c>
      <c r="Q232" s="123">
        <f t="shared" si="111"/>
        <v>121.77893064595455</v>
      </c>
      <c r="R232" s="123">
        <f t="shared" ref="R232:V232" si="112">SUM(R233:R234)</f>
        <v>128.55031648285001</v>
      </c>
      <c r="S232" s="123">
        <f t="shared" si="112"/>
        <v>130.8720915461908</v>
      </c>
      <c r="T232" s="123">
        <f t="shared" si="112"/>
        <v>134.7369175516543</v>
      </c>
      <c r="U232" s="123">
        <f t="shared" si="112"/>
        <v>128.90640482983261</v>
      </c>
      <c r="V232" s="123">
        <f t="shared" si="112"/>
        <v>125.46548788979436</v>
      </c>
      <c r="W232" s="123">
        <f t="shared" ref="W232:Y232" si="113">SUM(W233:W234)</f>
        <v>143.25291482167952</v>
      </c>
      <c r="X232" s="123">
        <f t="shared" si="113"/>
        <v>129.72502853597001</v>
      </c>
      <c r="Y232" s="123">
        <f t="shared" si="113"/>
        <v>128.23092334488024</v>
      </c>
      <c r="DA232" s="130" t="s">
        <v>2864</v>
      </c>
    </row>
    <row r="233" spans="1:105" ht="12" customHeight="1" x14ac:dyDescent="0.25">
      <c r="A233" s="97" t="s">
        <v>198</v>
      </c>
      <c r="B233" s="99">
        <v>116.49978424818705</v>
      </c>
      <c r="C233" s="99">
        <v>123.6939348751589</v>
      </c>
      <c r="D233" s="99">
        <v>131.3628713281185</v>
      </c>
      <c r="E233" s="99">
        <v>132.47666131962831</v>
      </c>
      <c r="F233" s="99">
        <v>132.0210208907111</v>
      </c>
      <c r="G233" s="99">
        <v>134.77503883989573</v>
      </c>
      <c r="H233" s="99">
        <v>148.2637430754589</v>
      </c>
      <c r="I233" s="99">
        <v>141.67408486611797</v>
      </c>
      <c r="J233" s="99">
        <v>139.76635673601689</v>
      </c>
      <c r="K233" s="99">
        <v>146.60808670394778</v>
      </c>
      <c r="L233" s="99">
        <v>151.19172788764132</v>
      </c>
      <c r="M233" s="99">
        <v>141.85967411829887</v>
      </c>
      <c r="N233" s="99">
        <v>144.68720973498205</v>
      </c>
      <c r="O233" s="99">
        <v>134.62637636728564</v>
      </c>
      <c r="P233" s="99">
        <v>127.33509186052954</v>
      </c>
      <c r="Q233" s="99">
        <v>121.43164690536412</v>
      </c>
      <c r="R233" s="99">
        <v>128.18626655041504</v>
      </c>
      <c r="S233" s="99">
        <v>130.50233273214428</v>
      </c>
      <c r="T233" s="99">
        <v>134.35407180981883</v>
      </c>
      <c r="U233" s="99">
        <v>128.53707283274599</v>
      </c>
      <c r="V233" s="99">
        <v>125.10813696530478</v>
      </c>
      <c r="W233" s="99">
        <v>142.84347042014574</v>
      </c>
      <c r="X233" s="99">
        <v>129.35110243898933</v>
      </c>
      <c r="Y233" s="99">
        <v>127.86165028429077</v>
      </c>
      <c r="DA233" s="63" t="s">
        <v>2865</v>
      </c>
    </row>
    <row r="234" spans="1:105" ht="12" customHeight="1" x14ac:dyDescent="0.25">
      <c r="A234" s="97" t="s">
        <v>53</v>
      </c>
      <c r="B234" s="99">
        <v>0.37847343383736826</v>
      </c>
      <c r="C234" s="99">
        <v>0.39554383623982253</v>
      </c>
      <c r="D234" s="99">
        <v>0.41257789956062046</v>
      </c>
      <c r="E234" s="99">
        <v>0.40908111992460966</v>
      </c>
      <c r="F234" s="99">
        <v>0.40256467841076304</v>
      </c>
      <c r="G234" s="99">
        <v>0.40618103874206873</v>
      </c>
      <c r="H234" s="99">
        <v>0.4433966119447813</v>
      </c>
      <c r="I234" s="99">
        <v>0.41725677876943684</v>
      </c>
      <c r="J234" s="99">
        <v>0.41070746834441846</v>
      </c>
      <c r="K234" s="99">
        <v>0.42786771094683662</v>
      </c>
      <c r="L234" s="99">
        <v>0.43647153779288661</v>
      </c>
      <c r="M234" s="99">
        <v>0.40949240936213016</v>
      </c>
      <c r="N234" s="99">
        <v>0.41941390450566318</v>
      </c>
      <c r="O234" s="99">
        <v>0.39295477648178728</v>
      </c>
      <c r="P234" s="99">
        <v>0.36743136999207815</v>
      </c>
      <c r="Q234" s="99">
        <v>0.34728374059043043</v>
      </c>
      <c r="R234" s="99">
        <v>0.36404993243496842</v>
      </c>
      <c r="S234" s="99">
        <v>0.369758814046525</v>
      </c>
      <c r="T234" s="99">
        <v>0.38284574183545611</v>
      </c>
      <c r="U234" s="99">
        <v>0.36933199708661746</v>
      </c>
      <c r="V234" s="99">
        <v>0.35735092448958022</v>
      </c>
      <c r="W234" s="99">
        <v>0.40944440153379275</v>
      </c>
      <c r="X234" s="99">
        <v>0.3739260969806848</v>
      </c>
      <c r="Y234" s="99">
        <v>0.36927306058945442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1.5922786406784946E-4</v>
      </c>
      <c r="C235" s="123">
        <f t="shared" si="114"/>
        <v>1.9322911798245475E-4</v>
      </c>
      <c r="D235" s="123">
        <f t="shared" si="114"/>
        <v>2.6840225422703769E-4</v>
      </c>
      <c r="E235" s="123">
        <f t="shared" si="114"/>
        <v>4.5573884582686869E-4</v>
      </c>
      <c r="F235" s="123">
        <f t="shared" si="114"/>
        <v>7.8959206141010713E-4</v>
      </c>
      <c r="G235" s="123">
        <f t="shared" si="114"/>
        <v>1.3434920084703505E-3</v>
      </c>
      <c r="H235" s="123">
        <f t="shared" si="114"/>
        <v>3.9602813995464415E-3</v>
      </c>
      <c r="I235" s="123">
        <f t="shared" si="114"/>
        <v>2.0331953509945657E-3</v>
      </c>
      <c r="J235" s="123">
        <f t="shared" si="114"/>
        <v>1.9926527994934568E-3</v>
      </c>
      <c r="K235" s="123">
        <f t="shared" si="114"/>
        <v>2.639978458840897E-3</v>
      </c>
      <c r="L235" s="123">
        <f t="shared" si="114"/>
        <v>2.3187945364906266E-2</v>
      </c>
      <c r="M235" s="123">
        <f t="shared" si="114"/>
        <v>3.0993739611901061E-3</v>
      </c>
      <c r="N235" s="123">
        <f t="shared" si="114"/>
        <v>9.7284210473885836E-3</v>
      </c>
      <c r="O235" s="123">
        <f t="shared" si="114"/>
        <v>5.3576227003016745E-3</v>
      </c>
      <c r="P235" s="123">
        <f t="shared" si="114"/>
        <v>1.3022212887461941E-2</v>
      </c>
      <c r="Q235" s="123">
        <f t="shared" si="114"/>
        <v>8.8331325948412098E-3</v>
      </c>
      <c r="R235" s="123">
        <f t="shared" si="114"/>
        <v>5.9654401375799759E-3</v>
      </c>
      <c r="S235" s="123">
        <f t="shared" si="114"/>
        <v>5.3140450307034232E-3</v>
      </c>
      <c r="T235" s="123">
        <f t="shared" si="114"/>
        <v>8.7716526675436206E-3</v>
      </c>
      <c r="U235" s="123">
        <f t="shared" si="114"/>
        <v>6.7778960660539603E-3</v>
      </c>
      <c r="V235" s="123">
        <f t="shared" si="114"/>
        <v>4.1071908469476658E-3</v>
      </c>
      <c r="W235" s="123">
        <f t="shared" si="114"/>
        <v>1.2323386603333172E-2</v>
      </c>
      <c r="X235" s="123">
        <f t="shared" si="114"/>
        <v>7.6512449542867197E-3</v>
      </c>
      <c r="Y235" s="123">
        <f t="shared" si="114"/>
        <v>5.7080245115961898E-3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1.5922786406784946E-4</v>
      </c>
      <c r="C236" s="99">
        <f>RES_hhdet_fecs!C129</f>
        <v>1.9322911798245475E-4</v>
      </c>
      <c r="D236" s="99">
        <f>RES_hhdet_fecs!D129</f>
        <v>2.6840225422703769E-4</v>
      </c>
      <c r="E236" s="99">
        <f>RES_hhdet_fecs!E129</f>
        <v>4.5573884582686869E-4</v>
      </c>
      <c r="F236" s="99">
        <f>RES_hhdet_fecs!F129</f>
        <v>7.8959206141010713E-4</v>
      </c>
      <c r="G236" s="99">
        <f>RES_hhdet_fecs!G129</f>
        <v>1.3434920084703505E-3</v>
      </c>
      <c r="H236" s="99">
        <f>RES_hhdet_fecs!H129</f>
        <v>3.9602813995464415E-3</v>
      </c>
      <c r="I236" s="99">
        <f>RES_hhdet_fecs!I129</f>
        <v>2.0331953509945657E-3</v>
      </c>
      <c r="J236" s="99">
        <f>RES_hhdet_fecs!J129</f>
        <v>1.9926527994934568E-3</v>
      </c>
      <c r="K236" s="99">
        <f>RES_hhdet_fecs!K129</f>
        <v>2.639978458840897E-3</v>
      </c>
      <c r="L236" s="99">
        <f>RES_hhdet_fecs!L129</f>
        <v>2.3187945364906266E-2</v>
      </c>
      <c r="M236" s="99">
        <f>RES_hhdet_fecs!M129</f>
        <v>3.0993739611901061E-3</v>
      </c>
      <c r="N236" s="99">
        <f>RES_hhdet_fecs!N129</f>
        <v>9.7284210473885836E-3</v>
      </c>
      <c r="O236" s="99">
        <f>RES_hhdet_fecs!O129</f>
        <v>5.3576227003016745E-3</v>
      </c>
      <c r="P236" s="99">
        <f>RES_hhdet_fecs!P129</f>
        <v>1.3022212887461941E-2</v>
      </c>
      <c r="Q236" s="99">
        <f>RES_hhdet_fecs!Q129</f>
        <v>8.8331325948412098E-3</v>
      </c>
      <c r="R236" s="99">
        <f>RES_hhdet_fecs!R129</f>
        <v>5.9654401375799759E-3</v>
      </c>
      <c r="S236" s="99">
        <f>RES_hhdet_fecs!S129</f>
        <v>5.3140450307034232E-3</v>
      </c>
      <c r="T236" s="99">
        <f>RES_hhdet_fecs!T129</f>
        <v>8.7716526675436206E-3</v>
      </c>
      <c r="U236" s="99">
        <f>RES_hhdet_fecs!U129</f>
        <v>6.7778960660539603E-3</v>
      </c>
      <c r="V236" s="99">
        <f>RES_hhdet_fecs!V129</f>
        <v>4.1071908469476658E-3</v>
      </c>
      <c r="W236" s="99">
        <f>RES_hhdet_fecs!W129</f>
        <v>1.2323386603333172E-2</v>
      </c>
      <c r="X236" s="99">
        <f>RES_hhdet_fecs!X129</f>
        <v>7.6512449542867197E-3</v>
      </c>
      <c r="Y236" s="99">
        <f>RES_hhdet_fecs!Y129</f>
        <v>5.7080245115961898E-3</v>
      </c>
      <c r="DA236" s="63" t="s">
        <v>2868</v>
      </c>
    </row>
    <row r="237" spans="1:105" ht="12" customHeight="1" x14ac:dyDescent="0.25">
      <c r="A237" s="121" t="s">
        <v>55</v>
      </c>
      <c r="B237" s="123">
        <v>6.1045033402294351</v>
      </c>
      <c r="C237" s="123">
        <v>6.5469294122434549</v>
      </c>
      <c r="D237" s="123">
        <v>6.2235532767473192</v>
      </c>
      <c r="E237" s="123">
        <v>6.7173026255355088</v>
      </c>
      <c r="F237" s="123">
        <v>7.858719955300062</v>
      </c>
      <c r="G237" s="123">
        <v>8.0894245816251154</v>
      </c>
      <c r="H237" s="123">
        <v>9.367966850346944</v>
      </c>
      <c r="I237" s="123">
        <v>8.6907415878297734</v>
      </c>
      <c r="J237" s="123">
        <v>9.2652699012513349</v>
      </c>
      <c r="K237" s="123">
        <v>9.5931636149311323</v>
      </c>
      <c r="L237" s="123">
        <v>9.0071624121510521</v>
      </c>
      <c r="M237" s="123">
        <v>9.4792160941731378</v>
      </c>
      <c r="N237" s="123">
        <v>9.8850446151362839</v>
      </c>
      <c r="O237" s="123">
        <v>9.0312039817660796</v>
      </c>
      <c r="P237" s="123">
        <v>9.400508853750658</v>
      </c>
      <c r="Q237" s="123">
        <v>9.0773825593722179</v>
      </c>
      <c r="R237" s="123">
        <v>9.5563795599688017</v>
      </c>
      <c r="S237" s="123">
        <v>9.4846403884657295</v>
      </c>
      <c r="T237" s="123">
        <v>9.3261989843111355</v>
      </c>
      <c r="U237" s="123">
        <v>8.7888094270268482</v>
      </c>
      <c r="V237" s="123">
        <v>8.3896224969994098</v>
      </c>
      <c r="W237" s="123">
        <v>13.2247801486252</v>
      </c>
      <c r="X237" s="123">
        <v>11.376236558503592</v>
      </c>
      <c r="Y237" s="123">
        <v>8.138674289910071</v>
      </c>
      <c r="DA237" s="130" t="s">
        <v>2869</v>
      </c>
    </row>
    <row r="238" spans="1:105" ht="12" customHeight="1" x14ac:dyDescent="0.25">
      <c r="A238" s="97" t="s">
        <v>128</v>
      </c>
      <c r="B238" s="99">
        <v>6.0699494005038641</v>
      </c>
      <c r="C238" s="99">
        <v>6.4932885610521858</v>
      </c>
      <c r="D238" s="99">
        <v>6.2133032538232644</v>
      </c>
      <c r="E238" s="99">
        <v>6.7040016910216869</v>
      </c>
      <c r="F238" s="99">
        <v>7.8165965772529793</v>
      </c>
      <c r="G238" s="99">
        <v>8.056371044887884</v>
      </c>
      <c r="H238" s="99">
        <v>9.3237471154928304</v>
      </c>
      <c r="I238" s="99">
        <v>8.6578860438794134</v>
      </c>
      <c r="J238" s="99">
        <v>9.2198216364355421</v>
      </c>
      <c r="K238" s="99">
        <v>9.5695141085359747</v>
      </c>
      <c r="L238" s="99">
        <v>9.0048609528924253</v>
      </c>
      <c r="M238" s="99">
        <v>9.4478123478711336</v>
      </c>
      <c r="N238" s="99">
        <v>9.8434473569181655</v>
      </c>
      <c r="O238" s="99">
        <v>9.0048950666722245</v>
      </c>
      <c r="P238" s="99">
        <v>9.3583120275388154</v>
      </c>
      <c r="Q238" s="99">
        <v>9.0365986920453611</v>
      </c>
      <c r="R238" s="99">
        <v>9.5184000858560704</v>
      </c>
      <c r="S238" s="99">
        <v>9.4494442990616339</v>
      </c>
      <c r="T238" s="99">
        <v>9.2940437609164732</v>
      </c>
      <c r="U238" s="99">
        <v>8.7729541590640334</v>
      </c>
      <c r="V238" s="99">
        <v>8.3611762374807181</v>
      </c>
      <c r="W238" s="99">
        <v>13.20576592881496</v>
      </c>
      <c r="X238" s="99">
        <v>11.348454946055156</v>
      </c>
      <c r="Y238" s="99">
        <v>8.1203195307860963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7.6035035756269895</v>
      </c>
      <c r="C242" s="102">
        <v>8.9050898703103094</v>
      </c>
      <c r="D242" s="102">
        <v>6.7301591805172594</v>
      </c>
      <c r="E242" s="102">
        <v>7.4787411193717599</v>
      </c>
      <c r="F242" s="102">
        <v>10.592442230744028</v>
      </c>
      <c r="G242" s="102">
        <v>10.433882756719798</v>
      </c>
      <c r="H242" s="102">
        <v>12.280747433360487</v>
      </c>
      <c r="I242" s="102">
        <v>10.05009163071248</v>
      </c>
      <c r="J242" s="102">
        <v>12.178031492244951</v>
      </c>
      <c r="K242" s="102">
        <v>12.878408488574518</v>
      </c>
      <c r="L242" s="102">
        <v>10.245257720060021</v>
      </c>
      <c r="M242" s="102">
        <v>11.531461297285436</v>
      </c>
      <c r="N242" s="102">
        <v>12.284145346047985</v>
      </c>
      <c r="O242" s="102">
        <v>10.791624914483004</v>
      </c>
      <c r="P242" s="102">
        <v>12.089472473199585</v>
      </c>
      <c r="Q242" s="102">
        <v>11.634876346276982</v>
      </c>
      <c r="R242" s="102">
        <v>11.949784443691938</v>
      </c>
      <c r="S242" s="102">
        <v>11.730236726964169</v>
      </c>
      <c r="T242" s="102">
        <v>11.381159844381772</v>
      </c>
      <c r="U242" s="102">
        <v>9.8323596538101388</v>
      </c>
      <c r="V242" s="102">
        <v>9.5548575911806122</v>
      </c>
      <c r="W242" s="102">
        <v>14.545383168302422</v>
      </c>
      <c r="X242" s="102">
        <v>13.24060336525973</v>
      </c>
      <c r="Y242" s="102">
        <v>9.4370764890655696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12.95514905689665</v>
      </c>
      <c r="C246" s="123">
        <v>12.883294176907389</v>
      </c>
      <c r="D246" s="123">
        <v>12.363088401483058</v>
      </c>
      <c r="E246" s="123">
        <v>12.604414751651639</v>
      </c>
      <c r="F246" s="123">
        <v>12.445357450669066</v>
      </c>
      <c r="G246" s="123">
        <v>12.450014672499801</v>
      </c>
      <c r="H246" s="123">
        <v>13.36295976370293</v>
      </c>
      <c r="I246" s="123">
        <v>12.349284402938519</v>
      </c>
      <c r="J246" s="123">
        <v>13.019348414622044</v>
      </c>
      <c r="K246" s="123">
        <v>12.531859174528847</v>
      </c>
      <c r="L246" s="123">
        <v>10.881948069098717</v>
      </c>
      <c r="M246" s="123">
        <v>12.232569909349522</v>
      </c>
      <c r="N246" s="123">
        <v>12.374034678651526</v>
      </c>
      <c r="O246" s="123">
        <v>10.572650886629651</v>
      </c>
      <c r="P246" s="123">
        <v>9.9754897656858716</v>
      </c>
      <c r="Q246" s="123">
        <v>7.8692860402727245</v>
      </c>
      <c r="R246" s="123">
        <v>8.0521155293138769</v>
      </c>
      <c r="S246" s="123">
        <v>7.5975308357862463</v>
      </c>
      <c r="T246" s="123">
        <v>8.8982279733256568</v>
      </c>
      <c r="U246" s="123">
        <v>9.2515797718938213</v>
      </c>
      <c r="V246" s="123">
        <v>8.3629177237378709</v>
      </c>
      <c r="W246" s="123">
        <v>8.1602388215551827</v>
      </c>
      <c r="X246" s="123">
        <v>8.2314632720755689</v>
      </c>
      <c r="Y246" s="123">
        <v>10.026734090758374</v>
      </c>
      <c r="DA246" s="130" t="s">
        <v>2878</v>
      </c>
    </row>
    <row r="247" spans="1:105" ht="12" customHeight="1" x14ac:dyDescent="0.25">
      <c r="A247" s="97" t="s">
        <v>50</v>
      </c>
      <c r="B247" s="99">
        <v>13.165934239226994</v>
      </c>
      <c r="C247" s="99">
        <v>12.971172041401925</v>
      </c>
      <c r="D247" s="99">
        <v>12.924092327093156</v>
      </c>
      <c r="E247" s="99">
        <v>13.20663806144595</v>
      </c>
      <c r="F247" s="99">
        <v>12.705057610626778</v>
      </c>
      <c r="G247" s="99">
        <v>13.828972803906611</v>
      </c>
      <c r="H247" s="99">
        <v>14.896896028308618</v>
      </c>
      <c r="I247" s="99">
        <v>12.568076714667015</v>
      </c>
      <c r="J247" s="99">
        <v>13.416403100922231</v>
      </c>
      <c r="K247" s="99">
        <v>13.299580369975223</v>
      </c>
      <c r="L247" s="99">
        <v>13.085354629370086</v>
      </c>
      <c r="M247" s="99">
        <v>14.130843672736491</v>
      </c>
      <c r="N247" s="99">
        <v>14.154548865150957</v>
      </c>
      <c r="O247" s="99">
        <v>11.701793900396808</v>
      </c>
      <c r="P247" s="99">
        <v>10.74384617102357</v>
      </c>
      <c r="Q247" s="99">
        <v>8.6638710879430256</v>
      </c>
      <c r="R247" s="99">
        <v>9.1856387279738332</v>
      </c>
      <c r="S247" s="99">
        <v>9.8426783851690267</v>
      </c>
      <c r="T247" s="99">
        <v>9.3427153743259552</v>
      </c>
      <c r="U247" s="99">
        <v>10.671997596409909</v>
      </c>
      <c r="V247" s="99">
        <v>10.033527375493513</v>
      </c>
      <c r="W247" s="99">
        <v>8.1924567598962792</v>
      </c>
      <c r="X247" s="99">
        <v>8.9421039445487711</v>
      </c>
      <c r="Y247" s="99">
        <v>12.03508484038279</v>
      </c>
      <c r="DA247" s="63" t="s">
        <v>2879</v>
      </c>
    </row>
    <row r="248" spans="1:105" ht="12" customHeight="1" x14ac:dyDescent="0.25">
      <c r="A248" s="109" t="s">
        <v>120</v>
      </c>
      <c r="B248" s="110">
        <v>9.5765162606119763</v>
      </c>
      <c r="C248" s="110">
        <v>11.461814428168724</v>
      </c>
      <c r="D248" s="110">
        <v>5.7467082146491606</v>
      </c>
      <c r="E248" s="110">
        <v>8.1317229854028312</v>
      </c>
      <c r="F248" s="110">
        <v>11.303119627642468</v>
      </c>
      <c r="G248" s="110">
        <v>8.4910820622130867</v>
      </c>
      <c r="H248" s="110">
        <v>10.755917864792789</v>
      </c>
      <c r="I248" s="110">
        <v>12.098302604848103</v>
      </c>
      <c r="J248" s="110">
        <v>12.690432520318412</v>
      </c>
      <c r="K248" s="110">
        <v>11.89087992267075</v>
      </c>
      <c r="L248" s="110">
        <v>8.7555306545564893</v>
      </c>
      <c r="M248" s="110">
        <v>10.130069078752362</v>
      </c>
      <c r="N248" s="110">
        <v>10.291557094080956</v>
      </c>
      <c r="O248" s="110">
        <v>9.2121358619551916</v>
      </c>
      <c r="P248" s="110">
        <v>9.0316652312960386</v>
      </c>
      <c r="Q248" s="110">
        <v>6.6860103219258979</v>
      </c>
      <c r="R248" s="110">
        <v>6.2003475805329522</v>
      </c>
      <c r="S248" s="110">
        <v>3.9332350680719204</v>
      </c>
      <c r="T248" s="110">
        <v>8.1543156021170766</v>
      </c>
      <c r="U248" s="110">
        <v>7.1489278244380614</v>
      </c>
      <c r="V248" s="110">
        <v>6.3681711577521263</v>
      </c>
      <c r="W248" s="110">
        <v>8.1239034058742448</v>
      </c>
      <c r="X248" s="110">
        <v>7.3799586988542334</v>
      </c>
      <c r="Y248" s="110">
        <v>6.2929915765483715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94.387380486392729</v>
      </c>
      <c r="C250" s="118">
        <f t="shared" si="115"/>
        <v>100.06517588665102</v>
      </c>
      <c r="D250" s="118">
        <f t="shared" si="115"/>
        <v>105.2453124815291</v>
      </c>
      <c r="E250" s="118">
        <f t="shared" si="115"/>
        <v>106.9682208810172</v>
      </c>
      <c r="F250" s="118">
        <f t="shared" si="115"/>
        <v>107.94862666471921</v>
      </c>
      <c r="G250" s="118">
        <f t="shared" si="115"/>
        <v>110.49118312761082</v>
      </c>
      <c r="H250" s="118">
        <f t="shared" si="115"/>
        <v>122.26881107956291</v>
      </c>
      <c r="I250" s="118">
        <f t="shared" si="115"/>
        <v>117.1891530084952</v>
      </c>
      <c r="J250" s="118">
        <f t="shared" si="115"/>
        <v>117.79679057874277</v>
      </c>
      <c r="K250" s="118">
        <f t="shared" si="115"/>
        <v>123.50662197576526</v>
      </c>
      <c r="L250" s="118">
        <f t="shared" si="115"/>
        <v>126.31410128453476</v>
      </c>
      <c r="M250" s="118">
        <f t="shared" si="115"/>
        <v>121.65760225858645</v>
      </c>
      <c r="N250" s="118">
        <f t="shared" si="115"/>
        <v>125.69841986944807</v>
      </c>
      <c r="O250" s="118">
        <f t="shared" si="115"/>
        <v>117.91384990583589</v>
      </c>
      <c r="P250" s="118">
        <f t="shared" si="115"/>
        <v>112.65539878704632</v>
      </c>
      <c r="Q250" s="118">
        <f t="shared" si="115"/>
        <v>107.11725325136275</v>
      </c>
      <c r="R250" s="118">
        <f t="shared" ref="R250:V250" si="116">R251+R254+R256+R265</f>
        <v>113.92605427055533</v>
      </c>
      <c r="S250" s="118">
        <f t="shared" si="116"/>
        <v>116.49487109337153</v>
      </c>
      <c r="T250" s="118">
        <f t="shared" si="116"/>
        <v>121.43505257653345</v>
      </c>
      <c r="U250" s="118">
        <f t="shared" si="116"/>
        <v>117.62300221895661</v>
      </c>
      <c r="V250" s="118">
        <f t="shared" si="116"/>
        <v>114.93268800669148</v>
      </c>
      <c r="W250" s="118">
        <f t="shared" ref="W250:Y250" si="117">W251+W254+W256+W265</f>
        <v>135.3568554584896</v>
      </c>
      <c r="X250" s="118">
        <f t="shared" si="117"/>
        <v>123.98232869586815</v>
      </c>
      <c r="Y250" s="118">
        <f t="shared" si="117"/>
        <v>122.41366688351494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82.410864585246571</v>
      </c>
      <c r="C251" s="123">
        <f t="shared" si="118"/>
        <v>87.755717940292129</v>
      </c>
      <c r="D251" s="123">
        <f t="shared" si="118"/>
        <v>93.472378705071876</v>
      </c>
      <c r="E251" s="123">
        <f t="shared" si="118"/>
        <v>94.566242226608821</v>
      </c>
      <c r="F251" s="123">
        <f t="shared" si="118"/>
        <v>94.54748483443035</v>
      </c>
      <c r="G251" s="123">
        <f t="shared" si="118"/>
        <v>96.853849055867244</v>
      </c>
      <c r="H251" s="123">
        <f t="shared" si="118"/>
        <v>106.78467323222735</v>
      </c>
      <c r="I251" s="123">
        <f t="shared" si="118"/>
        <v>102.49109645946618</v>
      </c>
      <c r="J251" s="123">
        <f t="shared" si="118"/>
        <v>101.96998751000608</v>
      </c>
      <c r="K251" s="123">
        <f t="shared" si="118"/>
        <v>107.70851083022134</v>
      </c>
      <c r="L251" s="123">
        <f t="shared" si="118"/>
        <v>112.1170205758623</v>
      </c>
      <c r="M251" s="123">
        <f t="shared" si="118"/>
        <v>106.26885852031812</v>
      </c>
      <c r="N251" s="123">
        <f t="shared" si="118"/>
        <v>109.79124192009458</v>
      </c>
      <c r="O251" s="123">
        <f t="shared" si="118"/>
        <v>103.72311452841858</v>
      </c>
      <c r="P251" s="123">
        <f t="shared" si="118"/>
        <v>98.467420494896515</v>
      </c>
      <c r="Q251" s="123">
        <f t="shared" si="118"/>
        <v>94.613540325994279</v>
      </c>
      <c r="R251" s="123">
        <f t="shared" ref="R251:V251" si="119">SUM(R252:R253)</f>
        <v>100.90333880680939</v>
      </c>
      <c r="S251" s="123">
        <f t="shared" si="119"/>
        <v>103.86181201945034</v>
      </c>
      <c r="T251" s="123">
        <f t="shared" si="119"/>
        <v>107.75774653684576</v>
      </c>
      <c r="U251" s="123">
        <f t="shared" si="119"/>
        <v>104.09535213541518</v>
      </c>
      <c r="V251" s="123">
        <f t="shared" si="119"/>
        <v>102.16090680319751</v>
      </c>
      <c r="W251" s="123">
        <f t="shared" ref="W251:Y251" si="120">SUM(W252:W253)</f>
        <v>118.08359053084126</v>
      </c>
      <c r="X251" s="123">
        <f t="shared" si="120"/>
        <v>108.24128587832702</v>
      </c>
      <c r="Y251" s="123">
        <f t="shared" si="120"/>
        <v>108.58407882069625</v>
      </c>
      <c r="DA251" s="130" t="s">
        <v>3032</v>
      </c>
    </row>
    <row r="252" spans="1:105" ht="12" customHeight="1" x14ac:dyDescent="0.25">
      <c r="A252" s="97" t="s">
        <v>198</v>
      </c>
      <c r="B252" s="99">
        <v>82.0323911514092</v>
      </c>
      <c r="C252" s="99">
        <v>87.360174104052305</v>
      </c>
      <c r="D252" s="99">
        <v>93.059800805511259</v>
      </c>
      <c r="E252" s="99">
        <v>94.157161106684214</v>
      </c>
      <c r="F252" s="99">
        <v>94.14492015601958</v>
      </c>
      <c r="G252" s="99">
        <v>96.447668017125181</v>
      </c>
      <c r="H252" s="99">
        <v>106.34127662028257</v>
      </c>
      <c r="I252" s="99">
        <v>102.07383968069674</v>
      </c>
      <c r="J252" s="99">
        <v>101.55928004166167</v>
      </c>
      <c r="K252" s="99">
        <v>107.2806431192745</v>
      </c>
      <c r="L252" s="99">
        <v>111.68054903806942</v>
      </c>
      <c r="M252" s="99">
        <v>105.85936611095599</v>
      </c>
      <c r="N252" s="99">
        <v>109.37182801558892</v>
      </c>
      <c r="O252" s="99">
        <v>103.33015975193679</v>
      </c>
      <c r="P252" s="99">
        <v>98.09998912490444</v>
      </c>
      <c r="Q252" s="99">
        <v>94.266256585403852</v>
      </c>
      <c r="R252" s="99">
        <v>100.53928887437442</v>
      </c>
      <c r="S252" s="99">
        <v>103.49205320540382</v>
      </c>
      <c r="T252" s="99">
        <v>107.3749007950103</v>
      </c>
      <c r="U252" s="99">
        <v>103.72602013832856</v>
      </c>
      <c r="V252" s="99">
        <v>101.80355587870793</v>
      </c>
      <c r="W252" s="99">
        <v>117.67414612930747</v>
      </c>
      <c r="X252" s="99">
        <v>107.86735978134634</v>
      </c>
      <c r="Y252" s="99">
        <v>108.2148057601068</v>
      </c>
      <c r="DA252" s="63" t="s">
        <v>3033</v>
      </c>
    </row>
    <row r="253" spans="1:105" ht="12" customHeight="1" x14ac:dyDescent="0.25">
      <c r="A253" s="97" t="s">
        <v>53</v>
      </c>
      <c r="B253" s="99">
        <v>0.37847343383736826</v>
      </c>
      <c r="C253" s="99">
        <v>0.39554383623982253</v>
      </c>
      <c r="D253" s="99">
        <v>0.41257789956062046</v>
      </c>
      <c r="E253" s="99">
        <v>0.40908111992460966</v>
      </c>
      <c r="F253" s="99">
        <v>0.40256467841076304</v>
      </c>
      <c r="G253" s="99">
        <v>0.40618103874206873</v>
      </c>
      <c r="H253" s="99">
        <v>0.4433966119447813</v>
      </c>
      <c r="I253" s="99">
        <v>0.41725677876943684</v>
      </c>
      <c r="J253" s="99">
        <v>0.41070746834441846</v>
      </c>
      <c r="K253" s="99">
        <v>0.42786771094683662</v>
      </c>
      <c r="L253" s="99">
        <v>0.43647153779288661</v>
      </c>
      <c r="M253" s="99">
        <v>0.40949240936213016</v>
      </c>
      <c r="N253" s="99">
        <v>0.41941390450566318</v>
      </c>
      <c r="O253" s="99">
        <v>0.39295477648178728</v>
      </c>
      <c r="P253" s="99">
        <v>0.36743136999207815</v>
      </c>
      <c r="Q253" s="99">
        <v>0.34728374059043043</v>
      </c>
      <c r="R253" s="99">
        <v>0.36404993243496842</v>
      </c>
      <c r="S253" s="99">
        <v>0.369758814046525</v>
      </c>
      <c r="T253" s="99">
        <v>0.38284574183545611</v>
      </c>
      <c r="U253" s="99">
        <v>0.36933199708661746</v>
      </c>
      <c r="V253" s="99">
        <v>0.35735092448958022</v>
      </c>
      <c r="W253" s="99">
        <v>0.40944440153379275</v>
      </c>
      <c r="X253" s="99">
        <v>0.3739260969806848</v>
      </c>
      <c r="Y253" s="99">
        <v>0.36927306058945442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3.1507093538573038E-4</v>
      </c>
      <c r="C254" s="123">
        <f t="shared" si="121"/>
        <v>3.9349656112908809E-4</v>
      </c>
      <c r="D254" s="123">
        <f t="shared" si="121"/>
        <v>5.78060701227318E-4</v>
      </c>
      <c r="E254" s="123">
        <f t="shared" si="121"/>
        <v>1.2178197110882232E-3</v>
      </c>
      <c r="F254" s="123">
        <f t="shared" si="121"/>
        <v>2.2580091356571492E-3</v>
      </c>
      <c r="G254" s="123">
        <f t="shared" si="121"/>
        <v>4.0342535505058308E-3</v>
      </c>
      <c r="H254" s="123">
        <f t="shared" si="121"/>
        <v>1.2264655434238315E-2</v>
      </c>
      <c r="I254" s="123">
        <f t="shared" si="121"/>
        <v>6.4969809083249121E-3</v>
      </c>
      <c r="J254" s="123">
        <f t="shared" si="121"/>
        <v>6.5869267784842292E-3</v>
      </c>
      <c r="K254" s="123">
        <f t="shared" si="121"/>
        <v>8.9994138234969975E-3</v>
      </c>
      <c r="L254" s="123">
        <f t="shared" si="121"/>
        <v>8.1519383457127961E-2</v>
      </c>
      <c r="M254" s="123">
        <f t="shared" si="121"/>
        <v>1.1198146035228423E-2</v>
      </c>
      <c r="N254" s="123">
        <f t="shared" si="121"/>
        <v>3.6476138679227048E-2</v>
      </c>
      <c r="O254" s="123">
        <f t="shared" si="121"/>
        <v>2.0911719138352658E-2</v>
      </c>
      <c r="P254" s="123">
        <f t="shared" si="121"/>
        <v>5.3105901349274905E-2</v>
      </c>
      <c r="Q254" s="123">
        <f t="shared" si="121"/>
        <v>3.7458508651036872E-2</v>
      </c>
      <c r="R254" s="123">
        <f t="shared" si="121"/>
        <v>2.6213960698999263E-2</v>
      </c>
      <c r="S254" s="123">
        <f t="shared" si="121"/>
        <v>2.4011873086714944E-2</v>
      </c>
      <c r="T254" s="123">
        <f t="shared" si="121"/>
        <v>4.0463303976303454E-2</v>
      </c>
      <c r="U254" s="123">
        <f t="shared" si="121"/>
        <v>3.1714293543842663E-2</v>
      </c>
      <c r="V254" s="123">
        <f t="shared" si="121"/>
        <v>1.9458120629007501E-2</v>
      </c>
      <c r="W254" s="123">
        <f t="shared" si="121"/>
        <v>5.8924342349226208E-2</v>
      </c>
      <c r="X254" s="123">
        <f t="shared" si="121"/>
        <v>3.6800265222573528E-2</v>
      </c>
      <c r="Y254" s="123">
        <f t="shared" si="121"/>
        <v>2.7552184654264282E-2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3.1507093538573038E-4</v>
      </c>
      <c r="C255" s="99">
        <f>RES_hhdet_tess!C129</f>
        <v>3.9349656112908809E-4</v>
      </c>
      <c r="D255" s="99">
        <f>RES_hhdet_tess!D129</f>
        <v>5.78060701227318E-4</v>
      </c>
      <c r="E255" s="99">
        <f>RES_hhdet_tess!E129</f>
        <v>1.2178197110882232E-3</v>
      </c>
      <c r="F255" s="99">
        <f>RES_hhdet_tess!F129</f>
        <v>2.2580091356571492E-3</v>
      </c>
      <c r="G255" s="99">
        <f>RES_hhdet_tess!G129</f>
        <v>4.0342535505058308E-3</v>
      </c>
      <c r="H255" s="99">
        <f>RES_hhdet_tess!H129</f>
        <v>1.2264655434238315E-2</v>
      </c>
      <c r="I255" s="99">
        <f>RES_hhdet_tess!I129</f>
        <v>6.4969809083249121E-3</v>
      </c>
      <c r="J255" s="99">
        <f>RES_hhdet_tess!J129</f>
        <v>6.5869267784842292E-3</v>
      </c>
      <c r="K255" s="99">
        <f>RES_hhdet_tess!K129</f>
        <v>8.9994138234969975E-3</v>
      </c>
      <c r="L255" s="99">
        <f>RES_hhdet_tess!L129</f>
        <v>8.1519383457127961E-2</v>
      </c>
      <c r="M255" s="99">
        <f>RES_hhdet_tess!M129</f>
        <v>1.1198146035228423E-2</v>
      </c>
      <c r="N255" s="99">
        <f>RES_hhdet_tess!N129</f>
        <v>3.6476138679227048E-2</v>
      </c>
      <c r="O255" s="99">
        <f>RES_hhdet_tess!O129</f>
        <v>2.0911719138352658E-2</v>
      </c>
      <c r="P255" s="99">
        <f>RES_hhdet_tess!P129</f>
        <v>5.3105901349274905E-2</v>
      </c>
      <c r="Q255" s="99">
        <f>RES_hhdet_tess!Q129</f>
        <v>3.7458508651036872E-2</v>
      </c>
      <c r="R255" s="99">
        <f>RES_hhdet_tess!R129</f>
        <v>2.6213960698999263E-2</v>
      </c>
      <c r="S255" s="99">
        <f>RES_hhdet_tess!S129</f>
        <v>2.4011873086714944E-2</v>
      </c>
      <c r="T255" s="99">
        <f>RES_hhdet_tess!T129</f>
        <v>4.0463303976303454E-2</v>
      </c>
      <c r="U255" s="99">
        <f>RES_hhdet_tess!U129</f>
        <v>3.1714293543842663E-2</v>
      </c>
      <c r="V255" s="99">
        <f>RES_hhdet_tess!V129</f>
        <v>1.9458120629007501E-2</v>
      </c>
      <c r="W255" s="99">
        <f>RES_hhdet_tess!W129</f>
        <v>5.8924342349226208E-2</v>
      </c>
      <c r="X255" s="99">
        <f>RES_hhdet_tess!X129</f>
        <v>3.6800265222573528E-2</v>
      </c>
      <c r="Y255" s="99">
        <f>RES_hhdet_tess!Y129</f>
        <v>2.7552184654264282E-2</v>
      </c>
      <c r="DA255" s="63" t="s">
        <v>3036</v>
      </c>
    </row>
    <row r="256" spans="1:105" ht="12" customHeight="1" x14ac:dyDescent="0.25">
      <c r="A256" s="121" t="s">
        <v>55</v>
      </c>
      <c r="B256" s="123">
        <v>4.5596466658032728</v>
      </c>
      <c r="C256" s="123">
        <v>4.9024340060123448</v>
      </c>
      <c r="D256" s="123">
        <v>4.6832276813087885</v>
      </c>
      <c r="E256" s="123">
        <v>5.0733717447411051</v>
      </c>
      <c r="F256" s="123">
        <v>5.9524690707883101</v>
      </c>
      <c r="G256" s="123">
        <v>6.1504391859662411</v>
      </c>
      <c r="H256" s="123">
        <v>7.1355018993175658</v>
      </c>
      <c r="I256" s="123">
        <v>6.6348299980238776</v>
      </c>
      <c r="J256" s="123">
        <v>7.1411535482644677</v>
      </c>
      <c r="K256" s="123">
        <v>7.4605182490893798</v>
      </c>
      <c r="L256" s="123">
        <v>7.0786824573285996</v>
      </c>
      <c r="M256" s="123">
        <v>7.4911670866410009</v>
      </c>
      <c r="N256" s="123">
        <v>7.8970772521903001</v>
      </c>
      <c r="O256" s="123">
        <v>7.3142387986756532</v>
      </c>
      <c r="P256" s="123">
        <v>7.6335449570230836</v>
      </c>
      <c r="Q256" s="123">
        <v>7.4191099312969726</v>
      </c>
      <c r="R256" s="123">
        <v>7.8826229880190946</v>
      </c>
      <c r="S256" s="123">
        <v>7.9015271604271353</v>
      </c>
      <c r="T256" s="123">
        <v>7.8272115587465576</v>
      </c>
      <c r="U256" s="123">
        <v>7.4491428168532448</v>
      </c>
      <c r="V256" s="123">
        <v>7.1527898122725215</v>
      </c>
      <c r="W256" s="123">
        <v>11.437274654147183</v>
      </c>
      <c r="X256" s="123">
        <v>9.949375859399435</v>
      </c>
      <c r="Y256" s="123">
        <v>7.2156692140036922</v>
      </c>
      <c r="DA256" s="130" t="s">
        <v>3037</v>
      </c>
    </row>
    <row r="257" spans="1:105" ht="12" customHeight="1" x14ac:dyDescent="0.25">
      <c r="A257" s="97" t="s">
        <v>128</v>
      </c>
      <c r="B257" s="99">
        <v>4.5613465917445097</v>
      </c>
      <c r="C257" s="99">
        <v>4.8938823580273194</v>
      </c>
      <c r="D257" s="99">
        <v>4.6970844813697532</v>
      </c>
      <c r="E257" s="99">
        <v>5.084181410068644</v>
      </c>
      <c r="F257" s="99">
        <v>5.9465039336154577</v>
      </c>
      <c r="G257" s="99">
        <v>6.1483821585430123</v>
      </c>
      <c r="H257" s="99">
        <v>7.1298085980478447</v>
      </c>
      <c r="I257" s="99">
        <v>6.6452419871655364</v>
      </c>
      <c r="J257" s="99">
        <v>7.1348078508924377</v>
      </c>
      <c r="K257" s="99">
        <v>7.4566968024778832</v>
      </c>
      <c r="L257" s="99">
        <v>7.0800231627700576</v>
      </c>
      <c r="M257" s="99">
        <v>7.4939121255131056</v>
      </c>
      <c r="N257" s="99">
        <v>7.8986946485200455</v>
      </c>
      <c r="O257" s="99">
        <v>7.3207750356126979</v>
      </c>
      <c r="P257" s="99">
        <v>7.6319469844050527</v>
      </c>
      <c r="Q257" s="99">
        <v>7.4176788118233254</v>
      </c>
      <c r="R257" s="99">
        <v>7.8836624741869734</v>
      </c>
      <c r="S257" s="99">
        <v>7.9026233566670294</v>
      </c>
      <c r="T257" s="99">
        <v>7.8266715987442996</v>
      </c>
      <c r="U257" s="99">
        <v>7.45278218909902</v>
      </c>
      <c r="V257" s="99">
        <v>7.1520400510619568</v>
      </c>
      <c r="W257" s="99">
        <v>11.441085163668825</v>
      </c>
      <c r="X257" s="99">
        <v>9.9457314782224309</v>
      </c>
      <c r="Y257" s="99">
        <v>7.2148646042055127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4.4859014024176664</v>
      </c>
      <c r="C261" s="102">
        <v>5.2783817712274601</v>
      </c>
      <c r="D261" s="102">
        <v>3.9983573380660591</v>
      </c>
      <c r="E261" s="102">
        <v>4.4545509184810195</v>
      </c>
      <c r="F261" s="102">
        <v>6.3395944420554402</v>
      </c>
      <c r="G261" s="102">
        <v>6.2963423247776946</v>
      </c>
      <c r="H261" s="102">
        <v>7.5105230849125855</v>
      </c>
      <c r="I261" s="102">
        <v>6.2040491864934895</v>
      </c>
      <c r="J261" s="102">
        <v>7.5478468213350647</v>
      </c>
      <c r="K261" s="102">
        <v>7.9913702542243428</v>
      </c>
      <c r="L261" s="102">
        <v>6.3574352268439647</v>
      </c>
      <c r="M261" s="102">
        <v>7.3117778888218767</v>
      </c>
      <c r="N261" s="102">
        <v>7.803794740720023</v>
      </c>
      <c r="O261" s="102">
        <v>6.8768764717182567</v>
      </c>
      <c r="P261" s="102">
        <v>7.7353746589344432</v>
      </c>
      <c r="Q261" s="102">
        <v>7.508853239179925</v>
      </c>
      <c r="R261" s="102">
        <v>7.8171162550037847</v>
      </c>
      <c r="S261" s="102">
        <v>7.831587166971703</v>
      </c>
      <c r="T261" s="102">
        <v>7.8617190680559386</v>
      </c>
      <c r="U261" s="102">
        <v>7.2096093229169629</v>
      </c>
      <c r="V261" s="102">
        <v>7.1835020426179614</v>
      </c>
      <c r="W261" s="102">
        <v>11.172621650710109</v>
      </c>
      <c r="X261" s="102">
        <v>10.193942776103142</v>
      </c>
      <c r="Y261" s="102">
        <v>7.272586721030657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7.4165541644075024</v>
      </c>
      <c r="C265" s="123">
        <v>7.4066304437854198</v>
      </c>
      <c r="D265" s="123">
        <v>7.0891280344471976</v>
      </c>
      <c r="E265" s="123">
        <v>7.3273890899561787</v>
      </c>
      <c r="F265" s="123">
        <v>7.4464147503648945</v>
      </c>
      <c r="G265" s="123">
        <v>7.4828606322268456</v>
      </c>
      <c r="H265" s="123">
        <v>8.3363712925837667</v>
      </c>
      <c r="I265" s="123">
        <v>8.0567295700968149</v>
      </c>
      <c r="J265" s="123">
        <v>8.6790625936937396</v>
      </c>
      <c r="K265" s="123">
        <v>8.328593482631037</v>
      </c>
      <c r="L265" s="123">
        <v>7.0368788678867302</v>
      </c>
      <c r="M265" s="123">
        <v>7.886378505592111</v>
      </c>
      <c r="N265" s="123">
        <v>7.9736245584839631</v>
      </c>
      <c r="O265" s="123">
        <v>6.8555848596033062</v>
      </c>
      <c r="P265" s="123">
        <v>6.5013274337774405</v>
      </c>
      <c r="Q265" s="123">
        <v>5.047144485420457</v>
      </c>
      <c r="R265" s="123">
        <v>5.1138785150278432</v>
      </c>
      <c r="S265" s="123">
        <v>4.7075200404073261</v>
      </c>
      <c r="T265" s="123">
        <v>5.8096311769648246</v>
      </c>
      <c r="U265" s="123">
        <v>6.0467929731443553</v>
      </c>
      <c r="V265" s="123">
        <v>5.5995332705924525</v>
      </c>
      <c r="W265" s="123">
        <v>5.7770659311519195</v>
      </c>
      <c r="X265" s="123">
        <v>5.7548666929191263</v>
      </c>
      <c r="Y265" s="123">
        <v>6.5863666641607201</v>
      </c>
      <c r="DA265" s="130" t="s">
        <v>3046</v>
      </c>
    </row>
    <row r="266" spans="1:105" ht="12" customHeight="1" x14ac:dyDescent="0.25">
      <c r="A266" s="97" t="s">
        <v>50</v>
      </c>
      <c r="B266" s="99">
        <v>7.4437295530399821</v>
      </c>
      <c r="C266" s="99">
        <v>7.3466221339611248</v>
      </c>
      <c r="D266" s="99">
        <v>7.3318299901517436</v>
      </c>
      <c r="E266" s="99">
        <v>7.5041647062368213</v>
      </c>
      <c r="F266" s="99">
        <v>7.2310303849431277</v>
      </c>
      <c r="G266" s="99">
        <v>7.8872447989426462</v>
      </c>
      <c r="H266" s="99">
        <v>8.5186428695548297</v>
      </c>
      <c r="I266" s="99">
        <v>7.1983110310407286</v>
      </c>
      <c r="J266" s="99">
        <v>7.6886057392220568</v>
      </c>
      <c r="K266" s="99">
        <v>7.6352296404709969</v>
      </c>
      <c r="L266" s="99">
        <v>7.5249596019825686</v>
      </c>
      <c r="M266" s="99">
        <v>8.135573705243587</v>
      </c>
      <c r="N266" s="99">
        <v>8.1551924170886156</v>
      </c>
      <c r="O266" s="99">
        <v>6.7454899630682545</v>
      </c>
      <c r="P266" s="99">
        <v>6.194616722427015</v>
      </c>
      <c r="Q266" s="99">
        <v>4.9999932450634388</v>
      </c>
      <c r="R266" s="99">
        <v>5.3131287861906253</v>
      </c>
      <c r="S266" s="99">
        <v>5.7157244878232865</v>
      </c>
      <c r="T266" s="99">
        <v>5.452200526185373</v>
      </c>
      <c r="U266" s="99">
        <v>6.2543095451026982</v>
      </c>
      <c r="V266" s="99">
        <v>5.8954193550464726</v>
      </c>
      <c r="W266" s="99">
        <v>4.8456085293014715</v>
      </c>
      <c r="X266" s="99">
        <v>5.3282376164346354</v>
      </c>
      <c r="Y266" s="99">
        <v>7.2384146026194358</v>
      </c>
      <c r="DA266" s="63" t="s">
        <v>3047</v>
      </c>
    </row>
    <row r="267" spans="1:105" ht="12" customHeight="1" x14ac:dyDescent="0.25">
      <c r="A267" s="109" t="s">
        <v>120</v>
      </c>
      <c r="B267" s="110">
        <v>6.9809653897583228</v>
      </c>
      <c r="C267" s="110">
        <v>8.377302610910867</v>
      </c>
      <c r="D267" s="110">
        <v>4.2267444793177669</v>
      </c>
      <c r="E267" s="110">
        <v>6.0144826804018257</v>
      </c>
      <c r="F267" s="110">
        <v>8.3937386515645844</v>
      </c>
      <c r="G267" s="110">
        <v>6.3218901660231035</v>
      </c>
      <c r="H267" s="110">
        <v>8.0265868190638461</v>
      </c>
      <c r="I267" s="110">
        <v>9.0414416321632327</v>
      </c>
      <c r="J267" s="110">
        <v>9.4995465554707952</v>
      </c>
      <c r="K267" s="110">
        <v>8.9074909254127093</v>
      </c>
      <c r="L267" s="110">
        <v>6.5658521443590825</v>
      </c>
      <c r="M267" s="110">
        <v>7.6103734717801119</v>
      </c>
      <c r="N267" s="110">
        <v>7.7612639951760976</v>
      </c>
      <c r="O267" s="110">
        <v>6.9882392346909983</v>
      </c>
      <c r="P267" s="110">
        <v>6.8780811021554094</v>
      </c>
      <c r="Q267" s="110">
        <v>5.1173609058879439</v>
      </c>
      <c r="R267" s="110">
        <v>4.7883754583975611</v>
      </c>
      <c r="S267" s="110">
        <v>3.0620338492335275</v>
      </c>
      <c r="T267" s="110">
        <v>6.4078417952311213</v>
      </c>
      <c r="U267" s="110">
        <v>5.7396051044577563</v>
      </c>
      <c r="V267" s="110">
        <v>5.246238441805029</v>
      </c>
      <c r="W267" s="110">
        <v>6.8275643065291174</v>
      </c>
      <c r="X267" s="110">
        <v>6.2660626091779648</v>
      </c>
      <c r="Y267" s="110">
        <v>5.3741386160562845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2.8151432641782792</v>
      </c>
      <c r="C269" s="118">
        <f t="shared" si="122"/>
        <v>2.7749783984753513</v>
      </c>
      <c r="D269" s="118">
        <f t="shared" si="122"/>
        <v>2.7063637973313335</v>
      </c>
      <c r="E269" s="118">
        <f t="shared" si="122"/>
        <v>2.6440175083462205</v>
      </c>
      <c r="F269" s="118">
        <f t="shared" si="122"/>
        <v>2.3514526243406872</v>
      </c>
      <c r="G269" s="118">
        <f t="shared" si="122"/>
        <v>2.3298620719451639</v>
      </c>
      <c r="H269" s="118">
        <f t="shared" si="122"/>
        <v>2.1304567263174521</v>
      </c>
      <c r="I269" s="118">
        <f t="shared" si="122"/>
        <v>1.5252949452801587</v>
      </c>
      <c r="J269" s="118">
        <f t="shared" si="122"/>
        <v>1.3808095983630804</v>
      </c>
      <c r="K269" s="118">
        <f t="shared" si="122"/>
        <v>1.3746594364136608</v>
      </c>
      <c r="L269" s="118">
        <f t="shared" si="122"/>
        <v>1.4598076544667902</v>
      </c>
      <c r="M269" s="118">
        <f t="shared" si="122"/>
        <v>1.6869105109603517</v>
      </c>
      <c r="N269" s="118">
        <f t="shared" si="122"/>
        <v>1.733342734790992</v>
      </c>
      <c r="O269" s="118">
        <f t="shared" si="122"/>
        <v>1.452606380264108</v>
      </c>
      <c r="P269" s="118">
        <f t="shared" si="122"/>
        <v>1.3453436893863062</v>
      </c>
      <c r="Q269" s="118">
        <f t="shared" si="122"/>
        <v>1.1774272388075893</v>
      </c>
      <c r="R269" s="118">
        <f t="shared" ref="R269:V269" si="123">R270+R273+R275+R284</f>
        <v>1.294318296308286</v>
      </c>
      <c r="S269" s="118">
        <f t="shared" si="123"/>
        <v>1.3864017702055504</v>
      </c>
      <c r="T269" s="118">
        <f t="shared" si="123"/>
        <v>1.3285080779069582</v>
      </c>
      <c r="U269" s="118">
        <f t="shared" si="123"/>
        <v>1.4468507186988382</v>
      </c>
      <c r="V269" s="118">
        <f t="shared" si="123"/>
        <v>1.2403865206756144</v>
      </c>
      <c r="W269" s="118">
        <f t="shared" ref="W269:Y269" si="124">W270+W273+W275+W284</f>
        <v>0.98638723413384233</v>
      </c>
      <c r="X269" s="118">
        <f t="shared" si="124"/>
        <v>1.1072282228771442</v>
      </c>
      <c r="Y269" s="118">
        <f t="shared" si="124"/>
        <v>1.7776863552217335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2.8151432641782792</v>
      </c>
      <c r="C284" s="123">
        <v>2.7749783984753513</v>
      </c>
      <c r="D284" s="123">
        <v>2.7063637973313335</v>
      </c>
      <c r="E284" s="123">
        <v>2.6440175083462205</v>
      </c>
      <c r="F284" s="123">
        <v>2.3514526243406872</v>
      </c>
      <c r="G284" s="123">
        <v>2.3298620719451639</v>
      </c>
      <c r="H284" s="123">
        <v>2.1304567263174521</v>
      </c>
      <c r="I284" s="123">
        <v>1.5252949452801587</v>
      </c>
      <c r="J284" s="123">
        <v>1.3808095983630804</v>
      </c>
      <c r="K284" s="123">
        <v>1.3746594364136608</v>
      </c>
      <c r="L284" s="123">
        <v>1.4598076544667902</v>
      </c>
      <c r="M284" s="123">
        <v>1.6869105109603517</v>
      </c>
      <c r="N284" s="123">
        <v>1.733342734790992</v>
      </c>
      <c r="O284" s="123">
        <v>1.452606380264108</v>
      </c>
      <c r="P284" s="123">
        <v>1.3453436893863062</v>
      </c>
      <c r="Q284" s="123">
        <v>1.1774272388075893</v>
      </c>
      <c r="R284" s="123">
        <v>1.294318296308286</v>
      </c>
      <c r="S284" s="123">
        <v>1.3864017702055504</v>
      </c>
      <c r="T284" s="123">
        <v>1.3285080779069582</v>
      </c>
      <c r="U284" s="123">
        <v>1.4468507186988382</v>
      </c>
      <c r="V284" s="123">
        <v>1.2403865206756144</v>
      </c>
      <c r="W284" s="123">
        <v>0.98638723413384233</v>
      </c>
      <c r="X284" s="123">
        <v>1.1072282228771442</v>
      </c>
      <c r="Y284" s="123">
        <v>1.7776863552217335</v>
      </c>
      <c r="DA284" s="130" t="s">
        <v>3214</v>
      </c>
    </row>
    <row r="285" spans="1:105" ht="12" customHeight="1" x14ac:dyDescent="0.25">
      <c r="A285" s="97" t="s">
        <v>50</v>
      </c>
      <c r="B285" s="99">
        <v>2.9907736217828047</v>
      </c>
      <c r="C285" s="99">
        <v>2.9465314409248617</v>
      </c>
      <c r="D285" s="99">
        <v>2.9358368130224823</v>
      </c>
      <c r="E285" s="99">
        <v>3.0000199020380625</v>
      </c>
      <c r="F285" s="99">
        <v>2.8860808868299794</v>
      </c>
      <c r="G285" s="99">
        <v>3.1413894621354266</v>
      </c>
      <c r="H285" s="99">
        <v>3.383978901790587</v>
      </c>
      <c r="I285" s="99">
        <v>2.85496430650376</v>
      </c>
      <c r="J285" s="99">
        <v>3.0476701284054939</v>
      </c>
      <c r="K285" s="99">
        <v>3.021132676843572</v>
      </c>
      <c r="L285" s="99">
        <v>2.9724691576077094</v>
      </c>
      <c r="M285" s="99">
        <v>3.2099624486988216</v>
      </c>
      <c r="N285" s="99">
        <v>3.2153473202076914</v>
      </c>
      <c r="O285" s="99">
        <v>2.6581795024141388</v>
      </c>
      <c r="P285" s="99">
        <v>2.4405720962097148</v>
      </c>
      <c r="Q285" s="99">
        <v>1.9680849563371379</v>
      </c>
      <c r="R285" s="99">
        <v>2.0866096934465364</v>
      </c>
      <c r="S285" s="99">
        <v>2.2358628219749965</v>
      </c>
      <c r="T285" s="99">
        <v>2.1222912244318843</v>
      </c>
      <c r="U285" s="99">
        <v>2.4242509740004752</v>
      </c>
      <c r="V285" s="99">
        <v>2.2792160786171065</v>
      </c>
      <c r="W285" s="99">
        <v>1.8609984775780386</v>
      </c>
      <c r="X285" s="99">
        <v>2.0312883320436992</v>
      </c>
      <c r="Y285" s="99">
        <v>2.7338898723413547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14.736294618395775</v>
      </c>
      <c r="D290" s="117">
        <f t="shared" si="129"/>
        <v>13.298209032778914</v>
      </c>
      <c r="E290" s="117">
        <f t="shared" si="129"/>
        <v>12.01191823721269</v>
      </c>
      <c r="F290" s="117">
        <f t="shared" si="129"/>
        <v>10.678388220735354</v>
      </c>
      <c r="G290" s="117">
        <f t="shared" si="129"/>
        <v>10.480245420486924</v>
      </c>
      <c r="H290" s="117">
        <f t="shared" si="129"/>
        <v>4.5882993833394128</v>
      </c>
      <c r="I290" s="117">
        <f t="shared" si="129"/>
        <v>9.0993697548882295</v>
      </c>
      <c r="J290" s="117">
        <f t="shared" si="129"/>
        <v>26.600900637948151</v>
      </c>
      <c r="K290" s="117">
        <f t="shared" si="129"/>
        <v>11.357115940218028</v>
      </c>
      <c r="L290" s="117">
        <f t="shared" si="129"/>
        <v>17.642902458731253</v>
      </c>
      <c r="M290" s="117">
        <f t="shared" si="129"/>
        <v>11.279141437484011</v>
      </c>
      <c r="N290" s="117">
        <f t="shared" si="129"/>
        <v>12.721593096659323</v>
      </c>
      <c r="O290" s="117">
        <f t="shared" si="129"/>
        <v>20.550817787914532</v>
      </c>
      <c r="P290" s="117">
        <f t="shared" si="129"/>
        <v>8.4565773627975691</v>
      </c>
      <c r="Q290" s="117">
        <f t="shared" si="129"/>
        <v>14.298671635950816</v>
      </c>
      <c r="R290" s="117">
        <f t="shared" ref="R290:V290" si="130">R291+R294+R296+R305</f>
        <v>16.275191503268893</v>
      </c>
      <c r="S290" s="117">
        <f t="shared" si="130"/>
        <v>10.220230767507907</v>
      </c>
      <c r="T290" s="117">
        <f t="shared" si="130"/>
        <v>5.4575722219289062</v>
      </c>
      <c r="U290" s="117">
        <f t="shared" si="130"/>
        <v>6.1667374872347649</v>
      </c>
      <c r="V290" s="117">
        <f t="shared" si="130"/>
        <v>4.0006172775196243</v>
      </c>
      <c r="W290" s="117">
        <f t="shared" ref="W290:Y290" si="131">W291+W294+W296+W305</f>
        <v>15.59630880658287</v>
      </c>
      <c r="X290" s="117">
        <f t="shared" si="131"/>
        <v>11.36291889754783</v>
      </c>
      <c r="Y290" s="117">
        <f t="shared" si="131"/>
        <v>12.915036320380215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12.692980210030965</v>
      </c>
      <c r="D291" s="122">
        <f t="shared" si="132"/>
        <v>11.647262692904857</v>
      </c>
      <c r="E291" s="122">
        <f t="shared" si="132"/>
        <v>10.556042760873359</v>
      </c>
      <c r="F291" s="122">
        <f t="shared" si="132"/>
        <v>9.3273335857829629</v>
      </c>
      <c r="G291" s="122">
        <f t="shared" si="132"/>
        <v>9.3391496655339612</v>
      </c>
      <c r="H291" s="122">
        <f t="shared" si="132"/>
        <v>4.0470299274681016</v>
      </c>
      <c r="I291" s="122">
        <f t="shared" si="132"/>
        <v>7.9201881946596497</v>
      </c>
      <c r="J291" s="122">
        <f t="shared" si="132"/>
        <v>23.007849441031098</v>
      </c>
      <c r="K291" s="122">
        <f t="shared" si="132"/>
        <v>9.7955276644437443</v>
      </c>
      <c r="L291" s="122">
        <f t="shared" si="132"/>
        <v>15.174014871359343</v>
      </c>
      <c r="M291" s="122">
        <f t="shared" si="132"/>
        <v>9.5101775310587158</v>
      </c>
      <c r="N291" s="122">
        <f t="shared" si="132"/>
        <v>11.07599608049239</v>
      </c>
      <c r="O291" s="122">
        <f t="shared" si="132"/>
        <v>18.226997774874036</v>
      </c>
      <c r="P291" s="122">
        <f t="shared" si="132"/>
        <v>7.3951695051076634</v>
      </c>
      <c r="Q291" s="122">
        <f t="shared" si="132"/>
        <v>12.539402805850766</v>
      </c>
      <c r="R291" s="122">
        <f t="shared" ref="R291:V291" si="133">SUM(R292:R293)</f>
        <v>14.254700025979496</v>
      </c>
      <c r="S291" s="122">
        <f t="shared" si="133"/>
        <v>8.9525336606403165</v>
      </c>
      <c r="T291" s="122">
        <f t="shared" si="133"/>
        <v>4.6992892054420228</v>
      </c>
      <c r="U291" s="122">
        <f t="shared" si="133"/>
        <v>5.2555077692880898</v>
      </c>
      <c r="V291" s="122">
        <f t="shared" si="133"/>
        <v>3.3718879241123969</v>
      </c>
      <c r="W291" s="122">
        <f t="shared" ref="W291:Y291" si="134">SUM(W292:W293)</f>
        <v>12.643374323967027</v>
      </c>
      <c r="X291" s="122">
        <f t="shared" si="134"/>
        <v>9.0171510154877748</v>
      </c>
      <c r="Y291" s="122">
        <f t="shared" si="134"/>
        <v>10.017223078370069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12.651150324315688</v>
      </c>
      <c r="D292" s="98">
        <v>11.609443336374108</v>
      </c>
      <c r="E292" s="98">
        <v>10.522239249886756</v>
      </c>
      <c r="F292" s="98">
        <v>9.2977503661287155</v>
      </c>
      <c r="G292" s="98">
        <v>9.3097883222158444</v>
      </c>
      <c r="H292" s="98">
        <v>4.0343507180289873</v>
      </c>
      <c r="I292" s="98">
        <v>7.8956986678216055</v>
      </c>
      <c r="J292" s="98">
        <v>22.93698474585193</v>
      </c>
      <c r="K292" s="98">
        <v>9.7655569906120672</v>
      </c>
      <c r="L292" s="98">
        <v>15.128172521374665</v>
      </c>
      <c r="M292" s="98">
        <v>9.4814427045876855</v>
      </c>
      <c r="N292" s="98">
        <v>11.042356382514871</v>
      </c>
      <c r="O292" s="98">
        <v>18.171108475652328</v>
      </c>
      <c r="P292" s="98">
        <v>7.3723744157035798</v>
      </c>
      <c r="Q292" s="98">
        <v>12.50065777534736</v>
      </c>
      <c r="R292" s="98">
        <v>14.210786384902404</v>
      </c>
      <c r="S292" s="98">
        <v>8.9249455303173288</v>
      </c>
      <c r="T292" s="98">
        <v>4.6846482304602723</v>
      </c>
      <c r="U292" s="98">
        <v>5.2389538132294202</v>
      </c>
      <c r="V292" s="98">
        <v>3.3612957667705294</v>
      </c>
      <c r="W292" s="98">
        <v>12.603588772318794</v>
      </c>
      <c r="X292" s="98">
        <v>8.9887435995174219</v>
      </c>
      <c r="Y292" s="98">
        <v>9.9860113905031529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4.1829885715276502E-2</v>
      </c>
      <c r="D293" s="98">
        <v>3.7819356530748464E-2</v>
      </c>
      <c r="E293" s="98">
        <v>3.3803510986602357E-2</v>
      </c>
      <c r="F293" s="98">
        <v>2.958321965424756E-2</v>
      </c>
      <c r="G293" s="98">
        <v>2.9361343318117041E-2</v>
      </c>
      <c r="H293" s="98">
        <v>1.2679209439114748E-2</v>
      </c>
      <c r="I293" s="98">
        <v>2.4489526838043861E-2</v>
      </c>
      <c r="J293" s="98">
        <v>7.0864695179169032E-2</v>
      </c>
      <c r="K293" s="98">
        <v>2.9970673831676526E-2</v>
      </c>
      <c r="L293" s="98">
        <v>4.5842349984678565E-2</v>
      </c>
      <c r="M293" s="98">
        <v>2.8734826471030012E-2</v>
      </c>
      <c r="N293" s="98">
        <v>3.3639697977517743E-2</v>
      </c>
      <c r="O293" s="98">
        <v>5.5889299221705824E-2</v>
      </c>
      <c r="P293" s="98">
        <v>2.2795089404083691E-2</v>
      </c>
      <c r="Q293" s="98">
        <v>3.8745030503405983E-2</v>
      </c>
      <c r="R293" s="98">
        <v>4.3913641077091899E-2</v>
      </c>
      <c r="S293" s="98">
        <v>2.7588130322987424E-2</v>
      </c>
      <c r="T293" s="98">
        <v>1.4640974981750028E-2</v>
      </c>
      <c r="U293" s="98">
        <v>1.655395605866963E-2</v>
      </c>
      <c r="V293" s="98">
        <v>1.059215734186765E-2</v>
      </c>
      <c r="W293" s="98">
        <v>3.9785551648232172E-2</v>
      </c>
      <c r="X293" s="98">
        <v>2.8407415970352717E-2</v>
      </c>
      <c r="Y293" s="98">
        <v>3.1211687866916298E-2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1.4458970428691492E-5</v>
      </c>
      <c r="E294" s="122">
        <f t="shared" si="135"/>
        <v>1.9699500363959686E-4</v>
      </c>
      <c r="F294" s="122">
        <f t="shared" si="135"/>
        <v>3.0631193446839744E-4</v>
      </c>
      <c r="G294" s="122">
        <f t="shared" si="135"/>
        <v>5.3048519382475131E-4</v>
      </c>
      <c r="H294" s="122">
        <f t="shared" si="135"/>
        <v>6.5497536922153282E-4</v>
      </c>
      <c r="I294" s="122">
        <f t="shared" si="135"/>
        <v>7.3781349357445217E-4</v>
      </c>
      <c r="J294" s="122">
        <f t="shared" si="135"/>
        <v>1.5932208292625365E-3</v>
      </c>
      <c r="K294" s="122">
        <f t="shared" si="135"/>
        <v>1.0718268582959589E-3</v>
      </c>
      <c r="L294" s="122">
        <f t="shared" si="135"/>
        <v>8.9447334609773516E-3</v>
      </c>
      <c r="M294" s="122">
        <f t="shared" si="135"/>
        <v>5.7466936988213239E-4</v>
      </c>
      <c r="N294" s="122">
        <f t="shared" si="135"/>
        <v>2.5945968949416449E-3</v>
      </c>
      <c r="O294" s="122">
        <f t="shared" si="135"/>
        <v>9.0352470567510597E-4</v>
      </c>
      <c r="P294" s="122">
        <f t="shared" si="135"/>
        <v>1.2781053869675273E-3</v>
      </c>
      <c r="Q294" s="122">
        <f t="shared" si="135"/>
        <v>8.7346489170321508E-4</v>
      </c>
      <c r="R294" s="122">
        <f t="shared" si="135"/>
        <v>7.1537803113662325E-4</v>
      </c>
      <c r="S294" s="122">
        <f t="shared" si="135"/>
        <v>3.4888607376522756E-4</v>
      </c>
      <c r="T294" s="122">
        <f t="shared" si="135"/>
        <v>2.2880725078513098E-4</v>
      </c>
      <c r="U294" s="122">
        <f t="shared" si="135"/>
        <v>1.790610151477613E-4</v>
      </c>
      <c r="V294" s="122">
        <f t="shared" si="135"/>
        <v>8.2782130307002271E-5</v>
      </c>
      <c r="W294" s="122">
        <f t="shared" si="135"/>
        <v>5.0837111602276136E-4</v>
      </c>
      <c r="X294" s="122">
        <f t="shared" si="135"/>
        <v>2.7594711115452657E-4</v>
      </c>
      <c r="Y294" s="122">
        <f t="shared" si="135"/>
        <v>3.0854205496571772E-5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1.4458970428691492E-5</v>
      </c>
      <c r="E295" s="98">
        <v>1.9699500363959686E-4</v>
      </c>
      <c r="F295" s="98">
        <v>3.0631193446839744E-4</v>
      </c>
      <c r="G295" s="98">
        <v>5.3048519382475131E-4</v>
      </c>
      <c r="H295" s="98">
        <v>6.5497536922153282E-4</v>
      </c>
      <c r="I295" s="98">
        <v>7.3781349357445217E-4</v>
      </c>
      <c r="J295" s="98">
        <v>1.5932208292625365E-3</v>
      </c>
      <c r="K295" s="98">
        <v>1.0718268582959589E-3</v>
      </c>
      <c r="L295" s="98">
        <v>8.9447334609773516E-3</v>
      </c>
      <c r="M295" s="98">
        <v>5.7466936988213239E-4</v>
      </c>
      <c r="N295" s="98">
        <v>2.5945968949416449E-3</v>
      </c>
      <c r="O295" s="98">
        <v>9.0352470567510597E-4</v>
      </c>
      <c r="P295" s="98">
        <v>1.2781053869675273E-3</v>
      </c>
      <c r="Q295" s="98">
        <v>8.7346489170321508E-4</v>
      </c>
      <c r="R295" s="98">
        <v>7.1537803113662325E-4</v>
      </c>
      <c r="S295" s="98">
        <v>3.4888607376522756E-4</v>
      </c>
      <c r="T295" s="98">
        <v>2.2880725078513098E-4</v>
      </c>
      <c r="U295" s="98">
        <v>1.790610151477613E-4</v>
      </c>
      <c r="V295" s="98">
        <v>8.2782130307002271E-5</v>
      </c>
      <c r="W295" s="98">
        <v>5.0837111602276136E-4</v>
      </c>
      <c r="X295" s="98">
        <v>2.7594711115452657E-4</v>
      </c>
      <c r="Y295" s="98">
        <v>3.0854205496571772E-5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0.68002668233124097</v>
      </c>
      <c r="D296" s="122">
        <v>0.56640171737896916</v>
      </c>
      <c r="E296" s="122">
        <v>0.5236924471632185</v>
      </c>
      <c r="F296" s="122">
        <v>0.52230769793772791</v>
      </c>
      <c r="G296" s="122">
        <v>0.47125181088055912</v>
      </c>
      <c r="H296" s="122">
        <v>0.24442744251114468</v>
      </c>
      <c r="I296" s="122">
        <v>0.48564739144643915</v>
      </c>
      <c r="J296" s="122">
        <v>1.4483154965235947</v>
      </c>
      <c r="K296" s="122">
        <v>0.63643072351061736</v>
      </c>
      <c r="L296" s="122">
        <v>0.99957540137699119</v>
      </c>
      <c r="M296" s="122">
        <v>0.73176812192912555</v>
      </c>
      <c r="N296" s="122">
        <v>0.71149164323367076</v>
      </c>
      <c r="O296" s="122">
        <v>1.0460030812176713</v>
      </c>
      <c r="P296" s="122">
        <v>0.49751640153835364</v>
      </c>
      <c r="Q296" s="122">
        <v>0.87830162480618612</v>
      </c>
      <c r="R296" s="122">
        <v>1.0319638739019177</v>
      </c>
      <c r="S296" s="122">
        <v>0.6474557841352595</v>
      </c>
      <c r="T296" s="122">
        <v>0.36807019314374512</v>
      </c>
      <c r="U296" s="122">
        <v>0.44294835906796226</v>
      </c>
      <c r="V296" s="122">
        <v>0.337297558654089</v>
      </c>
      <c r="W296" s="122">
        <v>1.737445953187722</v>
      </c>
      <c r="X296" s="122">
        <v>1.2669577058980295</v>
      </c>
      <c r="Y296" s="122">
        <v>1.0748721776663941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0.64320789366534548</v>
      </c>
      <c r="D297" s="98">
        <v>0.55794560869029242</v>
      </c>
      <c r="E297" s="98">
        <v>0.51754886911115494</v>
      </c>
      <c r="F297" s="98">
        <v>0.50501672419140642</v>
      </c>
      <c r="G297" s="98">
        <v>0.4427250434200396</v>
      </c>
      <c r="H297" s="98">
        <v>0.15707871679213051</v>
      </c>
      <c r="I297" s="98">
        <v>0.36940415887905875</v>
      </c>
      <c r="J297" s="98">
        <v>1.4483154965235947</v>
      </c>
      <c r="K297" s="98">
        <v>0.63643072351061736</v>
      </c>
      <c r="L297" s="98">
        <v>0.99957540137699119</v>
      </c>
      <c r="M297" s="98">
        <v>0.60569342223032185</v>
      </c>
      <c r="N297" s="98">
        <v>0.69745445361645175</v>
      </c>
      <c r="O297" s="98">
        <v>1.0460030812176713</v>
      </c>
      <c r="P297" s="98">
        <v>0.4774637151116834</v>
      </c>
      <c r="Q297" s="98">
        <v>0.85383753150298514</v>
      </c>
      <c r="R297" s="98">
        <v>1.0032355937955542</v>
      </c>
      <c r="S297" s="98">
        <v>0.62268021986832356</v>
      </c>
      <c r="T297" s="98">
        <v>0.3294213485106659</v>
      </c>
      <c r="U297" s="98">
        <v>0.40105310640430486</v>
      </c>
      <c r="V297" s="98">
        <v>0.25265789066765038</v>
      </c>
      <c r="W297" s="98">
        <v>1.737445953187722</v>
      </c>
      <c r="X297" s="98">
        <v>1.2510989729154258</v>
      </c>
      <c r="Y297" s="98">
        <v>1.0724011383537695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3.6818788665895531E-2</v>
      </c>
      <c r="D301" s="101">
        <v>8.4561086886767809E-3</v>
      </c>
      <c r="E301" s="101">
        <v>6.1435780520635681E-3</v>
      </c>
      <c r="F301" s="101">
        <v>1.7290973746321547E-2</v>
      </c>
      <c r="G301" s="101">
        <v>2.8526767460519502E-2</v>
      </c>
      <c r="H301" s="101">
        <v>8.7348725719014184E-2</v>
      </c>
      <c r="I301" s="101">
        <v>0.11624323256738038</v>
      </c>
      <c r="J301" s="101">
        <v>0</v>
      </c>
      <c r="K301" s="101">
        <v>0</v>
      </c>
      <c r="L301" s="101">
        <v>0</v>
      </c>
      <c r="M301" s="101">
        <v>0.12607469969880369</v>
      </c>
      <c r="N301" s="101">
        <v>1.4037189617219043E-2</v>
      </c>
      <c r="O301" s="101">
        <v>0</v>
      </c>
      <c r="P301" s="101">
        <v>2.0052686426670224E-2</v>
      </c>
      <c r="Q301" s="101">
        <v>2.4464093303200991E-2</v>
      </c>
      <c r="R301" s="101">
        <v>2.8728280106363618E-2</v>
      </c>
      <c r="S301" s="101">
        <v>2.4775564266935907E-2</v>
      </c>
      <c r="T301" s="101">
        <v>3.8648844633079188E-2</v>
      </c>
      <c r="U301" s="101">
        <v>4.1895252663657373E-2</v>
      </c>
      <c r="V301" s="101">
        <v>8.4639667986438613E-2</v>
      </c>
      <c r="W301" s="101">
        <v>0</v>
      </c>
      <c r="X301" s="101">
        <v>1.5858732982603693E-2</v>
      </c>
      <c r="Y301" s="101">
        <v>2.4710393126246735E-3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1.3632877260335696</v>
      </c>
      <c r="D305" s="122">
        <v>1.08453016352466</v>
      </c>
      <c r="E305" s="122">
        <v>0.93198603417247261</v>
      </c>
      <c r="F305" s="122">
        <v>0.82844062508019523</v>
      </c>
      <c r="G305" s="122">
        <v>0.66931345887857918</v>
      </c>
      <c r="H305" s="122">
        <v>0.29618703799094404</v>
      </c>
      <c r="I305" s="122">
        <v>0.6927963552885652</v>
      </c>
      <c r="J305" s="122">
        <v>2.1431424795641956</v>
      </c>
      <c r="K305" s="122">
        <v>0.92408572540537048</v>
      </c>
      <c r="L305" s="122">
        <v>1.4603674525339401</v>
      </c>
      <c r="M305" s="122">
        <v>1.0366211151262881</v>
      </c>
      <c r="N305" s="122">
        <v>0.93151077603832022</v>
      </c>
      <c r="O305" s="122">
        <v>1.2769134071171544</v>
      </c>
      <c r="P305" s="122">
        <v>0.5626133507645843</v>
      </c>
      <c r="Q305" s="122">
        <v>0.88009374040216182</v>
      </c>
      <c r="R305" s="122">
        <v>0.98781222535634217</v>
      </c>
      <c r="S305" s="122">
        <v>0.61989243665856686</v>
      </c>
      <c r="T305" s="122">
        <v>0.38998401609235289</v>
      </c>
      <c r="U305" s="122">
        <v>0.46810229786356466</v>
      </c>
      <c r="V305" s="122">
        <v>0.29134901262283125</v>
      </c>
      <c r="W305" s="122">
        <v>1.2149801583120976</v>
      </c>
      <c r="X305" s="122">
        <v>1.0785342290508722</v>
      </c>
      <c r="Y305" s="122">
        <v>1.822910210138255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1.2961648753021047</v>
      </c>
      <c r="D306" s="98">
        <v>0.98196525758938458</v>
      </c>
      <c r="E306" s="98">
        <v>0.71386299504733486</v>
      </c>
      <c r="F306" s="98">
        <v>0.43065607426658631</v>
      </c>
      <c r="G306" s="98">
        <v>0.4035783750836367</v>
      </c>
      <c r="H306" s="98">
        <v>9.5686390214357001E-2</v>
      </c>
      <c r="I306" s="98">
        <v>6.5755163119702101E-2</v>
      </c>
      <c r="J306" s="98">
        <v>0.48479279654290219</v>
      </c>
      <c r="K306" s="98">
        <v>0.77056960532664187</v>
      </c>
      <c r="L306" s="98">
        <v>1.2817120330040415</v>
      </c>
      <c r="M306" s="98">
        <v>0.80845813966112756</v>
      </c>
      <c r="N306" s="98">
        <v>0.50804703255143158</v>
      </c>
      <c r="O306" s="98">
        <v>0.59366429732954817</v>
      </c>
      <c r="P306" s="98">
        <v>0.2682159937772467</v>
      </c>
      <c r="Q306" s="98">
        <v>0.71239123430773088</v>
      </c>
      <c r="R306" s="98">
        <v>0.75410619115561495</v>
      </c>
      <c r="S306" s="98">
        <v>0.53718701925213364</v>
      </c>
      <c r="T306" s="98">
        <v>0.29385604187071374</v>
      </c>
      <c r="U306" s="98">
        <v>0.22503325216338874</v>
      </c>
      <c r="V306" s="98">
        <v>4.7806805218278473E-2</v>
      </c>
      <c r="W306" s="98">
        <v>0.56721919361594919</v>
      </c>
      <c r="X306" s="98">
        <v>0.81915382998419761</v>
      </c>
      <c r="Y306" s="98">
        <v>1.8193134228990295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6.7122850731464914E-2</v>
      </c>
      <c r="D307" s="33">
        <v>0.10256490593527542</v>
      </c>
      <c r="E307" s="33">
        <v>0.21812303912513775</v>
      </c>
      <c r="F307" s="33">
        <v>0.39778455081360897</v>
      </c>
      <c r="G307" s="33">
        <v>0.26573508379494243</v>
      </c>
      <c r="H307" s="33">
        <v>0.20050064777658702</v>
      </c>
      <c r="I307" s="33">
        <v>0.62704119216886312</v>
      </c>
      <c r="J307" s="33">
        <v>1.6583496830212934</v>
      </c>
      <c r="K307" s="33">
        <v>0.15351612007872856</v>
      </c>
      <c r="L307" s="33">
        <v>0.17865541952989863</v>
      </c>
      <c r="M307" s="33">
        <v>0.22816297546516051</v>
      </c>
      <c r="N307" s="33">
        <v>0.42346374348688864</v>
      </c>
      <c r="O307" s="33">
        <v>0.68324910978760622</v>
      </c>
      <c r="P307" s="33">
        <v>0.29439735698733754</v>
      </c>
      <c r="Q307" s="33">
        <v>0.16770250609443091</v>
      </c>
      <c r="R307" s="33">
        <v>0.23370603420072719</v>
      </c>
      <c r="S307" s="33">
        <v>8.2705417406433182E-2</v>
      </c>
      <c r="T307" s="33">
        <v>9.6127974221639143E-2</v>
      </c>
      <c r="U307" s="33">
        <v>0.24306904570017593</v>
      </c>
      <c r="V307" s="33">
        <v>0.24354220740455276</v>
      </c>
      <c r="W307" s="33">
        <v>0.64776096469614841</v>
      </c>
      <c r="X307" s="33">
        <v>0.25938039906667448</v>
      </c>
      <c r="Y307" s="33">
        <v>3.5967872392255683E-3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10.594349374961048</v>
      </c>
      <c r="D309" s="117">
        <f t="shared" si="136"/>
        <v>9.6482164434319593</v>
      </c>
      <c r="E309" s="117">
        <f t="shared" si="136"/>
        <v>8.7971009068261612</v>
      </c>
      <c r="F309" s="117">
        <f t="shared" si="136"/>
        <v>7.9026640403920343</v>
      </c>
      <c r="G309" s="117">
        <f t="shared" si="136"/>
        <v>7.802830046701839</v>
      </c>
      <c r="H309" s="117">
        <f t="shared" si="136"/>
        <v>3.4404808441862409</v>
      </c>
      <c r="I309" s="117">
        <f t="shared" si="136"/>
        <v>6.8955734999331346</v>
      </c>
      <c r="J309" s="117">
        <f t="shared" si="136"/>
        <v>20.298294656995854</v>
      </c>
      <c r="K309" s="117">
        <f t="shared" si="136"/>
        <v>8.6264303923566956</v>
      </c>
      <c r="L309" s="117">
        <f t="shared" si="136"/>
        <v>13.503090843992576</v>
      </c>
      <c r="M309" s="117">
        <f t="shared" si="136"/>
        <v>8.6801011898155629</v>
      </c>
      <c r="N309" s="117">
        <f t="shared" si="136"/>
        <v>10.026023398412459</v>
      </c>
      <c r="O309" s="117">
        <f t="shared" si="136"/>
        <v>16.513511758852236</v>
      </c>
      <c r="P309" s="117">
        <f t="shared" si="136"/>
        <v>6.9250450292478218</v>
      </c>
      <c r="Q309" s="117">
        <f t="shared" si="136"/>
        <v>11.872807832334622</v>
      </c>
      <c r="R309" s="117">
        <f t="shared" ref="R309:V309" si="137">R310+R313+R315+R324</f>
        <v>13.715951417377681</v>
      </c>
      <c r="S309" s="117">
        <f t="shared" si="137"/>
        <v>8.7143535629093076</v>
      </c>
      <c r="T309" s="117">
        <f t="shared" si="137"/>
        <v>4.7061752157816024</v>
      </c>
      <c r="U309" s="117">
        <f t="shared" si="137"/>
        <v>5.4095488330566326</v>
      </c>
      <c r="V309" s="117">
        <f t="shared" si="137"/>
        <v>3.568112459091731</v>
      </c>
      <c r="W309" s="117">
        <f t="shared" ref="W309:Y309" si="138">W310+W313+W315+W324</f>
        <v>14.019637145946879</v>
      </c>
      <c r="X309" s="117">
        <f t="shared" si="138"/>
        <v>10.143140432081617</v>
      </c>
      <c r="Y309" s="117">
        <f t="shared" si="138"/>
        <v>11.302573076012971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9.2804167730193292</v>
      </c>
      <c r="D310" s="122">
        <f t="shared" si="139"/>
        <v>8.5682369797048352</v>
      </c>
      <c r="E310" s="122">
        <f t="shared" si="139"/>
        <v>7.8142716746692953</v>
      </c>
      <c r="F310" s="122">
        <f t="shared" si="139"/>
        <v>6.9479990709955235</v>
      </c>
      <c r="G310" s="122">
        <f t="shared" si="139"/>
        <v>7.0012108950665128</v>
      </c>
      <c r="H310" s="122">
        <f t="shared" si="139"/>
        <v>3.0535759641019897</v>
      </c>
      <c r="I310" s="122">
        <f t="shared" si="139"/>
        <v>6.015380899998668</v>
      </c>
      <c r="J310" s="122">
        <f t="shared" si="139"/>
        <v>17.594206678171446</v>
      </c>
      <c r="K310" s="122">
        <f t="shared" si="139"/>
        <v>7.5446138243165093</v>
      </c>
      <c r="L310" s="122">
        <f t="shared" si="139"/>
        <v>11.775585007141903</v>
      </c>
      <c r="M310" s="122">
        <f t="shared" si="139"/>
        <v>7.4570789080374507</v>
      </c>
      <c r="N310" s="122">
        <f t="shared" si="139"/>
        <v>8.8059651315606189</v>
      </c>
      <c r="O310" s="122">
        <f t="shared" si="139"/>
        <v>14.752364727534314</v>
      </c>
      <c r="P310" s="122">
        <f t="shared" si="139"/>
        <v>6.108824223742956</v>
      </c>
      <c r="Q310" s="122">
        <f t="shared" si="139"/>
        <v>10.555646802621705</v>
      </c>
      <c r="R310" s="122">
        <f t="shared" ref="R310:V310" si="140">SUM(R311:R312)</f>
        <v>12.171497943167338</v>
      </c>
      <c r="S310" s="122">
        <f t="shared" si="140"/>
        <v>7.749249231456278</v>
      </c>
      <c r="T310" s="122">
        <f t="shared" si="140"/>
        <v>4.1209246929897754</v>
      </c>
      <c r="U310" s="122">
        <f t="shared" si="140"/>
        <v>4.6656934648347681</v>
      </c>
      <c r="V310" s="122">
        <f t="shared" si="140"/>
        <v>3.0281281644729559</v>
      </c>
      <c r="W310" s="122">
        <f t="shared" ref="W310:Y310" si="141">SUM(W311:W312)</f>
        <v>11.474136103154748</v>
      </c>
      <c r="X310" s="122">
        <f t="shared" si="141"/>
        <v>8.2231629670670934</v>
      </c>
      <c r="Y310" s="122">
        <f t="shared" si="141"/>
        <v>9.1777406401061317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9.2385868873040522</v>
      </c>
      <c r="D311" s="98">
        <v>8.5304176231740865</v>
      </c>
      <c r="E311" s="98">
        <v>7.7804681636826931</v>
      </c>
      <c r="F311" s="98">
        <v>6.9184158513412761</v>
      </c>
      <c r="G311" s="98">
        <v>6.971849551748396</v>
      </c>
      <c r="H311" s="98">
        <v>3.0408967546628749</v>
      </c>
      <c r="I311" s="98">
        <v>5.9908913731606237</v>
      </c>
      <c r="J311" s="98">
        <v>17.523341982992278</v>
      </c>
      <c r="K311" s="98">
        <v>7.514643150484833</v>
      </c>
      <c r="L311" s="98">
        <v>11.729742657157225</v>
      </c>
      <c r="M311" s="98">
        <v>7.4283440815664203</v>
      </c>
      <c r="N311" s="98">
        <v>8.7723254335831005</v>
      </c>
      <c r="O311" s="98">
        <v>14.696475428312608</v>
      </c>
      <c r="P311" s="98">
        <v>6.0860291343388724</v>
      </c>
      <c r="Q311" s="98">
        <v>10.516901772118299</v>
      </c>
      <c r="R311" s="98">
        <v>12.127584302090247</v>
      </c>
      <c r="S311" s="98">
        <v>7.7216611011332903</v>
      </c>
      <c r="T311" s="98">
        <v>4.1062837180080249</v>
      </c>
      <c r="U311" s="98">
        <v>4.6491395087760985</v>
      </c>
      <c r="V311" s="98">
        <v>3.0175360071310884</v>
      </c>
      <c r="W311" s="98">
        <v>11.434350551506515</v>
      </c>
      <c r="X311" s="98">
        <v>8.1947555510967405</v>
      </c>
      <c r="Y311" s="98">
        <v>9.1465289522392155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4.1829885715276502E-2</v>
      </c>
      <c r="D312" s="98">
        <v>3.7819356530748464E-2</v>
      </c>
      <c r="E312" s="98">
        <v>3.3803510986602357E-2</v>
      </c>
      <c r="F312" s="98">
        <v>2.958321965424756E-2</v>
      </c>
      <c r="G312" s="98">
        <v>2.9361343318117041E-2</v>
      </c>
      <c r="H312" s="98">
        <v>1.2679209439114748E-2</v>
      </c>
      <c r="I312" s="98">
        <v>2.4489526838043861E-2</v>
      </c>
      <c r="J312" s="98">
        <v>7.0864695179169032E-2</v>
      </c>
      <c r="K312" s="98">
        <v>2.9970673831676526E-2</v>
      </c>
      <c r="L312" s="98">
        <v>4.5842349984678565E-2</v>
      </c>
      <c r="M312" s="98">
        <v>2.8734826471030012E-2</v>
      </c>
      <c r="N312" s="98">
        <v>3.3639697977517743E-2</v>
      </c>
      <c r="O312" s="98">
        <v>5.5889299221705824E-2</v>
      </c>
      <c r="P312" s="98">
        <v>2.2795089404083691E-2</v>
      </c>
      <c r="Q312" s="98">
        <v>3.8745030503405983E-2</v>
      </c>
      <c r="R312" s="98">
        <v>4.3913641077091899E-2</v>
      </c>
      <c r="S312" s="98">
        <v>2.7588130322987424E-2</v>
      </c>
      <c r="T312" s="98">
        <v>1.4640974981750028E-2</v>
      </c>
      <c r="U312" s="98">
        <v>1.655395605866963E-2</v>
      </c>
      <c r="V312" s="98">
        <v>1.059215734186765E-2</v>
      </c>
      <c r="W312" s="98">
        <v>3.9785551648232172E-2</v>
      </c>
      <c r="X312" s="98">
        <v>2.8407415970352717E-2</v>
      </c>
      <c r="Y312" s="98">
        <v>3.1211687866916298E-2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4.0055176453839355E-5</v>
      </c>
      <c r="E313" s="122">
        <f t="shared" si="142"/>
        <v>5.7029797976662232E-4</v>
      </c>
      <c r="F313" s="122">
        <f t="shared" si="142"/>
        <v>9.2527982745076144E-4</v>
      </c>
      <c r="G313" s="122">
        <f t="shared" si="142"/>
        <v>1.6700549370759867E-3</v>
      </c>
      <c r="H313" s="122">
        <f t="shared" si="142"/>
        <v>2.1465079913857597E-3</v>
      </c>
      <c r="I313" s="122">
        <f t="shared" si="142"/>
        <v>2.5145219515423107E-3</v>
      </c>
      <c r="J313" s="122">
        <f t="shared" si="142"/>
        <v>5.6421734526380376E-3</v>
      </c>
      <c r="K313" s="122">
        <f t="shared" si="142"/>
        <v>3.9418021012320023E-3</v>
      </c>
      <c r="L313" s="122">
        <f t="shared" si="142"/>
        <v>3.4142045294692239E-2</v>
      </c>
      <c r="M313" s="122">
        <f t="shared" si="142"/>
        <v>2.2852798384712294E-3</v>
      </c>
      <c r="N313" s="122">
        <f t="shared" si="142"/>
        <v>1.0798282260750872E-2</v>
      </c>
      <c r="O313" s="122">
        <f t="shared" si="142"/>
        <v>3.9503122935380932E-3</v>
      </c>
      <c r="P313" s="122">
        <f t="shared" si="142"/>
        <v>5.8627445783557604E-3</v>
      </c>
      <c r="Q313" s="122">
        <f t="shared" si="142"/>
        <v>4.1507281139580672E-3</v>
      </c>
      <c r="R313" s="122">
        <f t="shared" si="142"/>
        <v>3.425066271724037E-3</v>
      </c>
      <c r="S313" s="122">
        <f t="shared" si="142"/>
        <v>1.6717723183469304E-3</v>
      </c>
      <c r="T313" s="122">
        <f t="shared" si="142"/>
        <v>1.0973952009710698E-3</v>
      </c>
      <c r="U313" s="122">
        <f t="shared" si="142"/>
        <v>8.596824936888865E-4</v>
      </c>
      <c r="V313" s="122">
        <f t="shared" si="142"/>
        <v>3.9860177265175594E-4</v>
      </c>
      <c r="W313" s="122">
        <f t="shared" si="142"/>
        <v>2.4712214617001816E-3</v>
      </c>
      <c r="X313" s="122">
        <f t="shared" si="142"/>
        <v>1.3559737199667151E-3</v>
      </c>
      <c r="Y313" s="122">
        <f t="shared" si="142"/>
        <v>1.5345156647897785E-4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4.0055176453839355E-5</v>
      </c>
      <c r="E314" s="98">
        <v>5.7029797976662232E-4</v>
      </c>
      <c r="F314" s="98">
        <v>9.2527982745076144E-4</v>
      </c>
      <c r="G314" s="98">
        <v>1.6700549370759867E-3</v>
      </c>
      <c r="H314" s="98">
        <v>2.1465079913857597E-3</v>
      </c>
      <c r="I314" s="98">
        <v>2.5145219515423107E-3</v>
      </c>
      <c r="J314" s="98">
        <v>5.6421734526380376E-3</v>
      </c>
      <c r="K314" s="98">
        <v>3.9418021012320023E-3</v>
      </c>
      <c r="L314" s="98">
        <v>3.4142045294692239E-2</v>
      </c>
      <c r="M314" s="98">
        <v>2.2852798384712294E-3</v>
      </c>
      <c r="N314" s="98">
        <v>1.0798282260750872E-2</v>
      </c>
      <c r="O314" s="98">
        <v>3.9503122935380932E-3</v>
      </c>
      <c r="P314" s="98">
        <v>5.8627445783557604E-3</v>
      </c>
      <c r="Q314" s="98">
        <v>4.1507281139580672E-3</v>
      </c>
      <c r="R314" s="98">
        <v>3.425066271724037E-3</v>
      </c>
      <c r="S314" s="98">
        <v>1.6717723183469304E-3</v>
      </c>
      <c r="T314" s="98">
        <v>1.0973952009710698E-3</v>
      </c>
      <c r="U314" s="98">
        <v>8.596824936888865E-4</v>
      </c>
      <c r="V314" s="98">
        <v>3.9860177265175594E-4</v>
      </c>
      <c r="W314" s="98">
        <v>2.4712214617001816E-3</v>
      </c>
      <c r="X314" s="98">
        <v>1.3559737199667151E-3</v>
      </c>
      <c r="Y314" s="98">
        <v>1.5345156647897785E-4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0.52324523280645041</v>
      </c>
      <c r="D315" s="122">
        <v>0.44191430778087648</v>
      </c>
      <c r="E315" s="122">
        <v>0.41109316196597101</v>
      </c>
      <c r="F315" s="122">
        <v>0.41024278291905053</v>
      </c>
      <c r="G315" s="122">
        <v>0.36984321935715703</v>
      </c>
      <c r="H315" s="122">
        <v>0.17968768749832831</v>
      </c>
      <c r="I315" s="122">
        <v>0.3693993956731278</v>
      </c>
      <c r="J315" s="122">
        <v>1.1724142955526904</v>
      </c>
      <c r="K315" s="122">
        <v>0.51841091048393473</v>
      </c>
      <c r="L315" s="122">
        <v>0.81956738869161039</v>
      </c>
      <c r="M315" s="122">
        <v>0.58130288888813086</v>
      </c>
      <c r="N315" s="122">
        <v>0.59310330979411363</v>
      </c>
      <c r="O315" s="122">
        <v>0.8896276129184062</v>
      </c>
      <c r="P315" s="122">
        <v>0.42712474358589492</v>
      </c>
      <c r="Q315" s="122">
        <v>0.76885580923640751</v>
      </c>
      <c r="R315" s="122">
        <v>0.91488032686239429</v>
      </c>
      <c r="S315" s="122">
        <v>0.57987583993190916</v>
      </c>
      <c r="T315" s="122">
        <v>0.32943156800203077</v>
      </c>
      <c r="U315" s="122">
        <v>0.40177170644374455</v>
      </c>
      <c r="V315" s="122">
        <v>0.30084462380102095</v>
      </c>
      <c r="W315" s="122">
        <v>1.6342215882914521</v>
      </c>
      <c r="X315" s="122">
        <v>1.1933495062210762</v>
      </c>
      <c r="Y315" s="122">
        <v>1.0173183794087204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0.50083051513688348</v>
      </c>
      <c r="D316" s="98">
        <v>0.43675227355814922</v>
      </c>
      <c r="E316" s="98">
        <v>0.40733161082162989</v>
      </c>
      <c r="F316" s="98">
        <v>0.39962406664807193</v>
      </c>
      <c r="G316" s="98">
        <v>0.35226756476884746</v>
      </c>
      <c r="H316" s="98">
        <v>0.12568561143457327</v>
      </c>
      <c r="I316" s="98">
        <v>0.29726760145197179</v>
      </c>
      <c r="J316" s="98">
        <v>1.1724142955526904</v>
      </c>
      <c r="K316" s="98">
        <v>0.51841091048393473</v>
      </c>
      <c r="L316" s="98">
        <v>0.81956738869161039</v>
      </c>
      <c r="M316" s="98">
        <v>0.50110902445034899</v>
      </c>
      <c r="N316" s="98">
        <v>0.58402310827493498</v>
      </c>
      <c r="O316" s="98">
        <v>0.8896276129184062</v>
      </c>
      <c r="P316" s="98">
        <v>0.41339584893660031</v>
      </c>
      <c r="Q316" s="98">
        <v>0.7516032999818375</v>
      </c>
      <c r="R316" s="98">
        <v>0.89422060004002069</v>
      </c>
      <c r="S316" s="98">
        <v>0.5617244365213554</v>
      </c>
      <c r="T316" s="98">
        <v>0.30059877947704078</v>
      </c>
      <c r="U316" s="98">
        <v>0.36995496830759295</v>
      </c>
      <c r="V316" s="98">
        <v>0.23545074192720886</v>
      </c>
      <c r="W316" s="98">
        <v>1.6342215882914521</v>
      </c>
      <c r="X316" s="98">
        <v>1.180716149823192</v>
      </c>
      <c r="Y316" s="98">
        <v>1.0153223192032184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2.2414717669566899E-2</v>
      </c>
      <c r="D320" s="101">
        <v>5.1620342227272405E-3</v>
      </c>
      <c r="E320" s="101">
        <v>3.7615511443411451E-3</v>
      </c>
      <c r="F320" s="101">
        <v>1.0618716270978623E-2</v>
      </c>
      <c r="G320" s="101">
        <v>1.7575654588309536E-2</v>
      </c>
      <c r="H320" s="101">
        <v>5.4002076063755039E-2</v>
      </c>
      <c r="I320" s="101">
        <v>7.2131794221156023E-2</v>
      </c>
      <c r="J320" s="101">
        <v>0</v>
      </c>
      <c r="K320" s="101">
        <v>0</v>
      </c>
      <c r="L320" s="101">
        <v>0</v>
      </c>
      <c r="M320" s="101">
        <v>8.0193864437781912E-2</v>
      </c>
      <c r="N320" s="101">
        <v>9.0802015191786944E-3</v>
      </c>
      <c r="O320" s="101">
        <v>0</v>
      </c>
      <c r="P320" s="101">
        <v>1.372889464929463E-2</v>
      </c>
      <c r="Q320" s="101">
        <v>1.7252509254570031E-2</v>
      </c>
      <c r="R320" s="101">
        <v>2.0659726822373645E-2</v>
      </c>
      <c r="S320" s="101">
        <v>1.8151403410553778E-2</v>
      </c>
      <c r="T320" s="101">
        <v>2.883278852498997E-2</v>
      </c>
      <c r="U320" s="101">
        <v>3.1816738136151615E-2</v>
      </c>
      <c r="V320" s="101">
        <v>6.5393881873812107E-2</v>
      </c>
      <c r="W320" s="101">
        <v>0</v>
      </c>
      <c r="X320" s="101">
        <v>1.2633356397884231E-2</v>
      </c>
      <c r="Y320" s="101">
        <v>1.996060205502121E-3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0.79068736913526849</v>
      </c>
      <c r="D324" s="122">
        <v>0.63802510076979391</v>
      </c>
      <c r="E324" s="122">
        <v>0.57116577221112685</v>
      </c>
      <c r="F324" s="122">
        <v>0.54349690665000905</v>
      </c>
      <c r="G324" s="122">
        <v>0.43010587734109318</v>
      </c>
      <c r="H324" s="122">
        <v>0.20507068459453698</v>
      </c>
      <c r="I324" s="122">
        <v>0.50827868230979678</v>
      </c>
      <c r="J324" s="122">
        <v>1.5260315098190771</v>
      </c>
      <c r="K324" s="122">
        <v>0.55946385545501964</v>
      </c>
      <c r="L324" s="122">
        <v>0.87379640286437177</v>
      </c>
      <c r="M324" s="122">
        <v>0.6394341130515111</v>
      </c>
      <c r="N324" s="122">
        <v>0.61615667479697511</v>
      </c>
      <c r="O324" s="122">
        <v>0.86756910610597671</v>
      </c>
      <c r="P324" s="122">
        <v>0.3832333173406145</v>
      </c>
      <c r="Q324" s="122">
        <v>0.5441544923625522</v>
      </c>
      <c r="R324" s="122">
        <v>0.62614808107622277</v>
      </c>
      <c r="S324" s="122">
        <v>0.38355671920277501</v>
      </c>
      <c r="T324" s="122">
        <v>0.25472155958882503</v>
      </c>
      <c r="U324" s="122">
        <v>0.34122397928443099</v>
      </c>
      <c r="V324" s="122">
        <v>0.23874106904510214</v>
      </c>
      <c r="W324" s="122">
        <v>0.90880823303897718</v>
      </c>
      <c r="X324" s="122">
        <v>0.72527198507348167</v>
      </c>
      <c r="Y324" s="122">
        <v>1.1073606049316389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0.74091045808668432</v>
      </c>
      <c r="D325" s="98">
        <v>0.56182750221872613</v>
      </c>
      <c r="E325" s="98">
        <v>0.408811216491897</v>
      </c>
      <c r="F325" s="98">
        <v>0.2468534528708842</v>
      </c>
      <c r="G325" s="98">
        <v>0.23154578322679389</v>
      </c>
      <c r="H325" s="98">
        <v>5.4948922492773375E-2</v>
      </c>
      <c r="I325" s="98">
        <v>3.7795366261949341E-2</v>
      </c>
      <c r="J325" s="98">
        <v>0.27891010149788592</v>
      </c>
      <c r="K325" s="98">
        <v>0.44373028341422877</v>
      </c>
      <c r="L325" s="98">
        <v>0.73874829982982804</v>
      </c>
      <c r="M325" s="98">
        <v>0.46630086494070483</v>
      </c>
      <c r="N325" s="98">
        <v>0.29314445088747187</v>
      </c>
      <c r="O325" s="98">
        <v>0.3426255222434329</v>
      </c>
      <c r="P325" s="98">
        <v>0.15489778492721204</v>
      </c>
      <c r="Q325" s="98">
        <v>0.41250007970267938</v>
      </c>
      <c r="R325" s="98">
        <v>0.43967435314722519</v>
      </c>
      <c r="S325" s="98">
        <v>0.31623618218456645</v>
      </c>
      <c r="T325" s="98">
        <v>0.17481114421045427</v>
      </c>
      <c r="U325" s="98">
        <v>0.13514116315386826</v>
      </c>
      <c r="V325" s="98">
        <v>2.8901545688755897E-2</v>
      </c>
      <c r="W325" s="98">
        <v>0.34400487379344269</v>
      </c>
      <c r="X325" s="98">
        <v>0.49712566916367912</v>
      </c>
      <c r="Y325" s="98">
        <v>1.1041725346702549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4.9776911048584158E-2</v>
      </c>
      <c r="D326" s="33">
        <v>7.6197598551067808E-2</v>
      </c>
      <c r="E326" s="33">
        <v>0.16235455571922988</v>
      </c>
      <c r="F326" s="33">
        <v>0.29664345377912482</v>
      </c>
      <c r="G326" s="33">
        <v>0.19856009411429931</v>
      </c>
      <c r="H326" s="33">
        <v>0.15012176210176359</v>
      </c>
      <c r="I326" s="33">
        <v>0.47048331604784743</v>
      </c>
      <c r="J326" s="33">
        <v>1.2471214083211912</v>
      </c>
      <c r="K326" s="33">
        <v>0.11573357204079084</v>
      </c>
      <c r="L326" s="33">
        <v>0.13504810303454373</v>
      </c>
      <c r="M326" s="33">
        <v>0.17313324811080624</v>
      </c>
      <c r="N326" s="33">
        <v>0.32301222390950318</v>
      </c>
      <c r="O326" s="33">
        <v>0.52494358386254381</v>
      </c>
      <c r="P326" s="33">
        <v>0.22833553241340249</v>
      </c>
      <c r="Q326" s="33">
        <v>0.13165441265987279</v>
      </c>
      <c r="R326" s="33">
        <v>0.18647372792899763</v>
      </c>
      <c r="S326" s="33">
        <v>6.7320537018208559E-2</v>
      </c>
      <c r="T326" s="33">
        <v>7.9910415378370764E-2</v>
      </c>
      <c r="U326" s="33">
        <v>0.20608281613056273</v>
      </c>
      <c r="V326" s="33">
        <v>0.20983952335634626</v>
      </c>
      <c r="W326" s="33">
        <v>0.56480335924553449</v>
      </c>
      <c r="X326" s="33">
        <v>0.22814631590980261</v>
      </c>
      <c r="Y326" s="33">
        <v>3.1880702613839526E-3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0.71892898787024739</v>
      </c>
      <c r="D328" s="119">
        <f t="shared" si="143"/>
        <v>0.72552750672289446</v>
      </c>
      <c r="E328" s="119">
        <f t="shared" si="143"/>
        <v>0.73236436788030346</v>
      </c>
      <c r="F328" s="119">
        <f t="shared" si="143"/>
        <v>0.74006150338743049</v>
      </c>
      <c r="G328" s="119">
        <f t="shared" si="143"/>
        <v>0.74452741645236309</v>
      </c>
      <c r="H328" s="119">
        <f t="shared" si="143"/>
        <v>0.74983791525875165</v>
      </c>
      <c r="I328" s="119">
        <f t="shared" si="143"/>
        <v>0.75780781369267869</v>
      </c>
      <c r="J328" s="119">
        <f t="shared" si="143"/>
        <v>0.76306794770846353</v>
      </c>
      <c r="K328" s="119">
        <f t="shared" si="143"/>
        <v>0.75956170895540664</v>
      </c>
      <c r="L328" s="119">
        <f t="shared" si="143"/>
        <v>0.76535540994900553</v>
      </c>
      <c r="M328" s="119">
        <f t="shared" si="143"/>
        <v>0.76957109172946014</v>
      </c>
      <c r="N328" s="119">
        <f t="shared" si="143"/>
        <v>0.78811068096850878</v>
      </c>
      <c r="O328" s="119">
        <f t="shared" si="143"/>
        <v>0.80354523743397965</v>
      </c>
      <c r="P328" s="119">
        <f t="shared" si="143"/>
        <v>0.81889453997224571</v>
      </c>
      <c r="Q328" s="119">
        <f t="shared" si="143"/>
        <v>0.83034341473253359</v>
      </c>
      <c r="R328" s="119">
        <f t="shared" ref="R328:V328" si="144">IF(R309=0,"",R309/R290)</f>
        <v>0.84275207542859421</v>
      </c>
      <c r="S328" s="119">
        <f t="shared" si="144"/>
        <v>0.85265722087351736</v>
      </c>
      <c r="T328" s="119">
        <f t="shared" si="144"/>
        <v>0.86232028169446151</v>
      </c>
      <c r="U328" s="119">
        <f t="shared" si="144"/>
        <v>0.87721406079867614</v>
      </c>
      <c r="V328" s="119">
        <f t="shared" si="144"/>
        <v>0.89189047878730221</v>
      </c>
      <c r="W328" s="119">
        <f t="shared" ref="W328:Y328" si="145">IF(W309=0,"",W309/W290)</f>
        <v>0.89890738377977542</v>
      </c>
      <c r="X328" s="119">
        <f t="shared" si="145"/>
        <v>0.89265271745189989</v>
      </c>
      <c r="Y328" s="119">
        <f t="shared" si="145"/>
        <v>0.87514837710345872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0.73114561115326038</v>
      </c>
      <c r="D329" s="124">
        <f t="shared" si="146"/>
        <v>0.73564383371591113</v>
      </c>
      <c r="E329" s="124">
        <f t="shared" si="146"/>
        <v>0.74026525391062159</v>
      </c>
      <c r="F329" s="124">
        <f t="shared" si="146"/>
        <v>0.74490732073589594</v>
      </c>
      <c r="G329" s="124">
        <f t="shared" si="146"/>
        <v>0.74966256520167052</v>
      </c>
      <c r="H329" s="124">
        <f t="shared" si="146"/>
        <v>0.75452270401478461</v>
      </c>
      <c r="I329" s="124">
        <f t="shared" si="146"/>
        <v>0.7594997432074484</v>
      </c>
      <c r="J329" s="124">
        <f t="shared" si="146"/>
        <v>0.76470452935052591</v>
      </c>
      <c r="K329" s="124">
        <f t="shared" si="146"/>
        <v>0.77021004715267094</v>
      </c>
      <c r="L329" s="124">
        <f t="shared" si="146"/>
        <v>0.77603621104709009</v>
      </c>
      <c r="M329" s="124">
        <f t="shared" si="146"/>
        <v>0.78411563650455796</v>
      </c>
      <c r="N329" s="124">
        <f t="shared" si="146"/>
        <v>0.79504949871462438</v>
      </c>
      <c r="O329" s="124">
        <f t="shared" si="146"/>
        <v>0.80936887740615671</v>
      </c>
      <c r="P329" s="124">
        <f t="shared" si="146"/>
        <v>0.82605601122783456</v>
      </c>
      <c r="Q329" s="124">
        <f t="shared" si="146"/>
        <v>0.84179820730350419</v>
      </c>
      <c r="R329" s="124">
        <f t="shared" ref="R329:V329" si="147">IF(R310=0,"",R310/R291)</f>
        <v>0.85385858144924298</v>
      </c>
      <c r="S329" s="124">
        <f t="shared" si="147"/>
        <v>0.86559286177562655</v>
      </c>
      <c r="T329" s="124">
        <f t="shared" si="147"/>
        <v>0.8769251077838599</v>
      </c>
      <c r="U329" s="124">
        <f t="shared" si="147"/>
        <v>0.88777215630808248</v>
      </c>
      <c r="V329" s="124">
        <f t="shared" si="147"/>
        <v>0.89805124981135576</v>
      </c>
      <c r="W329" s="124">
        <f t="shared" ref="W329:Y329" si="148">IF(W310=0,"",W310/W291)</f>
        <v>0.90752166384919508</v>
      </c>
      <c r="X329" s="124">
        <f t="shared" si="148"/>
        <v>0.91194690572921144</v>
      </c>
      <c r="Y329" s="124">
        <f t="shared" si="148"/>
        <v>0.91619609230060872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0.73025666840329595</v>
      </c>
      <c r="D330" s="111">
        <f t="shared" si="149"/>
        <v>0.73478265718796554</v>
      </c>
      <c r="E330" s="111">
        <f t="shared" si="149"/>
        <v>0.73943083586190361</v>
      </c>
      <c r="F330" s="111">
        <f t="shared" si="149"/>
        <v>0.74409567679346955</v>
      </c>
      <c r="G330" s="111">
        <f t="shared" si="149"/>
        <v>0.74887304742596017</v>
      </c>
      <c r="H330" s="111">
        <f t="shared" si="149"/>
        <v>0.75375121480477736</v>
      </c>
      <c r="I330" s="111">
        <f t="shared" si="149"/>
        <v>0.75875380067075038</v>
      </c>
      <c r="J330" s="111">
        <f t="shared" si="149"/>
        <v>0.76397757495833496</v>
      </c>
      <c r="K330" s="111">
        <f t="shared" si="149"/>
        <v>0.76950481756533629</v>
      </c>
      <c r="L330" s="111">
        <f t="shared" si="149"/>
        <v>0.77535754173772253</v>
      </c>
      <c r="M330" s="111">
        <f t="shared" si="149"/>
        <v>0.78346136901424779</v>
      </c>
      <c r="N330" s="111">
        <f t="shared" si="149"/>
        <v>0.79442513261695902</v>
      </c>
      <c r="O330" s="111">
        <f t="shared" si="149"/>
        <v>0.80878254884695555</v>
      </c>
      <c r="P330" s="111">
        <f t="shared" si="149"/>
        <v>0.8255181833108316</v>
      </c>
      <c r="Q330" s="111">
        <f t="shared" si="149"/>
        <v>0.84130787044332656</v>
      </c>
      <c r="R330" s="111">
        <f t="shared" ref="R330:V330" si="150">IF(R311=0,"",R311/R292)</f>
        <v>0.85340698069845311</v>
      </c>
      <c r="S330" s="111">
        <f t="shared" si="150"/>
        <v>0.86517739238894209</v>
      </c>
      <c r="T330" s="111">
        <f t="shared" si="150"/>
        <v>0.87654046067074232</v>
      </c>
      <c r="U330" s="111">
        <f t="shared" si="150"/>
        <v>0.88741754069983958</v>
      </c>
      <c r="V330" s="111">
        <f t="shared" si="150"/>
        <v>0.89772998763220435</v>
      </c>
      <c r="W330" s="111">
        <f t="shared" ref="W330:Y330" si="151">IF(W311=0,"",W311/W292)</f>
        <v>0.90722973893116288</v>
      </c>
      <c r="X330" s="111">
        <f t="shared" si="151"/>
        <v>0.91166862869875298</v>
      </c>
      <c r="Y330" s="111">
        <f t="shared" si="151"/>
        <v>0.9159341597524816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2.7702647744791236</v>
      </c>
      <c r="E332" s="124">
        <f t="shared" si="155"/>
        <v>2.8949870262191255</v>
      </c>
      <c r="F332" s="124">
        <f t="shared" si="155"/>
        <v>3.0207109920695032</v>
      </c>
      <c r="G332" s="124">
        <f t="shared" si="155"/>
        <v>3.1481650317797532</v>
      </c>
      <c r="H332" s="124">
        <f t="shared" si="155"/>
        <v>3.2772346751557686</v>
      </c>
      <c r="I332" s="124">
        <f t="shared" si="155"/>
        <v>3.4080726002452439</v>
      </c>
      <c r="J332" s="124">
        <f t="shared" si="155"/>
        <v>3.5413630985791618</v>
      </c>
      <c r="K332" s="124">
        <f t="shared" si="155"/>
        <v>3.6776481861061643</v>
      </c>
      <c r="L332" s="124">
        <f t="shared" si="155"/>
        <v>3.8169997399745537</v>
      </c>
      <c r="M332" s="124">
        <f t="shared" si="155"/>
        <v>3.9766863491261972</v>
      </c>
      <c r="N332" s="124">
        <f t="shared" si="155"/>
        <v>4.1618342648150497</v>
      </c>
      <c r="O332" s="124">
        <f t="shared" si="155"/>
        <v>4.3721132014718442</v>
      </c>
      <c r="P332" s="124">
        <f t="shared" si="155"/>
        <v>4.5870588123142886</v>
      </c>
      <c r="Q332" s="124">
        <f t="shared" si="155"/>
        <v>4.7520262730472709</v>
      </c>
      <c r="R332" s="124">
        <f t="shared" ref="R332:V332" si="156">IF(R313=0,"",R313/R294)</f>
        <v>4.7877711121239566</v>
      </c>
      <c r="S332" s="124">
        <f t="shared" si="156"/>
        <v>4.791742760910255</v>
      </c>
      <c r="T332" s="124">
        <f t="shared" si="156"/>
        <v>4.796155704006142</v>
      </c>
      <c r="U332" s="124">
        <f t="shared" si="156"/>
        <v>4.8010589741126832</v>
      </c>
      <c r="V332" s="124">
        <f t="shared" si="156"/>
        <v>4.8150702473289639</v>
      </c>
      <c r="W332" s="124">
        <f t="shared" ref="W332:Y332" si="157">IF(W313=0,"",W313/W294)</f>
        <v>4.8610579629971289</v>
      </c>
      <c r="X332" s="124">
        <f t="shared" si="157"/>
        <v>4.9138898910501316</v>
      </c>
      <c r="Y332" s="124">
        <f t="shared" si="157"/>
        <v>4.9734408651691888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2.7702647744791236</v>
      </c>
      <c r="E333" s="111">
        <f t="shared" si="158"/>
        <v>2.8949870262191255</v>
      </c>
      <c r="F333" s="111">
        <f t="shared" si="158"/>
        <v>3.0207109920695032</v>
      </c>
      <c r="G333" s="111">
        <f t="shared" si="158"/>
        <v>3.1481650317797532</v>
      </c>
      <c r="H333" s="111">
        <f t="shared" si="158"/>
        <v>3.2772346751557686</v>
      </c>
      <c r="I333" s="111">
        <f t="shared" si="158"/>
        <v>3.4080726002452439</v>
      </c>
      <c r="J333" s="111">
        <f t="shared" si="158"/>
        <v>3.5413630985791618</v>
      </c>
      <c r="K333" s="111">
        <f t="shared" si="158"/>
        <v>3.6776481861061643</v>
      </c>
      <c r="L333" s="111">
        <f t="shared" si="158"/>
        <v>3.8169997399745537</v>
      </c>
      <c r="M333" s="111">
        <f t="shared" si="158"/>
        <v>3.9766863491261972</v>
      </c>
      <c r="N333" s="111">
        <f t="shared" si="158"/>
        <v>4.1618342648150497</v>
      </c>
      <c r="O333" s="111">
        <f t="shared" si="158"/>
        <v>4.3721132014718442</v>
      </c>
      <c r="P333" s="111">
        <f t="shared" si="158"/>
        <v>4.5870588123142886</v>
      </c>
      <c r="Q333" s="111">
        <f t="shared" si="158"/>
        <v>4.7520262730472709</v>
      </c>
      <c r="R333" s="111">
        <f t="shared" ref="R333:V333" si="159">IF(R314=0,"",R314/R295)</f>
        <v>4.7877711121239566</v>
      </c>
      <c r="S333" s="111">
        <f t="shared" si="159"/>
        <v>4.791742760910255</v>
      </c>
      <c r="T333" s="111">
        <f t="shared" si="159"/>
        <v>4.796155704006142</v>
      </c>
      <c r="U333" s="111">
        <f t="shared" si="159"/>
        <v>4.8010589741126832</v>
      </c>
      <c r="V333" s="111">
        <f t="shared" si="159"/>
        <v>4.8150702473289639</v>
      </c>
      <c r="W333" s="111">
        <f t="shared" ref="W333:Y333" si="160">IF(W314=0,"",W314/W295)</f>
        <v>4.8610579629971289</v>
      </c>
      <c r="X333" s="111">
        <f t="shared" si="160"/>
        <v>4.9138898910501316</v>
      </c>
      <c r="Y333" s="111">
        <f t="shared" si="160"/>
        <v>4.9734408651691888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0.76944809137882864</v>
      </c>
      <c r="D334" s="124">
        <f t="shared" si="161"/>
        <v>0.78021357319649443</v>
      </c>
      <c r="E334" s="124">
        <f t="shared" si="161"/>
        <v>0.78498967130959252</v>
      </c>
      <c r="F334" s="124">
        <f t="shared" si="161"/>
        <v>0.78544272760835643</v>
      </c>
      <c r="G334" s="124">
        <f t="shared" si="161"/>
        <v>0.78481018177115391</v>
      </c>
      <c r="H334" s="124">
        <f t="shared" si="161"/>
        <v>0.73513712557105959</v>
      </c>
      <c r="I334" s="124">
        <f t="shared" si="161"/>
        <v>0.76063292458530163</v>
      </c>
      <c r="J334" s="124">
        <f t="shared" si="161"/>
        <v>0.80950200309728604</v>
      </c>
      <c r="K334" s="124">
        <f t="shared" si="161"/>
        <v>0.81455984340970655</v>
      </c>
      <c r="L334" s="124">
        <f t="shared" si="161"/>
        <v>0.81991552369395437</v>
      </c>
      <c r="M334" s="124">
        <f t="shared" si="161"/>
        <v>0.79438126842102619</v>
      </c>
      <c r="N334" s="124">
        <f t="shared" si="161"/>
        <v>0.83360544770210943</v>
      </c>
      <c r="O334" s="124">
        <f t="shared" si="161"/>
        <v>0.85050190471979725</v>
      </c>
      <c r="P334" s="124">
        <f t="shared" si="161"/>
        <v>0.85851389474838813</v>
      </c>
      <c r="Q334" s="124">
        <f t="shared" si="161"/>
        <v>0.87538925981842519</v>
      </c>
      <c r="R334" s="124">
        <f t="shared" ref="R334:V334" si="162">IF(R315=0,"",R315/R296)</f>
        <v>0.88654297887694122</v>
      </c>
      <c r="S334" s="124">
        <f t="shared" si="162"/>
        <v>0.89562230215672567</v>
      </c>
      <c r="T334" s="124">
        <f t="shared" si="162"/>
        <v>0.89502375943105905</v>
      </c>
      <c r="U334" s="124">
        <f t="shared" si="162"/>
        <v>0.90703960906219339</v>
      </c>
      <c r="V334" s="124">
        <f t="shared" si="162"/>
        <v>0.89192647880842835</v>
      </c>
      <c r="W334" s="124">
        <f t="shared" ref="W334:Y334" si="163">IF(W315=0,"",W315/W296)</f>
        <v>0.94058844552437315</v>
      </c>
      <c r="X334" s="124">
        <f t="shared" si="163"/>
        <v>0.94190161255242588</v>
      </c>
      <c r="Y334" s="124">
        <f t="shared" si="163"/>
        <v>0.94645521630057805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0.77864485195118038</v>
      </c>
      <c r="D335" s="111">
        <f t="shared" si="164"/>
        <v>0.78278647014244018</v>
      </c>
      <c r="E335" s="111">
        <f t="shared" si="164"/>
        <v>0.78703990121973677</v>
      </c>
      <c r="F335" s="111">
        <f t="shared" si="164"/>
        <v>0.79130857950876576</v>
      </c>
      <c r="G335" s="111">
        <f t="shared" si="164"/>
        <v>0.795680230889108</v>
      </c>
      <c r="H335" s="111">
        <f t="shared" si="164"/>
        <v>0.80014411882991643</v>
      </c>
      <c r="I335" s="111">
        <f t="shared" si="164"/>
        <v>0.80472185899048265</v>
      </c>
      <c r="J335" s="111">
        <f t="shared" si="164"/>
        <v>0.80950200309728604</v>
      </c>
      <c r="K335" s="111">
        <f t="shared" si="164"/>
        <v>0.81455984340970655</v>
      </c>
      <c r="L335" s="111">
        <f t="shared" si="164"/>
        <v>0.81991552369395437</v>
      </c>
      <c r="M335" s="111">
        <f t="shared" si="164"/>
        <v>0.82733113165590322</v>
      </c>
      <c r="N335" s="111">
        <f t="shared" si="164"/>
        <v>0.83736379522225313</v>
      </c>
      <c r="O335" s="111">
        <f t="shared" si="164"/>
        <v>0.85050190471979725</v>
      </c>
      <c r="P335" s="111">
        <f t="shared" si="164"/>
        <v>0.86581626174441972</v>
      </c>
      <c r="Q335" s="111">
        <f t="shared" si="164"/>
        <v>0.88026500622291959</v>
      </c>
      <c r="R335" s="111">
        <f t="shared" ref="R335:V335" si="165">IF(R316=0,"",R316/R297)</f>
        <v>0.89133659687741373</v>
      </c>
      <c r="S335" s="111">
        <f t="shared" si="165"/>
        <v>0.90210740376519694</v>
      </c>
      <c r="T335" s="111">
        <f t="shared" si="165"/>
        <v>0.91250546097290375</v>
      </c>
      <c r="U335" s="111">
        <f t="shared" si="165"/>
        <v>0.92245880258720248</v>
      </c>
      <c r="V335" s="111">
        <f t="shared" si="165"/>
        <v>0.93189546269474699</v>
      </c>
      <c r="W335" s="111">
        <f t="shared" ref="W335:Y335" si="166">IF(W316=0,"",W316/W297)</f>
        <v>0.94058844552437315</v>
      </c>
      <c r="X335" s="111">
        <f t="shared" si="166"/>
        <v>0.94374320128469025</v>
      </c>
      <c r="Y335" s="111">
        <f t="shared" si="166"/>
        <v>0.94677474956976249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0.60878476673865101</v>
      </c>
      <c r="D339" s="112">
        <f t="shared" si="176"/>
        <v>0.61045031618852097</v>
      </c>
      <c r="E339" s="112">
        <f t="shared" si="176"/>
        <v>0.61227368033155805</v>
      </c>
      <c r="F339" s="112">
        <f t="shared" si="176"/>
        <v>0.61411904423471997</v>
      </c>
      <c r="G339" s="112">
        <f t="shared" si="176"/>
        <v>0.61611097761545908</v>
      </c>
      <c r="H339" s="112">
        <f t="shared" si="176"/>
        <v>0.61823541922603908</v>
      </c>
      <c r="I339" s="112">
        <f t="shared" si="176"/>
        <v>0.62052467595775807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0.6360821372517047</v>
      </c>
      <c r="N339" s="112">
        <f t="shared" si="176"/>
        <v>0.64686748322044851</v>
      </c>
      <c r="O339" s="112" t="str">
        <f t="shared" si="176"/>
        <v/>
      </c>
      <c r="P339" s="112">
        <f t="shared" si="176"/>
        <v>0.6846411676310411</v>
      </c>
      <c r="Q339" s="112">
        <f t="shared" si="176"/>
        <v>0.70521760364250385</v>
      </c>
      <c r="R339" s="112">
        <f t="shared" ref="R339:V339" si="177">IF(R320=0,"",R320/R301)</f>
        <v>0.71914248767705713</v>
      </c>
      <c r="S339" s="112">
        <f t="shared" si="177"/>
        <v>0.73263330009309346</v>
      </c>
      <c r="T339" s="112">
        <f t="shared" si="177"/>
        <v>0.74601941658851689</v>
      </c>
      <c r="U339" s="112">
        <f t="shared" si="177"/>
        <v>0.75943540409177412</v>
      </c>
      <c r="V339" s="112">
        <f t="shared" si="177"/>
        <v>0.77261505662203023</v>
      </c>
      <c r="W339" s="112" t="str">
        <f t="shared" ref="W339:Y339" si="178">IF(W320=0,"",W320/W301)</f>
        <v/>
      </c>
      <c r="X339" s="112">
        <f t="shared" si="178"/>
        <v>0.79661826778611167</v>
      </c>
      <c r="Y339" s="112">
        <f t="shared" si="178"/>
        <v>0.80778164689818632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0.57998568756702695</v>
      </c>
      <c r="D343" s="124">
        <f t="shared" si="188"/>
        <v>0.58829631690118178</v>
      </c>
      <c r="E343" s="124">
        <f t="shared" si="188"/>
        <v>0.61284799478596841</v>
      </c>
      <c r="F343" s="124">
        <f t="shared" si="188"/>
        <v>0.65604811038497435</v>
      </c>
      <c r="G343" s="124">
        <f t="shared" si="188"/>
        <v>0.64260754305124335</v>
      </c>
      <c r="H343" s="124">
        <f t="shared" si="188"/>
        <v>0.69236886929807862</v>
      </c>
      <c r="I343" s="124">
        <f t="shared" si="188"/>
        <v>0.7336624657877816</v>
      </c>
      <c r="J343" s="124">
        <f t="shared" si="188"/>
        <v>0.71205322295202367</v>
      </c>
      <c r="K343" s="124">
        <f t="shared" si="188"/>
        <v>0.60542419396165714</v>
      </c>
      <c r="L343" s="124">
        <f t="shared" si="188"/>
        <v>0.59834009676688826</v>
      </c>
      <c r="M343" s="124">
        <f t="shared" si="188"/>
        <v>0.61684457678986304</v>
      </c>
      <c r="N343" s="124">
        <f t="shared" si="188"/>
        <v>0.66145952429822219</v>
      </c>
      <c r="O343" s="124">
        <f t="shared" si="188"/>
        <v>0.67942673424085909</v>
      </c>
      <c r="P343" s="124">
        <f t="shared" si="188"/>
        <v>0.68116641174583814</v>
      </c>
      <c r="Q343" s="124">
        <f t="shared" si="188"/>
        <v>0.61829151530369819</v>
      </c>
      <c r="R343" s="124">
        <f t="shared" ref="R343:V343" si="189">IF(R324=0,"",R324/R305)</f>
        <v>0.63387358953807937</v>
      </c>
      <c r="S343" s="124">
        <f t="shared" si="189"/>
        <v>0.61874721567870306</v>
      </c>
      <c r="T343" s="124">
        <f t="shared" si="189"/>
        <v>0.65315897338855011</v>
      </c>
      <c r="U343" s="124">
        <f t="shared" si="189"/>
        <v>0.72895172880327486</v>
      </c>
      <c r="V343" s="124">
        <f t="shared" si="189"/>
        <v>0.81943325256491173</v>
      </c>
      <c r="W343" s="124">
        <f t="shared" ref="W343:Y343" si="190">IF(W324=0,"",W324/W305)</f>
        <v>0.74800253059402422</v>
      </c>
      <c r="X343" s="124">
        <f t="shared" si="190"/>
        <v>0.67246079497331568</v>
      </c>
      <c r="Y343" s="124">
        <f t="shared" si="190"/>
        <v>0.60746854056385657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0.57161744790684599</v>
      </c>
      <c r="D344" s="111">
        <f t="shared" si="191"/>
        <v>0.57214600809599936</v>
      </c>
      <c r="E344" s="111">
        <f t="shared" si="191"/>
        <v>0.57267461589711555</v>
      </c>
      <c r="F344" s="111">
        <f t="shared" si="191"/>
        <v>0.5732032301907718</v>
      </c>
      <c r="G344" s="111">
        <f t="shared" si="191"/>
        <v>0.57373188833224487</v>
      </c>
      <c r="H344" s="111">
        <f t="shared" si="191"/>
        <v>0.57426058574972472</v>
      </c>
      <c r="I344" s="111">
        <f t="shared" si="191"/>
        <v>0.57478933164755219</v>
      </c>
      <c r="J344" s="111">
        <f t="shared" si="191"/>
        <v>0.57531816373266498</v>
      </c>
      <c r="K344" s="111">
        <f t="shared" si="191"/>
        <v>0.5758471140658773</v>
      </c>
      <c r="L344" s="111">
        <f t="shared" si="191"/>
        <v>0.57637619122477146</v>
      </c>
      <c r="M344" s="111">
        <f t="shared" si="191"/>
        <v>0.57677799513053207</v>
      </c>
      <c r="N344" s="111">
        <f t="shared" si="191"/>
        <v>0.57700258461365139</v>
      </c>
      <c r="O344" s="111">
        <f t="shared" si="191"/>
        <v>0.57713681584802889</v>
      </c>
      <c r="P344" s="111">
        <f t="shared" si="191"/>
        <v>0.57751136591747998</v>
      </c>
      <c r="Q344" s="111">
        <f t="shared" si="191"/>
        <v>0.57903587219672636</v>
      </c>
      <c r="R344" s="111">
        <f t="shared" ref="R344:V344" si="192">IF(R325=0,"",R325/R306)</f>
        <v>0.58304037057891678</v>
      </c>
      <c r="S344" s="111">
        <f t="shared" si="192"/>
        <v>0.58868917313904434</v>
      </c>
      <c r="T344" s="111">
        <f t="shared" si="192"/>
        <v>0.59488701711760272</v>
      </c>
      <c r="U344" s="111">
        <f t="shared" si="192"/>
        <v>0.60053863975510169</v>
      </c>
      <c r="V344" s="111">
        <f t="shared" si="192"/>
        <v>0.60454877829204257</v>
      </c>
      <c r="W344" s="111">
        <f t="shared" ref="W344:Y344" si="193">IF(W325=0,"",W325/W306)</f>
        <v>0.60647608131956188</v>
      </c>
      <c r="X344" s="111">
        <f t="shared" si="193"/>
        <v>0.60687706138573416</v>
      </c>
      <c r="Y344" s="111">
        <f t="shared" si="193"/>
        <v>0.60691715939235147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0.74157921640909141</v>
      </c>
      <c r="D345" s="45">
        <f t="shared" si="194"/>
        <v>0.74292076667191642</v>
      </c>
      <c r="E345" s="45">
        <f t="shared" si="194"/>
        <v>0.74432557133997501</v>
      </c>
      <c r="F345" s="45">
        <f t="shared" si="194"/>
        <v>0.7457390016087474</v>
      </c>
      <c r="G345" s="45">
        <f t="shared" si="194"/>
        <v>0.74721068546417646</v>
      </c>
      <c r="H345" s="45">
        <f t="shared" si="194"/>
        <v>0.74873454907258252</v>
      </c>
      <c r="I345" s="45">
        <f t="shared" si="194"/>
        <v>0.75032282077115209</v>
      </c>
      <c r="J345" s="45">
        <f t="shared" si="194"/>
        <v>0.75202559574112338</v>
      </c>
      <c r="K345" s="45">
        <f t="shared" si="194"/>
        <v>0.75388546806314882</v>
      </c>
      <c r="L345" s="45">
        <f t="shared" si="194"/>
        <v>0.75591383340007179</v>
      </c>
      <c r="M345" s="45">
        <f t="shared" si="194"/>
        <v>0.75881394760844068</v>
      </c>
      <c r="N345" s="45">
        <f t="shared" si="194"/>
        <v>0.76278602094657089</v>
      </c>
      <c r="O345" s="45">
        <f t="shared" si="194"/>
        <v>0.76830481934433392</v>
      </c>
      <c r="P345" s="45">
        <f t="shared" si="194"/>
        <v>0.77560320089158796</v>
      </c>
      <c r="Q345" s="45">
        <f t="shared" si="194"/>
        <v>0.78504737779970957</v>
      </c>
      <c r="R345" s="45">
        <f t="shared" ref="R345:V345" si="195">IF(R326=0,"",R326/R307)</f>
        <v>0.79789864462308957</v>
      </c>
      <c r="S345" s="45">
        <f t="shared" si="195"/>
        <v>0.81397977459421034</v>
      </c>
      <c r="T345" s="45">
        <f t="shared" si="195"/>
        <v>0.83129199408825494</v>
      </c>
      <c r="U345" s="45">
        <f t="shared" si="195"/>
        <v>0.84783652948045274</v>
      </c>
      <c r="V345" s="45">
        <f t="shared" si="195"/>
        <v>0.86161460714601179</v>
      </c>
      <c r="W345" s="45">
        <f t="shared" ref="W345:Y345" si="196">IF(W326=0,"",W326/W307)</f>
        <v>0.87193176191231647</v>
      </c>
      <c r="X345" s="45">
        <f t="shared" si="196"/>
        <v>0.87958194501488507</v>
      </c>
      <c r="Y345" s="45">
        <f t="shared" si="196"/>
        <v>0.8863660954464414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3.4243001360462721</v>
      </c>
      <c r="D347" s="117">
        <f t="shared" si="197"/>
        <v>2.5942253406398739</v>
      </c>
      <c r="E347" s="117">
        <f t="shared" si="197"/>
        <v>1.8859338018160989</v>
      </c>
      <c r="F347" s="117">
        <f t="shared" si="197"/>
        <v>1.1377377074475259</v>
      </c>
      <c r="G347" s="117">
        <f t="shared" si="197"/>
        <v>1.0662019246449075</v>
      </c>
      <c r="H347" s="117">
        <f t="shared" si="197"/>
        <v>0.25279108026471553</v>
      </c>
      <c r="I347" s="117">
        <f t="shared" si="197"/>
        <v>0.17371664539517792</v>
      </c>
      <c r="J347" s="117">
        <f t="shared" si="197"/>
        <v>1.2807599332370345</v>
      </c>
      <c r="K347" s="117">
        <f t="shared" si="197"/>
        <v>2.0357453396799801</v>
      </c>
      <c r="L347" s="117">
        <f t="shared" si="197"/>
        <v>3.3861175940020138</v>
      </c>
      <c r="M347" s="117">
        <f t="shared" si="197"/>
        <v>2.1358419521930552</v>
      </c>
      <c r="N347" s="117">
        <f t="shared" si="197"/>
        <v>1.3421946203242767</v>
      </c>
      <c r="O347" s="117">
        <f t="shared" si="197"/>
        <v>1.5683843721174515</v>
      </c>
      <c r="P347" s="117">
        <f t="shared" si="197"/>
        <v>0.70859200205308981</v>
      </c>
      <c r="Q347" s="117">
        <f t="shared" si="197"/>
        <v>1.8820456000935528</v>
      </c>
      <c r="R347" s="117">
        <f t="shared" ref="R347:V347" si="198">R348+R351+R353+R362</f>
        <v>1.9922511265132377</v>
      </c>
      <c r="S347" s="117">
        <f t="shared" si="198"/>
        <v>1.4191787003012499</v>
      </c>
      <c r="T347" s="117">
        <f t="shared" si="198"/>
        <v>0.77632969642181615</v>
      </c>
      <c r="U347" s="117">
        <f t="shared" si="198"/>
        <v>0.59450877791949364</v>
      </c>
      <c r="V347" s="117">
        <f t="shared" si="198"/>
        <v>0.12629940274745755</v>
      </c>
      <c r="W347" s="117">
        <f t="shared" ref="W347:Y347" si="199">W348+W351+W353+W362</f>
        <v>1.4985198248135227</v>
      </c>
      <c r="X347" s="117">
        <f t="shared" si="199"/>
        <v>2.1640985841434164</v>
      </c>
      <c r="Y347" s="117">
        <f t="shared" si="199"/>
        <v>4.8063910080049981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3.4243001360462721</v>
      </c>
      <c r="D362" s="122">
        <v>2.5942253406398739</v>
      </c>
      <c r="E362" s="122">
        <v>1.8859338018160989</v>
      </c>
      <c r="F362" s="122">
        <v>1.1377377074475259</v>
      </c>
      <c r="G362" s="122">
        <v>1.0662019246449075</v>
      </c>
      <c r="H362" s="122">
        <v>0.25279108026471553</v>
      </c>
      <c r="I362" s="122">
        <v>0.17371664539517792</v>
      </c>
      <c r="J362" s="122">
        <v>1.2807599332370345</v>
      </c>
      <c r="K362" s="122">
        <v>2.0357453396799801</v>
      </c>
      <c r="L362" s="122">
        <v>3.3861175940020138</v>
      </c>
      <c r="M362" s="122">
        <v>2.1358419521930552</v>
      </c>
      <c r="N362" s="122">
        <v>1.3421946203242767</v>
      </c>
      <c r="O362" s="122">
        <v>1.5683843721174515</v>
      </c>
      <c r="P362" s="122">
        <v>0.70859200205308981</v>
      </c>
      <c r="Q362" s="122">
        <v>1.8820456000935528</v>
      </c>
      <c r="R362" s="122">
        <v>1.9922511265132377</v>
      </c>
      <c r="S362" s="122">
        <v>1.4191787003012499</v>
      </c>
      <c r="T362" s="122">
        <v>0.77632969642181615</v>
      </c>
      <c r="U362" s="122">
        <v>0.59450877791949364</v>
      </c>
      <c r="V362" s="122">
        <v>0.12629940274745755</v>
      </c>
      <c r="W362" s="122">
        <v>1.4985198248135227</v>
      </c>
      <c r="X362" s="122">
        <v>2.1640985841434164</v>
      </c>
      <c r="Y362" s="122">
        <v>4.8063910080049981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3.4243001360462721</v>
      </c>
      <c r="D363" s="98">
        <v>2.5942253406398739</v>
      </c>
      <c r="E363" s="98">
        <v>1.8859338018160989</v>
      </c>
      <c r="F363" s="98">
        <v>1.1377377074475259</v>
      </c>
      <c r="G363" s="98">
        <v>1.0662019246449075</v>
      </c>
      <c r="H363" s="98">
        <v>0.25279108026471553</v>
      </c>
      <c r="I363" s="98">
        <v>0.17371664539517792</v>
      </c>
      <c r="J363" s="98">
        <v>1.2807599332370345</v>
      </c>
      <c r="K363" s="98">
        <v>2.0357453396799801</v>
      </c>
      <c r="L363" s="98">
        <v>3.3861175940020138</v>
      </c>
      <c r="M363" s="98">
        <v>2.1358419521930552</v>
      </c>
      <c r="N363" s="98">
        <v>1.3421946203242767</v>
      </c>
      <c r="O363" s="98">
        <v>1.5683843721174515</v>
      </c>
      <c r="P363" s="98">
        <v>0.70859200205308981</v>
      </c>
      <c r="Q363" s="98">
        <v>1.8820456000935528</v>
      </c>
      <c r="R363" s="98">
        <v>1.9922511265132377</v>
      </c>
      <c r="S363" s="98">
        <v>1.4191787003012499</v>
      </c>
      <c r="T363" s="98">
        <v>0.77632969642181615</v>
      </c>
      <c r="U363" s="98">
        <v>0.59450877791949364</v>
      </c>
      <c r="V363" s="98">
        <v>0.12629940274745755</v>
      </c>
      <c r="W363" s="98">
        <v>1.4985198248135227</v>
      </c>
      <c r="X363" s="98">
        <v>2.1640985841434164</v>
      </c>
      <c r="Y363" s="98">
        <v>4.8063910080049981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8357.2978208388777</v>
      </c>
      <c r="D366" s="117">
        <f t="shared" si="204"/>
        <v>8505.6465407918804</v>
      </c>
      <c r="E366" s="117">
        <f t="shared" si="204"/>
        <v>8938.9946953406434</v>
      </c>
      <c r="F366" s="117">
        <f t="shared" si="204"/>
        <v>9348.8147400746893</v>
      </c>
      <c r="G366" s="117">
        <f t="shared" si="204"/>
        <v>10577.562634753358</v>
      </c>
      <c r="H366" s="117">
        <f t="shared" si="204"/>
        <v>11272.057842889179</v>
      </c>
      <c r="I366" s="117">
        <f t="shared" si="204"/>
        <v>9857.0855299320137</v>
      </c>
      <c r="J366" s="117">
        <f t="shared" si="204"/>
        <v>9944.6614940800737</v>
      </c>
      <c r="K366" s="117">
        <f t="shared" si="204"/>
        <v>10047.410496328592</v>
      </c>
      <c r="L366" s="117">
        <f t="shared" si="204"/>
        <v>9358.1572377562916</v>
      </c>
      <c r="M366" s="117">
        <f t="shared" si="204"/>
        <v>8889.0977107771942</v>
      </c>
      <c r="N366" s="117">
        <f t="shared" si="204"/>
        <v>10434.595367384718</v>
      </c>
      <c r="O366" s="117">
        <f t="shared" si="204"/>
        <v>10568.472733736282</v>
      </c>
      <c r="P366" s="117">
        <f t="shared" si="204"/>
        <v>9520.8126553083948</v>
      </c>
      <c r="Q366" s="117">
        <f t="shared" si="204"/>
        <v>8778.6280486780324</v>
      </c>
      <c r="R366" s="117">
        <f t="shared" ref="R366:V366" si="205">R367+R370+R372+R381</f>
        <v>9010.7815473206338</v>
      </c>
      <c r="S366" s="117">
        <f t="shared" si="205"/>
        <v>9013.5196652852792</v>
      </c>
      <c r="T366" s="117">
        <f t="shared" si="205"/>
        <v>8443.7361901068452</v>
      </c>
      <c r="U366" s="117">
        <f t="shared" si="205"/>
        <v>7441.2904105146627</v>
      </c>
      <c r="V366" s="117">
        <f t="shared" si="205"/>
        <v>6210.2481230049698</v>
      </c>
      <c r="W366" s="117">
        <f t="shared" ref="W366:Y366" si="206">W367+W370+W372+W381</f>
        <v>7102.277748563326</v>
      </c>
      <c r="X366" s="117">
        <f t="shared" si="206"/>
        <v>6149.6927162027678</v>
      </c>
      <c r="Y366" s="117">
        <f t="shared" si="206"/>
        <v>5937.3022533805788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7198.486362835135</v>
      </c>
      <c r="D367" s="122">
        <f t="shared" si="207"/>
        <v>7449.687351838722</v>
      </c>
      <c r="E367" s="122">
        <f t="shared" si="207"/>
        <v>7855.565479201251</v>
      </c>
      <c r="F367" s="122">
        <f t="shared" si="207"/>
        <v>8165.9808493417549</v>
      </c>
      <c r="G367" s="122">
        <f t="shared" si="207"/>
        <v>9425.8709199132154</v>
      </c>
      <c r="H367" s="122">
        <f t="shared" si="207"/>
        <v>9942.3232058415779</v>
      </c>
      <c r="I367" s="122">
        <f t="shared" si="207"/>
        <v>8579.7120625830594</v>
      </c>
      <c r="J367" s="122">
        <f t="shared" si="207"/>
        <v>8601.4108135649385</v>
      </c>
      <c r="K367" s="122">
        <f t="shared" si="207"/>
        <v>8665.9049701415443</v>
      </c>
      <c r="L367" s="122">
        <f t="shared" si="207"/>
        <v>8048.6086360443833</v>
      </c>
      <c r="M367" s="122">
        <f t="shared" si="207"/>
        <v>7494.9762611786182</v>
      </c>
      <c r="N367" s="122">
        <f t="shared" si="207"/>
        <v>9084.8321049528513</v>
      </c>
      <c r="O367" s="122">
        <f t="shared" si="207"/>
        <v>9373.4240159975689</v>
      </c>
      <c r="P367" s="122">
        <f t="shared" si="207"/>
        <v>8325.8297526042716</v>
      </c>
      <c r="Q367" s="122">
        <f t="shared" si="207"/>
        <v>7698.5300444514805</v>
      </c>
      <c r="R367" s="122">
        <f t="shared" ref="R367:V367" si="208">SUM(R368:R369)</f>
        <v>7892.1337380815739</v>
      </c>
      <c r="S367" s="122">
        <f t="shared" si="208"/>
        <v>7895.5006046293229</v>
      </c>
      <c r="T367" s="122">
        <f t="shared" si="208"/>
        <v>7270.5512118252909</v>
      </c>
      <c r="U367" s="122">
        <f t="shared" si="208"/>
        <v>6341.7260175161327</v>
      </c>
      <c r="V367" s="122">
        <f t="shared" si="208"/>
        <v>5234.2574155668954</v>
      </c>
      <c r="W367" s="122">
        <f t="shared" ref="W367:Y367" si="209">SUM(W368:W369)</f>
        <v>5757.5646418315728</v>
      </c>
      <c r="X367" s="122">
        <f t="shared" si="209"/>
        <v>4880.1464149156691</v>
      </c>
      <c r="Y367" s="122">
        <f t="shared" si="209"/>
        <v>4605.1191557215552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7174.7636549369217</v>
      </c>
      <c r="D368" s="98">
        <v>7425.4977727564692</v>
      </c>
      <c r="E368" s="98">
        <v>7830.409679817185</v>
      </c>
      <c r="F368" s="98">
        <v>8140.0810567658064</v>
      </c>
      <c r="G368" s="98">
        <v>9396.2369337299551</v>
      </c>
      <c r="H368" s="98">
        <v>9911.1742396867612</v>
      </c>
      <c r="I368" s="98">
        <v>8553.1832625526531</v>
      </c>
      <c r="J368" s="98">
        <v>8574.9182742697594</v>
      </c>
      <c r="K368" s="98">
        <v>8639.3905218939854</v>
      </c>
      <c r="L368" s="98">
        <v>8024.2929135997147</v>
      </c>
      <c r="M368" s="98">
        <v>7472.3303282750412</v>
      </c>
      <c r="N368" s="98">
        <v>9057.2399131566362</v>
      </c>
      <c r="O368" s="98">
        <v>9344.6823600193056</v>
      </c>
      <c r="P368" s="98">
        <v>8300.1659685026752</v>
      </c>
      <c r="Q368" s="98">
        <v>7674.7426451612619</v>
      </c>
      <c r="R368" s="98">
        <v>7867.8208919553917</v>
      </c>
      <c r="S368" s="98">
        <v>7871.1698276780571</v>
      </c>
      <c r="T368" s="98">
        <v>7247.8992843225969</v>
      </c>
      <c r="U368" s="98">
        <v>6321.7506586281552</v>
      </c>
      <c r="V368" s="98">
        <v>5217.8149716419193</v>
      </c>
      <c r="W368" s="98">
        <v>5739.4470191498331</v>
      </c>
      <c r="X368" s="98">
        <v>4864.7721188695432</v>
      </c>
      <c r="Y368" s="98">
        <v>4590.7705143312387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23.722707898213571</v>
      </c>
      <c r="D369" s="98">
        <v>24.189579082252909</v>
      </c>
      <c r="E369" s="98">
        <v>25.155799384066125</v>
      </c>
      <c r="F369" s="98">
        <v>25.899792575948442</v>
      </c>
      <c r="G369" s="98">
        <v>29.633986183259672</v>
      </c>
      <c r="H369" s="98">
        <v>31.148966154817181</v>
      </c>
      <c r="I369" s="98">
        <v>26.528800030407048</v>
      </c>
      <c r="J369" s="98">
        <v>26.492539295179398</v>
      </c>
      <c r="K369" s="98">
        <v>26.51444824755804</v>
      </c>
      <c r="L369" s="98">
        <v>24.315722444668964</v>
      </c>
      <c r="M369" s="98">
        <v>22.64593290357654</v>
      </c>
      <c r="N369" s="98">
        <v>27.592191796214923</v>
      </c>
      <c r="O369" s="98">
        <v>28.741655978263928</v>
      </c>
      <c r="P369" s="98">
        <v>25.663784101596644</v>
      </c>
      <c r="Q369" s="98">
        <v>23.787399290218634</v>
      </c>
      <c r="R369" s="98">
        <v>24.312846126181984</v>
      </c>
      <c r="S369" s="98">
        <v>24.330776951265921</v>
      </c>
      <c r="T369" s="98">
        <v>22.651927502694267</v>
      </c>
      <c r="U369" s="98">
        <v>19.975358887977567</v>
      </c>
      <c r="V369" s="98">
        <v>16.442443924976079</v>
      </c>
      <c r="W369" s="98">
        <v>18.117622681739306</v>
      </c>
      <c r="X369" s="98">
        <v>15.374296046126021</v>
      </c>
      <c r="Y369" s="98">
        <v>14.348641390316885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9.2480793095573912E-3</v>
      </c>
      <c r="E370" s="122">
        <f t="shared" si="210"/>
        <v>0.14659917406760378</v>
      </c>
      <c r="F370" s="122">
        <f t="shared" si="210"/>
        <v>0.26817282428993244</v>
      </c>
      <c r="G370" s="122">
        <f t="shared" si="210"/>
        <v>0.53541116065103334</v>
      </c>
      <c r="H370" s="122">
        <f t="shared" si="210"/>
        <v>1.6090755268370143</v>
      </c>
      <c r="I370" s="122">
        <f t="shared" si="210"/>
        <v>0.79925213582999988</v>
      </c>
      <c r="J370" s="122">
        <f t="shared" si="210"/>
        <v>0.59562050353027418</v>
      </c>
      <c r="K370" s="122">
        <f t="shared" si="210"/>
        <v>0.94822351757051582</v>
      </c>
      <c r="L370" s="122">
        <f t="shared" si="210"/>
        <v>4.7444700424686035</v>
      </c>
      <c r="M370" s="122">
        <f t="shared" si="210"/>
        <v>0.45289725362398858</v>
      </c>
      <c r="N370" s="122">
        <f t="shared" si="210"/>
        <v>2.1281586774928649</v>
      </c>
      <c r="O370" s="122">
        <f t="shared" si="210"/>
        <v>0.46464701866024682</v>
      </c>
      <c r="P370" s="122">
        <f t="shared" si="210"/>
        <v>1.4389511762277196</v>
      </c>
      <c r="Q370" s="122">
        <f t="shared" si="210"/>
        <v>0.53626124111853402</v>
      </c>
      <c r="R370" s="122">
        <f t="shared" si="210"/>
        <v>0.39607000390930819</v>
      </c>
      <c r="S370" s="122">
        <f t="shared" si="210"/>
        <v>0.30769280639187052</v>
      </c>
      <c r="T370" s="122">
        <f t="shared" si="210"/>
        <v>0.35400137377026386</v>
      </c>
      <c r="U370" s="122">
        <f t="shared" si="210"/>
        <v>0.21606968314675906</v>
      </c>
      <c r="V370" s="122">
        <f t="shared" si="210"/>
        <v>0.12850456159509294</v>
      </c>
      <c r="W370" s="122">
        <f t="shared" si="210"/>
        <v>0.23150303768137806</v>
      </c>
      <c r="X370" s="122">
        <f t="shared" si="210"/>
        <v>0.14934454384695164</v>
      </c>
      <c r="Y370" s="122">
        <f t="shared" si="210"/>
        <v>1.4184299546411958E-2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9.2480793095573912E-3</v>
      </c>
      <c r="E371" s="98">
        <f>RES_hhdet_in_fech!E129</f>
        <v>0.14659917406760378</v>
      </c>
      <c r="F371" s="98">
        <f>RES_hhdet_in_fech!F129</f>
        <v>0.26817282428993244</v>
      </c>
      <c r="G371" s="98">
        <f>RES_hhdet_in_fech!G129</f>
        <v>0.53541116065103334</v>
      </c>
      <c r="H371" s="98">
        <f>RES_hhdet_in_fech!H129</f>
        <v>1.6090755268370143</v>
      </c>
      <c r="I371" s="98">
        <f>RES_hhdet_in_fech!I129</f>
        <v>0.79925213582999988</v>
      </c>
      <c r="J371" s="98">
        <f>RES_hhdet_in_fech!J129</f>
        <v>0.59562050353027418</v>
      </c>
      <c r="K371" s="98">
        <f>RES_hhdet_in_fech!K129</f>
        <v>0.94822351757051582</v>
      </c>
      <c r="L371" s="98">
        <f>RES_hhdet_in_fech!L129</f>
        <v>4.7444700424686035</v>
      </c>
      <c r="M371" s="98">
        <f>RES_hhdet_in_fech!M129</f>
        <v>0.45289725362398858</v>
      </c>
      <c r="N371" s="98">
        <f>RES_hhdet_in_fech!N129</f>
        <v>2.1281586774928649</v>
      </c>
      <c r="O371" s="98">
        <f>RES_hhdet_in_fech!O129</f>
        <v>0.46464701866024682</v>
      </c>
      <c r="P371" s="98">
        <f>RES_hhdet_in_fech!P129</f>
        <v>1.4389511762277196</v>
      </c>
      <c r="Q371" s="98">
        <f>RES_hhdet_in_fech!Q129</f>
        <v>0.53626124111853402</v>
      </c>
      <c r="R371" s="98">
        <f>RES_hhdet_in_fech!R129</f>
        <v>0.39607000390930819</v>
      </c>
      <c r="S371" s="98">
        <f>RES_hhdet_in_fech!S129</f>
        <v>0.30769280639187052</v>
      </c>
      <c r="T371" s="98">
        <f>RES_hhdet_in_fech!T129</f>
        <v>0.35400137377026386</v>
      </c>
      <c r="U371" s="98">
        <f>RES_hhdet_in_fech!U129</f>
        <v>0.21606968314675906</v>
      </c>
      <c r="V371" s="98">
        <f>RES_hhdet_in_fech!V129</f>
        <v>0.12850456159509294</v>
      </c>
      <c r="W371" s="98">
        <f>RES_hhdet_in_fech!W129</f>
        <v>0.23150303768137806</v>
      </c>
      <c r="X371" s="98">
        <f>RES_hhdet_in_fech!X129</f>
        <v>0.14934454384695164</v>
      </c>
      <c r="Y371" s="98">
        <f>RES_hhdet_in_fech!Y129</f>
        <v>1.4184299546411958E-2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385.65905863911502</v>
      </c>
      <c r="D372" s="122">
        <v>362.2753106262669</v>
      </c>
      <c r="E372" s="122">
        <v>389.71993604480622</v>
      </c>
      <c r="F372" s="122">
        <v>457.2748063095284</v>
      </c>
      <c r="G372" s="122">
        <v>475.62774976489652</v>
      </c>
      <c r="H372" s="122">
        <v>600.4839789616841</v>
      </c>
      <c r="I372" s="122">
        <v>526.0878504584656</v>
      </c>
      <c r="J372" s="122">
        <v>541.44810905427391</v>
      </c>
      <c r="K372" s="122">
        <v>563.0373736823733</v>
      </c>
      <c r="L372" s="122">
        <v>530.19528951994926</v>
      </c>
      <c r="M372" s="122">
        <v>576.70686847162233</v>
      </c>
      <c r="N372" s="122">
        <v>583.58472464966439</v>
      </c>
      <c r="O372" s="122">
        <v>537.91801169849725</v>
      </c>
      <c r="P372" s="122">
        <v>560.12737172227025</v>
      </c>
      <c r="Q372" s="122">
        <v>539.23073940220365</v>
      </c>
      <c r="R372" s="122">
        <v>571.34817925732193</v>
      </c>
      <c r="S372" s="122">
        <v>571.01014404285036</v>
      </c>
      <c r="T372" s="122">
        <v>569.46339580441077</v>
      </c>
      <c r="U372" s="122">
        <v>534.49776052712195</v>
      </c>
      <c r="V372" s="122">
        <v>523.59458184023697</v>
      </c>
      <c r="W372" s="122">
        <v>791.20155196261442</v>
      </c>
      <c r="X372" s="122">
        <v>685.68654286351534</v>
      </c>
      <c r="Y372" s="122">
        <v>494.14038367697697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379.91405806642803</v>
      </c>
      <c r="D373" s="98">
        <v>361.8215361362831</v>
      </c>
      <c r="E373" s="98">
        <v>389.20745863321901</v>
      </c>
      <c r="F373" s="98">
        <v>453.1551965393146</v>
      </c>
      <c r="G373" s="98">
        <v>468.59230569485447</v>
      </c>
      <c r="H373" s="98">
        <v>542.89018611960705</v>
      </c>
      <c r="I373" s="98">
        <v>503.7723226739509</v>
      </c>
      <c r="J373" s="98">
        <v>541.44810905427391</v>
      </c>
      <c r="K373" s="98">
        <v>563.0373736823733</v>
      </c>
      <c r="L373" s="98">
        <v>530.19528951994926</v>
      </c>
      <c r="M373" s="98">
        <v>555.31844702709043</v>
      </c>
      <c r="N373" s="98">
        <v>581.04550827788921</v>
      </c>
      <c r="O373" s="98">
        <v>537.91801169849725</v>
      </c>
      <c r="P373" s="98">
        <v>555.12376354582398</v>
      </c>
      <c r="Q373" s="98">
        <v>536.06837029689689</v>
      </c>
      <c r="R373" s="98">
        <v>568.34867532964552</v>
      </c>
      <c r="S373" s="98">
        <v>567.00367656346714</v>
      </c>
      <c r="T373" s="98">
        <v>557.9915938215911</v>
      </c>
      <c r="U373" s="98">
        <v>526.43878414018798</v>
      </c>
      <c r="V373" s="98">
        <v>499.13559851618379</v>
      </c>
      <c r="W373" s="98">
        <v>791.20155196261442</v>
      </c>
      <c r="X373" s="98">
        <v>684.10743593993141</v>
      </c>
      <c r="Y373" s="98">
        <v>493.9611564439914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524.11568198820692</v>
      </c>
      <c r="D377" s="101">
        <v>394.95800823016452</v>
      </c>
      <c r="E377" s="101">
        <v>438.34240948159083</v>
      </c>
      <c r="F377" s="101">
        <v>622.58211972049412</v>
      </c>
      <c r="G377" s="101">
        <v>620.12393563708758</v>
      </c>
      <c r="H377" s="101">
        <v>742.04943762756398</v>
      </c>
      <c r="I377" s="101">
        <v>612.27753385807682</v>
      </c>
      <c r="J377" s="101">
        <v>0</v>
      </c>
      <c r="K377" s="101">
        <v>0</v>
      </c>
      <c r="L377" s="101">
        <v>0</v>
      </c>
      <c r="M377" s="101">
        <v>707.64901423604579</v>
      </c>
      <c r="N377" s="101">
        <v>745.44527510619855</v>
      </c>
      <c r="O377" s="101">
        <v>0</v>
      </c>
      <c r="P377" s="101">
        <v>713.18881694854645</v>
      </c>
      <c r="Q377" s="101">
        <v>679.03915302202267</v>
      </c>
      <c r="R377" s="101">
        <v>700.4400369748613</v>
      </c>
      <c r="S377" s="101">
        <v>694.3128010228063</v>
      </c>
      <c r="T377" s="101">
        <v>690.4547820010921</v>
      </c>
      <c r="U377" s="101">
        <v>626.27479238860576</v>
      </c>
      <c r="V377" s="101">
        <v>613.30799917899128</v>
      </c>
      <c r="W377" s="101">
        <v>0</v>
      </c>
      <c r="X377" s="101">
        <v>838.35029358036809</v>
      </c>
      <c r="Y377" s="101">
        <v>586.49361644540727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773.1523993646274</v>
      </c>
      <c r="D381" s="122">
        <v>693.67463024758274</v>
      </c>
      <c r="E381" s="122">
        <v>693.56268092051801</v>
      </c>
      <c r="F381" s="122">
        <v>725.29091159911695</v>
      </c>
      <c r="G381" s="122">
        <v>675.5285539145948</v>
      </c>
      <c r="H381" s="122">
        <v>727.64158255907887</v>
      </c>
      <c r="I381" s="122">
        <v>750.48636475465844</v>
      </c>
      <c r="J381" s="122">
        <v>801.20695095733049</v>
      </c>
      <c r="K381" s="122">
        <v>817.51992898710307</v>
      </c>
      <c r="L381" s="122">
        <v>774.60884214949021</v>
      </c>
      <c r="M381" s="122">
        <v>816.96168387332989</v>
      </c>
      <c r="N381" s="122">
        <v>764.05037910470867</v>
      </c>
      <c r="O381" s="122">
        <v>656.66605902155675</v>
      </c>
      <c r="P381" s="122">
        <v>633.41657980562582</v>
      </c>
      <c r="Q381" s="122">
        <v>540.33100358323088</v>
      </c>
      <c r="R381" s="122">
        <v>546.90355997782819</v>
      </c>
      <c r="S381" s="122">
        <v>546.70122380671364</v>
      </c>
      <c r="T381" s="122">
        <v>603.36758110337416</v>
      </c>
      <c r="U381" s="122">
        <v>564.85056278826073</v>
      </c>
      <c r="V381" s="122">
        <v>452.2676210362423</v>
      </c>
      <c r="W381" s="122">
        <v>553.28005173145755</v>
      </c>
      <c r="X381" s="122">
        <v>583.71041387973571</v>
      </c>
      <c r="Y381" s="122">
        <v>838.02852968250079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778.39499637320444</v>
      </c>
      <c r="D382" s="98">
        <v>775.83260501117809</v>
      </c>
      <c r="E382" s="98">
        <v>794.47144807660334</v>
      </c>
      <c r="F382" s="98">
        <v>767.35562183551383</v>
      </c>
      <c r="G382" s="98">
        <v>843.11415524029019</v>
      </c>
      <c r="H382" s="98">
        <v>916.666159961262</v>
      </c>
      <c r="I382" s="98">
        <v>777.16722264444661</v>
      </c>
      <c r="J382" s="98">
        <v>837.14034503250969</v>
      </c>
      <c r="K382" s="98">
        <v>834.114343815045</v>
      </c>
      <c r="L382" s="98">
        <v>822.28105383037314</v>
      </c>
      <c r="M382" s="98">
        <v>890.03863728312308</v>
      </c>
      <c r="N382" s="98">
        <v>899.191445529318</v>
      </c>
      <c r="O382" s="98">
        <v>756.80322020636254</v>
      </c>
      <c r="P382" s="98">
        <v>702.87336810035572</v>
      </c>
      <c r="Q382" s="98">
        <v>573.76108414119881</v>
      </c>
      <c r="R382" s="98">
        <v>613.99152920329061</v>
      </c>
      <c r="S382" s="98">
        <v>662.02024307537511</v>
      </c>
      <c r="T382" s="98">
        <v>631.47556669556548</v>
      </c>
      <c r="U382" s="98">
        <v>722.76628629113804</v>
      </c>
      <c r="V382" s="98">
        <v>679.69822089068282</v>
      </c>
      <c r="W382" s="98">
        <v>559.28437657935478</v>
      </c>
      <c r="X382" s="98">
        <v>616.33946061436359</v>
      </c>
      <c r="Y382" s="98">
        <v>839.62758366332196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684.17068712264415</v>
      </c>
      <c r="D383" s="33">
        <v>344.44985735698907</v>
      </c>
      <c r="E383" s="33">
        <v>489.91327636642563</v>
      </c>
      <c r="F383" s="33">
        <v>684.65803255324442</v>
      </c>
      <c r="G383" s="33">
        <v>518.88835200389201</v>
      </c>
      <c r="H383" s="33">
        <v>662.44958342093958</v>
      </c>
      <c r="I383" s="33">
        <v>747.79420271983986</v>
      </c>
      <c r="J383" s="33">
        <v>791.27787041674094</v>
      </c>
      <c r="K383" s="33">
        <v>743.29412011474324</v>
      </c>
      <c r="L383" s="33">
        <v>547.06754321556639</v>
      </c>
      <c r="M383" s="33">
        <v>632.84889212015673</v>
      </c>
      <c r="N383" s="33">
        <v>647.32956581920553</v>
      </c>
      <c r="O383" s="33">
        <v>588.95546596722954</v>
      </c>
      <c r="P383" s="33">
        <v>581.10001048247375</v>
      </c>
      <c r="Q383" s="33">
        <v>433.12905749016909</v>
      </c>
      <c r="R383" s="33">
        <v>404.34412046332301</v>
      </c>
      <c r="S383" s="33">
        <v>256.49706784981811</v>
      </c>
      <c r="T383" s="33">
        <v>531.10134926254784</v>
      </c>
      <c r="U383" s="33">
        <v>469.81768347898389</v>
      </c>
      <c r="V383" s="33">
        <v>424.39254901332765</v>
      </c>
      <c r="W383" s="33">
        <v>548.12718418336772</v>
      </c>
      <c r="X383" s="33">
        <v>500.09848162225205</v>
      </c>
      <c r="Y383" s="33">
        <v>426.84322032850366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6008.3036636659181</v>
      </c>
      <c r="D385" s="117">
        <f t="shared" si="211"/>
        <v>6171.0805278069447</v>
      </c>
      <c r="E385" s="117">
        <f t="shared" si="211"/>
        <v>6546.601199538537</v>
      </c>
      <c r="F385" s="117">
        <f t="shared" si="211"/>
        <v>6918.6978914302435</v>
      </c>
      <c r="G385" s="117">
        <f t="shared" si="211"/>
        <v>7875.2853808159671</v>
      </c>
      <c r="H385" s="117">
        <f t="shared" si="211"/>
        <v>8452.2163535880827</v>
      </c>
      <c r="I385" s="117">
        <f t="shared" si="211"/>
        <v>7469.7764348195187</v>
      </c>
      <c r="J385" s="117">
        <f t="shared" si="211"/>
        <v>7588.4524369430637</v>
      </c>
      <c r="K385" s="117">
        <f t="shared" si="211"/>
        <v>7631.6282871678359</v>
      </c>
      <c r="L385" s="117">
        <f t="shared" si="211"/>
        <v>7162.316269070222</v>
      </c>
      <c r="M385" s="117">
        <f t="shared" si="211"/>
        <v>6840.7926297726508</v>
      </c>
      <c r="N385" s="117">
        <f t="shared" si="211"/>
        <v>8223.6160606204157</v>
      </c>
      <c r="O385" s="117">
        <f t="shared" si="211"/>
        <v>8492.2459321446604</v>
      </c>
      <c r="P385" s="117">
        <f t="shared" si="211"/>
        <v>7796.5414995307037</v>
      </c>
      <c r="Q385" s="117">
        <f t="shared" si="211"/>
        <v>7289.2759906061165</v>
      </c>
      <c r="R385" s="117">
        <f t="shared" ref="R385:V385" si="212">R386+R389+R391+R400</f>
        <v>7593.8548502381418</v>
      </c>
      <c r="S385" s="117">
        <f t="shared" si="212"/>
        <v>7685.442628090942</v>
      </c>
      <c r="T385" s="117">
        <f t="shared" si="212"/>
        <v>7281.2049700066555</v>
      </c>
      <c r="U385" s="117">
        <f t="shared" si="212"/>
        <v>6527.6045785898141</v>
      </c>
      <c r="V385" s="117">
        <f t="shared" si="212"/>
        <v>5538.8611718148468</v>
      </c>
      <c r="W385" s="117">
        <f t="shared" ref="W385:Y385" si="213">W386+W389+W391+W400</f>
        <v>6384.2899098383732</v>
      </c>
      <c r="X385" s="117">
        <f t="shared" si="213"/>
        <v>5489.5399146125565</v>
      </c>
      <c r="Y385" s="117">
        <f t="shared" si="213"/>
        <v>5196.0204314187231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5263.1417111335049</v>
      </c>
      <c r="D386" s="122">
        <f t="shared" si="214"/>
        <v>5480.3165634915704</v>
      </c>
      <c r="E386" s="122">
        <f t="shared" si="214"/>
        <v>5815.2021740724285</v>
      </c>
      <c r="F386" s="122">
        <f t="shared" si="214"/>
        <v>6082.8989156638017</v>
      </c>
      <c r="G386" s="122">
        <f t="shared" si="214"/>
        <v>7066.2225730819709</v>
      </c>
      <c r="H386" s="122">
        <f t="shared" si="214"/>
        <v>7501.7085894605289</v>
      </c>
      <c r="I386" s="122">
        <f t="shared" si="214"/>
        <v>6516.28910832568</v>
      </c>
      <c r="J386" s="122">
        <f t="shared" si="214"/>
        <v>6577.5378079377006</v>
      </c>
      <c r="K386" s="122">
        <f t="shared" si="214"/>
        <v>6674.5670756732852</v>
      </c>
      <c r="L386" s="122">
        <f t="shared" si="214"/>
        <v>6246.0117501167715</v>
      </c>
      <c r="M386" s="122">
        <f t="shared" si="214"/>
        <v>5876.9280816206247</v>
      </c>
      <c r="N386" s="122">
        <f t="shared" si="214"/>
        <v>7222.8912109492903</v>
      </c>
      <c r="O386" s="122">
        <f t="shared" si="214"/>
        <v>7586.5576732798609</v>
      </c>
      <c r="P386" s="122">
        <f t="shared" si="214"/>
        <v>6877.6017155983136</v>
      </c>
      <c r="Q386" s="122">
        <f t="shared" si="214"/>
        <v>6480.6087902914232</v>
      </c>
      <c r="R386" s="122">
        <f t="shared" ref="R386:V386" si="215">SUM(R387:R388)</f>
        <v>6738.7661182060428</v>
      </c>
      <c r="S386" s="122">
        <f t="shared" si="215"/>
        <v>6834.2889635122847</v>
      </c>
      <c r="T386" s="122">
        <f t="shared" si="215"/>
        <v>6375.7289050779673</v>
      </c>
      <c r="U386" s="122">
        <f t="shared" si="215"/>
        <v>5630.0077812853651</v>
      </c>
      <c r="V386" s="122">
        <f t="shared" si="215"/>
        <v>4700.6314138842072</v>
      </c>
      <c r="W386" s="122">
        <f t="shared" ref="W386:Y386" si="216">SUM(W387:W388)</f>
        <v>5225.1146434742832</v>
      </c>
      <c r="X386" s="122">
        <f t="shared" si="216"/>
        <v>4450.4344225878494</v>
      </c>
      <c r="Y386" s="122">
        <f t="shared" si="216"/>
        <v>4219.1921750507672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5239.4190032352917</v>
      </c>
      <c r="D387" s="98">
        <v>5456.1269844093176</v>
      </c>
      <c r="E387" s="98">
        <v>5790.0463746883624</v>
      </c>
      <c r="F387" s="98">
        <v>6056.9991230878531</v>
      </c>
      <c r="G387" s="98">
        <v>7036.5885868987116</v>
      </c>
      <c r="H387" s="98">
        <v>7470.5596233057113</v>
      </c>
      <c r="I387" s="98">
        <v>6489.7603082952728</v>
      </c>
      <c r="J387" s="98">
        <v>6551.0452686425215</v>
      </c>
      <c r="K387" s="98">
        <v>6648.0526274257272</v>
      </c>
      <c r="L387" s="98">
        <v>6221.6960276721029</v>
      </c>
      <c r="M387" s="98">
        <v>5854.2821487170477</v>
      </c>
      <c r="N387" s="98">
        <v>7195.2990191530753</v>
      </c>
      <c r="O387" s="98">
        <v>7557.8160173015967</v>
      </c>
      <c r="P387" s="98">
        <v>6851.9379314967173</v>
      </c>
      <c r="Q387" s="98">
        <v>6456.8213910012046</v>
      </c>
      <c r="R387" s="98">
        <v>6714.4532720798607</v>
      </c>
      <c r="S387" s="98">
        <v>6809.9581865610189</v>
      </c>
      <c r="T387" s="98">
        <v>6353.0769775752733</v>
      </c>
      <c r="U387" s="98">
        <v>5610.0324223973876</v>
      </c>
      <c r="V387" s="98">
        <v>4684.1889699592311</v>
      </c>
      <c r="W387" s="98">
        <v>5206.9970207925435</v>
      </c>
      <c r="X387" s="98">
        <v>4435.0601265417235</v>
      </c>
      <c r="Y387" s="98">
        <v>4204.8435336604507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23.722707898213571</v>
      </c>
      <c r="D388" s="98">
        <v>24.189579082252909</v>
      </c>
      <c r="E388" s="98">
        <v>25.155799384066125</v>
      </c>
      <c r="F388" s="98">
        <v>25.899792575948442</v>
      </c>
      <c r="G388" s="98">
        <v>29.633986183259672</v>
      </c>
      <c r="H388" s="98">
        <v>31.148966154817181</v>
      </c>
      <c r="I388" s="98">
        <v>26.528800030407048</v>
      </c>
      <c r="J388" s="98">
        <v>26.492539295179398</v>
      </c>
      <c r="K388" s="98">
        <v>26.51444824755804</v>
      </c>
      <c r="L388" s="98">
        <v>24.315722444668964</v>
      </c>
      <c r="M388" s="98">
        <v>22.64593290357654</v>
      </c>
      <c r="N388" s="98">
        <v>27.592191796214923</v>
      </c>
      <c r="O388" s="98">
        <v>28.741655978263928</v>
      </c>
      <c r="P388" s="98">
        <v>25.663784101596644</v>
      </c>
      <c r="Q388" s="98">
        <v>23.787399290218634</v>
      </c>
      <c r="R388" s="98">
        <v>24.312846126181984</v>
      </c>
      <c r="S388" s="98">
        <v>24.330776951265921</v>
      </c>
      <c r="T388" s="98">
        <v>22.651927502694267</v>
      </c>
      <c r="U388" s="98">
        <v>19.975358887977567</v>
      </c>
      <c r="V388" s="98">
        <v>16.442443924976079</v>
      </c>
      <c r="W388" s="98">
        <v>18.117622681739306</v>
      </c>
      <c r="X388" s="98">
        <v>15.374296046126021</v>
      </c>
      <c r="Y388" s="98">
        <v>14.348641390316885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2.5619628342856058E-2</v>
      </c>
      <c r="E389" s="122">
        <f t="shared" si="217"/>
        <v>0.42440270698015214</v>
      </c>
      <c r="F389" s="122">
        <f t="shared" si="217"/>
        <v>0.81007259810692223</v>
      </c>
      <c r="G389" s="122">
        <f t="shared" si="217"/>
        <v>1.6855626935861949</v>
      </c>
      <c r="H389" s="122">
        <f t="shared" si="217"/>
        <v>5.2733181114948007</v>
      </c>
      <c r="I389" s="122">
        <f t="shared" si="217"/>
        <v>2.7239093048097125</v>
      </c>
      <c r="J389" s="122">
        <f t="shared" si="217"/>
        <v>2.1093084719592525</v>
      </c>
      <c r="K389" s="122">
        <f t="shared" si="217"/>
        <v>3.4872324994164146</v>
      </c>
      <c r="L389" s="122">
        <f t="shared" si="217"/>
        <v>18.109640918419718</v>
      </c>
      <c r="M389" s="122">
        <f t="shared" si="217"/>
        <v>1.8010303260432607</v>
      </c>
      <c r="N389" s="122">
        <f t="shared" si="217"/>
        <v>8.857043704953286</v>
      </c>
      <c r="O389" s="122">
        <f t="shared" si="217"/>
        <v>2.0314893643089995</v>
      </c>
      <c r="P389" s="122">
        <f t="shared" si="217"/>
        <v>6.600553673405372</v>
      </c>
      <c r="Q389" s="122">
        <f t="shared" si="217"/>
        <v>2.5483275070122113</v>
      </c>
      <c r="R389" s="122">
        <f t="shared" si="217"/>
        <v>1.8962925230958081</v>
      </c>
      <c r="S389" s="122">
        <f t="shared" si="217"/>
        <v>1.4743847776124062</v>
      </c>
      <c r="T389" s="122">
        <f t="shared" si="217"/>
        <v>1.697845708034261</v>
      </c>
      <c r="U389" s="122">
        <f t="shared" si="217"/>
        <v>1.0373632913054316</v>
      </c>
      <c r="V389" s="122">
        <f t="shared" si="217"/>
        <v>0.61875849118258441</v>
      </c>
      <c r="W389" s="122">
        <f t="shared" si="217"/>
        <v>1.1253496847790874</v>
      </c>
      <c r="X389" s="122">
        <f t="shared" si="217"/>
        <v>0.73386264429302883</v>
      </c>
      <c r="Y389" s="122">
        <f t="shared" si="217"/>
        <v>7.0544775007926011E-2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2.5619628342856058E-2</v>
      </c>
      <c r="E390" s="98">
        <f>RES_hhdet_in_tesh!E129</f>
        <v>0.42440270698015214</v>
      </c>
      <c r="F390" s="98">
        <f>RES_hhdet_in_tesh!F129</f>
        <v>0.81007259810692223</v>
      </c>
      <c r="G390" s="98">
        <f>RES_hhdet_in_tesh!G129</f>
        <v>1.6855626935861949</v>
      </c>
      <c r="H390" s="98">
        <f>RES_hhdet_in_tesh!H129</f>
        <v>5.2733181114948007</v>
      </c>
      <c r="I390" s="98">
        <f>RES_hhdet_in_tesh!I129</f>
        <v>2.7239093048097125</v>
      </c>
      <c r="J390" s="98">
        <f>RES_hhdet_in_tesh!J129</f>
        <v>2.1093084719592525</v>
      </c>
      <c r="K390" s="98">
        <f>RES_hhdet_in_tesh!K129</f>
        <v>3.4872324994164146</v>
      </c>
      <c r="L390" s="98">
        <f>RES_hhdet_in_tesh!L129</f>
        <v>18.109640918419718</v>
      </c>
      <c r="M390" s="98">
        <f>RES_hhdet_in_tesh!M129</f>
        <v>1.8010303260432607</v>
      </c>
      <c r="N390" s="98">
        <f>RES_hhdet_in_tesh!N129</f>
        <v>8.857043704953286</v>
      </c>
      <c r="O390" s="98">
        <f>RES_hhdet_in_tesh!O129</f>
        <v>2.0314893643089995</v>
      </c>
      <c r="P390" s="98">
        <f>RES_hhdet_in_tesh!P129</f>
        <v>6.600553673405372</v>
      </c>
      <c r="Q390" s="98">
        <f>RES_hhdet_in_tesh!Q129</f>
        <v>2.5483275070122113</v>
      </c>
      <c r="R390" s="98">
        <f>RES_hhdet_in_tesh!R129</f>
        <v>1.8962925230958081</v>
      </c>
      <c r="S390" s="98">
        <f>RES_hhdet_in_tesh!S129</f>
        <v>1.4743847776124062</v>
      </c>
      <c r="T390" s="98">
        <f>RES_hhdet_in_tesh!T129</f>
        <v>1.697845708034261</v>
      </c>
      <c r="U390" s="98">
        <f>RES_hhdet_in_tesh!U129</f>
        <v>1.0373632913054316</v>
      </c>
      <c r="V390" s="98">
        <f>RES_hhdet_in_tesh!V129</f>
        <v>0.61875849118258441</v>
      </c>
      <c r="W390" s="98">
        <f>RES_hhdet_in_tesh!W129</f>
        <v>1.1253496847790874</v>
      </c>
      <c r="X390" s="98">
        <f>RES_hhdet_in_tesh!X129</f>
        <v>0.73386264429302883</v>
      </c>
      <c r="Y390" s="98">
        <f>RES_hhdet_in_tesh!Y129</f>
        <v>7.0544775007926011E-2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296.74462659282284</v>
      </c>
      <c r="D391" s="122">
        <v>282.6521145845897</v>
      </c>
      <c r="E391" s="122">
        <v>305.92612449860781</v>
      </c>
      <c r="F391" s="122">
        <v>359.16317113433882</v>
      </c>
      <c r="G391" s="122">
        <v>373.27750074839332</v>
      </c>
      <c r="H391" s="122">
        <v>441.43806624536512</v>
      </c>
      <c r="I391" s="122">
        <v>400.15974028301758</v>
      </c>
      <c r="J391" s="122">
        <v>438.30332885267251</v>
      </c>
      <c r="K391" s="122">
        <v>458.62763494052649</v>
      </c>
      <c r="L391" s="122">
        <v>434.71534846681692</v>
      </c>
      <c r="M391" s="122">
        <v>458.12513368360521</v>
      </c>
      <c r="N391" s="122">
        <v>486.47940566369567</v>
      </c>
      <c r="O391" s="122">
        <v>457.50029353265813</v>
      </c>
      <c r="P391" s="122">
        <v>480.87713145246454</v>
      </c>
      <c r="Q391" s="122">
        <v>472.03679783663728</v>
      </c>
      <c r="R391" s="122">
        <v>506.52471681470274</v>
      </c>
      <c r="S391" s="122">
        <v>511.40941976250122</v>
      </c>
      <c r="T391" s="122">
        <v>509.6832693712409</v>
      </c>
      <c r="U391" s="122">
        <v>484.81063975313862</v>
      </c>
      <c r="V391" s="122">
        <v>467.00787170393403</v>
      </c>
      <c r="W391" s="122">
        <v>744.1950378569868</v>
      </c>
      <c r="X391" s="122">
        <v>645.84926042864322</v>
      </c>
      <c r="Y391" s="122">
        <v>467.68174371584388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295.81812549730597</v>
      </c>
      <c r="D392" s="98">
        <v>283.22900309363644</v>
      </c>
      <c r="E392" s="98">
        <v>306.32179979667347</v>
      </c>
      <c r="F392" s="98">
        <v>358.58559487054055</v>
      </c>
      <c r="G392" s="98">
        <v>372.84963398814125</v>
      </c>
      <c r="H392" s="98">
        <v>434.39038959408231</v>
      </c>
      <c r="I392" s="98">
        <v>405.39660001013505</v>
      </c>
      <c r="J392" s="98">
        <v>438.30332885267251</v>
      </c>
      <c r="K392" s="98">
        <v>458.62763494052649</v>
      </c>
      <c r="L392" s="98">
        <v>434.71534846681692</v>
      </c>
      <c r="M392" s="98">
        <v>459.43223920832156</v>
      </c>
      <c r="N392" s="98">
        <v>486.54647200841646</v>
      </c>
      <c r="O392" s="98">
        <v>457.50029353265813</v>
      </c>
      <c r="P392" s="98">
        <v>480.63518175873855</v>
      </c>
      <c r="Q392" s="98">
        <v>471.88222731530823</v>
      </c>
      <c r="R392" s="98">
        <v>506.58997410811241</v>
      </c>
      <c r="S392" s="98">
        <v>511.49821458999088</v>
      </c>
      <c r="T392" s="98">
        <v>509.17037653917629</v>
      </c>
      <c r="U392" s="98">
        <v>485.61809045342051</v>
      </c>
      <c r="V392" s="98">
        <v>465.14219952665866</v>
      </c>
      <c r="W392" s="98">
        <v>744.1950378569868</v>
      </c>
      <c r="X392" s="98">
        <v>645.6217416166121</v>
      </c>
      <c r="Y392" s="98">
        <v>467.66995018945022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319.07364320325951</v>
      </c>
      <c r="D396" s="101">
        <v>241.1022410052924</v>
      </c>
      <c r="E396" s="101">
        <v>268.38552029869641</v>
      </c>
      <c r="F396" s="101">
        <v>382.33953632037588</v>
      </c>
      <c r="G396" s="101">
        <v>382.06516422811194</v>
      </c>
      <c r="H396" s="101">
        <v>458.76124515812347</v>
      </c>
      <c r="I396" s="101">
        <v>379.93331829349842</v>
      </c>
      <c r="J396" s="101">
        <v>0</v>
      </c>
      <c r="K396" s="101">
        <v>0</v>
      </c>
      <c r="L396" s="101">
        <v>0</v>
      </c>
      <c r="M396" s="101">
        <v>450.12289739932606</v>
      </c>
      <c r="N396" s="101">
        <v>482.20430898652154</v>
      </c>
      <c r="O396" s="101">
        <v>0</v>
      </c>
      <c r="P396" s="101">
        <v>488.27842437705368</v>
      </c>
      <c r="Q396" s="101">
        <v>478.87036427362636</v>
      </c>
      <c r="R396" s="101">
        <v>503.71619065871175</v>
      </c>
      <c r="S396" s="101">
        <v>508.67667871021797</v>
      </c>
      <c r="T396" s="101">
        <v>515.0926736492064</v>
      </c>
      <c r="U396" s="101">
        <v>475.61525003013281</v>
      </c>
      <c r="V396" s="101">
        <v>473.85099451242041</v>
      </c>
      <c r="W396" s="101">
        <v>0</v>
      </c>
      <c r="X396" s="101">
        <v>667.84515866997094</v>
      </c>
      <c r="Y396" s="101">
        <v>473.75877938754422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448.41732593959</v>
      </c>
      <c r="D400" s="122">
        <v>408.08623010244202</v>
      </c>
      <c r="E400" s="122">
        <v>425.04849826051992</v>
      </c>
      <c r="F400" s="122">
        <v>475.82573203399619</v>
      </c>
      <c r="G400" s="122">
        <v>434.09974429201714</v>
      </c>
      <c r="H400" s="122">
        <v>503.79637977069387</v>
      </c>
      <c r="I400" s="122">
        <v>550.60367690601129</v>
      </c>
      <c r="J400" s="122">
        <v>570.50199168073118</v>
      </c>
      <c r="K400" s="122">
        <v>494.94634405460812</v>
      </c>
      <c r="L400" s="122">
        <v>463.47952956821325</v>
      </c>
      <c r="M400" s="122">
        <v>503.93838414237808</v>
      </c>
      <c r="N400" s="122">
        <v>505.3884003024769</v>
      </c>
      <c r="O400" s="122">
        <v>446.15647596783151</v>
      </c>
      <c r="P400" s="122">
        <v>431.46209880651946</v>
      </c>
      <c r="Q400" s="122">
        <v>334.08207497104377</v>
      </c>
      <c r="R400" s="122">
        <v>346.66772269430027</v>
      </c>
      <c r="S400" s="122">
        <v>338.26986003854353</v>
      </c>
      <c r="T400" s="122">
        <v>394.09494984941267</v>
      </c>
      <c r="U400" s="122">
        <v>411.74879426000541</v>
      </c>
      <c r="V400" s="122">
        <v>370.603127735523</v>
      </c>
      <c r="W400" s="122">
        <v>413.85487882232292</v>
      </c>
      <c r="X400" s="122">
        <v>392.52236895177026</v>
      </c>
      <c r="Y400" s="122">
        <v>509.07596787710338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444.94416129030969</v>
      </c>
      <c r="D401" s="98">
        <v>443.88952790786584</v>
      </c>
      <c r="E401" s="98">
        <v>454.97363136849395</v>
      </c>
      <c r="F401" s="98">
        <v>439.85072114116491</v>
      </c>
      <c r="G401" s="98">
        <v>483.72147636565711</v>
      </c>
      <c r="H401" s="98">
        <v>526.40524595630507</v>
      </c>
      <c r="I401" s="98">
        <v>446.70742848218583</v>
      </c>
      <c r="J401" s="98">
        <v>481.62204609063303</v>
      </c>
      <c r="K401" s="98">
        <v>480.32233768684665</v>
      </c>
      <c r="L401" s="98">
        <v>473.94322192304173</v>
      </c>
      <c r="M401" s="98">
        <v>513.35470080087066</v>
      </c>
      <c r="N401" s="98">
        <v>518.83578813290183</v>
      </c>
      <c r="O401" s="98">
        <v>436.77900073343471</v>
      </c>
      <c r="P401" s="98">
        <v>405.91735887865616</v>
      </c>
      <c r="Q401" s="98">
        <v>332.22824978823826</v>
      </c>
      <c r="R401" s="98">
        <v>357.98184871900236</v>
      </c>
      <c r="S401" s="98">
        <v>389.72414949735168</v>
      </c>
      <c r="T401" s="98">
        <v>375.65661625417277</v>
      </c>
      <c r="U401" s="98">
        <v>434.04908243012648</v>
      </c>
      <c r="V401" s="98">
        <v>410.91072904673723</v>
      </c>
      <c r="W401" s="98">
        <v>339.19259705110119</v>
      </c>
      <c r="X401" s="98">
        <v>374.04228067371344</v>
      </c>
      <c r="Y401" s="98">
        <v>509.5843880244073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507.36676204648006</v>
      </c>
      <c r="D402" s="33">
        <v>255.89895210768657</v>
      </c>
      <c r="E402" s="33">
        <v>364.65497933847888</v>
      </c>
      <c r="F402" s="33">
        <v>510.57619763966579</v>
      </c>
      <c r="G402" s="33">
        <v>387.71892118020497</v>
      </c>
      <c r="H402" s="33">
        <v>495.99889012599738</v>
      </c>
      <c r="I402" s="33">
        <v>561.08705554106496</v>
      </c>
      <c r="J402" s="33">
        <v>595.06121189691703</v>
      </c>
      <c r="K402" s="33">
        <v>560.35863565128955</v>
      </c>
      <c r="L402" s="33">
        <v>413.53592372083824</v>
      </c>
      <c r="M402" s="33">
        <v>480.21456606932423</v>
      </c>
      <c r="N402" s="33">
        <v>493.77394375230307</v>
      </c>
      <c r="O402" s="33">
        <v>452.49732288181031</v>
      </c>
      <c r="P402" s="33">
        <v>450.70302816834197</v>
      </c>
      <c r="Q402" s="33">
        <v>340.02683083151692</v>
      </c>
      <c r="R402" s="33">
        <v>322.62562567900068</v>
      </c>
      <c r="S402" s="33">
        <v>208.78342547247081</v>
      </c>
      <c r="T402" s="33">
        <v>441.50029969142611</v>
      </c>
      <c r="U402" s="33">
        <v>398.3285942493676</v>
      </c>
      <c r="V402" s="33">
        <v>365.66281939381287</v>
      </c>
      <c r="W402" s="33">
        <v>477.9295014570406</v>
      </c>
      <c r="X402" s="33">
        <v>439.87759516429117</v>
      </c>
      <c r="Y402" s="33">
        <v>378.3393585703609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166.98201277838163</v>
      </c>
      <c r="D404" s="117">
        <f t="shared" si="218"/>
        <v>142.67311998239421</v>
      </c>
      <c r="E404" s="117">
        <f t="shared" si="218"/>
        <v>120.67659341029555</v>
      </c>
      <c r="F404" s="117">
        <f t="shared" si="218"/>
        <v>85.647222782861022</v>
      </c>
      <c r="G404" s="117">
        <f t="shared" si="218"/>
        <v>92.528154529628353</v>
      </c>
      <c r="H404" s="117">
        <f t="shared" si="218"/>
        <v>53.39904526081866</v>
      </c>
      <c r="I404" s="117">
        <f t="shared" si="218"/>
        <v>16.180760562143995</v>
      </c>
      <c r="J404" s="117">
        <f t="shared" si="218"/>
        <v>41.170077252146797</v>
      </c>
      <c r="K404" s="117">
        <f t="shared" si="218"/>
        <v>154.85663621481666</v>
      </c>
      <c r="L404" s="117">
        <f t="shared" si="218"/>
        <v>154.43389555787712</v>
      </c>
      <c r="M404" s="117">
        <f t="shared" si="218"/>
        <v>144.73415682002135</v>
      </c>
      <c r="N404" s="117">
        <f t="shared" si="218"/>
        <v>94.660739144105833</v>
      </c>
      <c r="O404" s="117">
        <f t="shared" si="218"/>
        <v>69.351508826772132</v>
      </c>
      <c r="P404" s="117">
        <f t="shared" si="218"/>
        <v>68.595547149379456</v>
      </c>
      <c r="Q404" s="117">
        <f t="shared" si="218"/>
        <v>99.353090856440531</v>
      </c>
      <c r="R404" s="117">
        <f t="shared" ref="R404:V404" si="219">R405+R408+R410+R419</f>
        <v>94.842003547235919</v>
      </c>
      <c r="S404" s="117">
        <f t="shared" si="219"/>
        <v>107.61952682954804</v>
      </c>
      <c r="T404" s="117">
        <f t="shared" si="219"/>
        <v>103.27653271542053</v>
      </c>
      <c r="U404" s="117">
        <f t="shared" si="219"/>
        <v>61.683832529517908</v>
      </c>
      <c r="V404" s="117">
        <f t="shared" si="219"/>
        <v>16.857902128598177</v>
      </c>
      <c r="W404" s="117">
        <f t="shared" ref="W404:Y404" si="220">W405+W408+W410+W419</f>
        <v>58.675743952916044</v>
      </c>
      <c r="X404" s="117">
        <f t="shared" si="220"/>
        <v>100.70727275086865</v>
      </c>
      <c r="Y404" s="117">
        <f t="shared" si="220"/>
        <v>189.99094821744794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166.98201277838163</v>
      </c>
      <c r="D419" s="122">
        <v>142.67311998239421</v>
      </c>
      <c r="E419" s="122">
        <v>120.67659341029555</v>
      </c>
      <c r="F419" s="122">
        <v>85.647222782861022</v>
      </c>
      <c r="G419" s="122">
        <v>92.528154529628353</v>
      </c>
      <c r="H419" s="122">
        <v>53.39904526081866</v>
      </c>
      <c r="I419" s="122">
        <v>16.180760562143995</v>
      </c>
      <c r="J419" s="122">
        <v>41.170077252146797</v>
      </c>
      <c r="K419" s="122">
        <v>154.85663621481666</v>
      </c>
      <c r="L419" s="122">
        <v>154.43389555787712</v>
      </c>
      <c r="M419" s="122">
        <v>144.73415682002135</v>
      </c>
      <c r="N419" s="122">
        <v>94.660739144105833</v>
      </c>
      <c r="O419" s="122">
        <v>69.351508826772132</v>
      </c>
      <c r="P419" s="122">
        <v>68.595547149379456</v>
      </c>
      <c r="Q419" s="122">
        <v>99.353090856440531</v>
      </c>
      <c r="R419" s="122">
        <v>94.842003547235919</v>
      </c>
      <c r="S419" s="122">
        <v>107.61952682954804</v>
      </c>
      <c r="T419" s="122">
        <v>103.27653271542053</v>
      </c>
      <c r="U419" s="122">
        <v>61.683832529517908</v>
      </c>
      <c r="V419" s="122">
        <v>16.857902128598177</v>
      </c>
      <c r="W419" s="122">
        <v>58.675743952916044</v>
      </c>
      <c r="X419" s="122">
        <v>100.70727275086865</v>
      </c>
      <c r="Y419" s="122">
        <v>189.99094821744794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176.82020737613715</v>
      </c>
      <c r="D420" s="98">
        <v>176.23813455433927</v>
      </c>
      <c r="E420" s="98">
        <v>180.47213414508124</v>
      </c>
      <c r="F420" s="98">
        <v>174.31250305615532</v>
      </c>
      <c r="G420" s="98">
        <v>191.52181150438432</v>
      </c>
      <c r="H420" s="98">
        <v>208.22988489680029</v>
      </c>
      <c r="I420" s="98">
        <v>176.54130629591251</v>
      </c>
      <c r="J420" s="98">
        <v>190.16480077758493</v>
      </c>
      <c r="K420" s="98">
        <v>189.47741434102568</v>
      </c>
      <c r="L420" s="98">
        <v>186.78936418810758</v>
      </c>
      <c r="M420" s="98">
        <v>202.18117684523432</v>
      </c>
      <c r="N420" s="98">
        <v>204.2603287664399</v>
      </c>
      <c r="O420" s="98">
        <v>171.91541950207736</v>
      </c>
      <c r="P420" s="98">
        <v>159.66471429767682</v>
      </c>
      <c r="Q420" s="98">
        <v>130.33556787351475</v>
      </c>
      <c r="R420" s="98">
        <v>139.47431577381948</v>
      </c>
      <c r="S420" s="98">
        <v>150.38451841700223</v>
      </c>
      <c r="T420" s="98">
        <v>143.44598973056469</v>
      </c>
      <c r="U420" s="98">
        <v>164.18358959389494</v>
      </c>
      <c r="V420" s="98">
        <v>154.40024785752755</v>
      </c>
      <c r="W420" s="98">
        <v>127.04703898376624</v>
      </c>
      <c r="X420" s="98">
        <v>140.00767187315887</v>
      </c>
      <c r="Y420" s="98">
        <v>190.72980190496023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137.99014458944691</v>
      </c>
      <c r="D423" s="118">
        <f t="shared" si="225"/>
        <v>142.56822975664082</v>
      </c>
      <c r="E423" s="118">
        <f t="shared" si="225"/>
        <v>139.24365874604558</v>
      </c>
      <c r="F423" s="118">
        <f t="shared" si="225"/>
        <v>135.7917886272437</v>
      </c>
      <c r="G423" s="118">
        <f t="shared" si="225"/>
        <v>130.06312433033554</v>
      </c>
      <c r="H423" s="118">
        <f t="shared" si="225"/>
        <v>143.47291284215805</v>
      </c>
      <c r="I423" s="118">
        <f t="shared" si="225"/>
        <v>139.47891911761454</v>
      </c>
      <c r="J423" s="118">
        <f t="shared" si="225"/>
        <v>136.31649758862417</v>
      </c>
      <c r="K423" s="118">
        <f t="shared" si="225"/>
        <v>141.81921243866802</v>
      </c>
      <c r="L423" s="118">
        <f t="shared" si="225"/>
        <v>147.56042915333779</v>
      </c>
      <c r="M423" s="118">
        <f t="shared" si="225"/>
        <v>138.03315596368958</v>
      </c>
      <c r="N423" s="118">
        <f t="shared" si="225"/>
        <v>127.68628860539692</v>
      </c>
      <c r="O423" s="118">
        <f t="shared" si="225"/>
        <v>111.35305265698751</v>
      </c>
      <c r="P423" s="118">
        <f t="shared" si="225"/>
        <v>103.36485854453439</v>
      </c>
      <c r="Q423" s="118">
        <f t="shared" si="225"/>
        <v>94.969164662000424</v>
      </c>
      <c r="R423" s="118">
        <f t="shared" ref="R423:V423" si="226">R424+R427+R429+R438</f>
        <v>97.557527990930723</v>
      </c>
      <c r="S423" s="118">
        <f t="shared" si="226"/>
        <v>95.791764038837826</v>
      </c>
      <c r="T423" s="118">
        <f t="shared" si="226"/>
        <v>97.877179582504596</v>
      </c>
      <c r="U423" s="118">
        <f t="shared" si="226"/>
        <v>91.553587610382422</v>
      </c>
      <c r="V423" s="118">
        <f t="shared" si="226"/>
        <v>87.786011243220386</v>
      </c>
      <c r="W423" s="118">
        <f t="shared" ref="W423:Y423" si="227">W424+W427+W429+W438</f>
        <v>99.66905203855039</v>
      </c>
      <c r="X423" s="118">
        <f t="shared" si="227"/>
        <v>88.394890616525359</v>
      </c>
      <c r="Y423" s="118">
        <f t="shared" si="227"/>
        <v>85.281404555141933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118.85662032480685</v>
      </c>
      <c r="D424" s="123">
        <f t="shared" si="228"/>
        <v>124.86866611473404</v>
      </c>
      <c r="E424" s="123">
        <f t="shared" si="228"/>
        <v>122.36696811256263</v>
      </c>
      <c r="F424" s="123">
        <f t="shared" si="228"/>
        <v>118.61109416091354</v>
      </c>
      <c r="G424" s="123">
        <f t="shared" si="228"/>
        <v>115.90176902856534</v>
      </c>
      <c r="H424" s="123">
        <f t="shared" si="228"/>
        <v>126.54779549948221</v>
      </c>
      <c r="I424" s="123">
        <f t="shared" si="228"/>
        <v>121.4039343775176</v>
      </c>
      <c r="J424" s="123">
        <f t="shared" si="228"/>
        <v>117.90388211042411</v>
      </c>
      <c r="K424" s="123">
        <f t="shared" si="228"/>
        <v>122.31926011014447</v>
      </c>
      <c r="L424" s="123">
        <f t="shared" si="228"/>
        <v>126.91132604934964</v>
      </c>
      <c r="M424" s="123">
        <f t="shared" si="228"/>
        <v>116.38472889651314</v>
      </c>
      <c r="N424" s="123">
        <f t="shared" si="228"/>
        <v>111.16947550361265</v>
      </c>
      <c r="O424" s="123">
        <f t="shared" si="228"/>
        <v>98.761609584117011</v>
      </c>
      <c r="P424" s="123">
        <f t="shared" si="228"/>
        <v>90.391256061948013</v>
      </c>
      <c r="Q424" s="123">
        <f t="shared" si="228"/>
        <v>83.284422508021549</v>
      </c>
      <c r="R424" s="123">
        <f t="shared" ref="R424:V424" si="229">SUM(R425:R426)</f>
        <v>85.446201754830426</v>
      </c>
      <c r="S424" s="123">
        <f t="shared" si="229"/>
        <v>83.909944058819093</v>
      </c>
      <c r="T424" s="123">
        <f t="shared" si="229"/>
        <v>84.27798199775539</v>
      </c>
      <c r="U424" s="123">
        <f t="shared" si="229"/>
        <v>78.025145709310962</v>
      </c>
      <c r="V424" s="123">
        <f t="shared" si="229"/>
        <v>73.989729755037274</v>
      </c>
      <c r="W424" s="123">
        <f t="shared" ref="W424:Y424" si="230">SUM(W425:W426)</f>
        <v>80.798165070087464</v>
      </c>
      <c r="X424" s="123">
        <f t="shared" si="230"/>
        <v>70.146595683151787</v>
      </c>
      <c r="Y424" s="123">
        <f t="shared" si="230"/>
        <v>66.146376415334188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118.46492674596068</v>
      </c>
      <c r="D425" s="99">
        <v>124.46321010950554</v>
      </c>
      <c r="E425" s="99">
        <v>121.9751135848108</v>
      </c>
      <c r="F425" s="99">
        <v>118.23489896860892</v>
      </c>
      <c r="G425" s="99">
        <v>115.53738557252291</v>
      </c>
      <c r="H425" s="99">
        <v>126.151325487658</v>
      </c>
      <c r="I425" s="99">
        <v>121.02854873817294</v>
      </c>
      <c r="J425" s="99">
        <v>117.54073549441333</v>
      </c>
      <c r="K425" s="99">
        <v>121.94500863807725</v>
      </c>
      <c r="L425" s="99">
        <v>126.52791312435276</v>
      </c>
      <c r="M425" s="99">
        <v>116.03307457904144</v>
      </c>
      <c r="N425" s="99">
        <v>110.83183475752686</v>
      </c>
      <c r="O425" s="99">
        <v>98.458777641202474</v>
      </c>
      <c r="P425" s="99">
        <v>90.112631378381749</v>
      </c>
      <c r="Q425" s="99">
        <v>83.027085094071808</v>
      </c>
      <c r="R425" s="99">
        <v>85.182972516163616</v>
      </c>
      <c r="S425" s="99">
        <v>83.651367150891147</v>
      </c>
      <c r="T425" s="99">
        <v>84.015407856859241</v>
      </c>
      <c r="U425" s="99">
        <v>77.779379764278744</v>
      </c>
      <c r="V425" s="99">
        <v>73.757304811834601</v>
      </c>
      <c r="W425" s="99">
        <v>80.543913357917191</v>
      </c>
      <c r="X425" s="99">
        <v>69.925607533008488</v>
      </c>
      <c r="Y425" s="99">
        <v>65.940277375904699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0.39169357884617328</v>
      </c>
      <c r="D426" s="99">
        <v>0.40545600522849756</v>
      </c>
      <c r="E426" s="99">
        <v>0.39185452775183738</v>
      </c>
      <c r="F426" s="99">
        <v>0.37619519230461806</v>
      </c>
      <c r="G426" s="99">
        <v>0.36438345604243455</v>
      </c>
      <c r="H426" s="99">
        <v>0.39647001182420688</v>
      </c>
      <c r="I426" s="99">
        <v>0.37538563934465891</v>
      </c>
      <c r="J426" s="99">
        <v>0.36314661601077675</v>
      </c>
      <c r="K426" s="99">
        <v>0.37425147206720905</v>
      </c>
      <c r="L426" s="99">
        <v>0.38341292499687329</v>
      </c>
      <c r="M426" s="99">
        <v>0.35165431747170284</v>
      </c>
      <c r="N426" s="99">
        <v>0.33764074608577654</v>
      </c>
      <c r="O426" s="99">
        <v>0.30283194291453469</v>
      </c>
      <c r="P426" s="99">
        <v>0.27862468356626657</v>
      </c>
      <c r="Q426" s="99">
        <v>0.25733741394974774</v>
      </c>
      <c r="R426" s="99">
        <v>0.26322923866681447</v>
      </c>
      <c r="S426" s="99">
        <v>0.25857690792795235</v>
      </c>
      <c r="T426" s="99">
        <v>0.26257414089615544</v>
      </c>
      <c r="U426" s="99">
        <v>0.24576594503221372</v>
      </c>
      <c r="V426" s="99">
        <v>0.23242494320267851</v>
      </c>
      <c r="W426" s="99">
        <v>0.25425171217027848</v>
      </c>
      <c r="X426" s="99">
        <v>0.22098815014330209</v>
      </c>
      <c r="Y426" s="99">
        <v>0.20609903942948743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1.5501258951795835E-4</v>
      </c>
      <c r="E427" s="123">
        <f t="shared" si="231"/>
        <v>2.2835907237937639E-3</v>
      </c>
      <c r="F427" s="123">
        <f t="shared" si="231"/>
        <v>3.8952175739936134E-3</v>
      </c>
      <c r="G427" s="123">
        <f t="shared" si="231"/>
        <v>6.5834872134726309E-3</v>
      </c>
      <c r="H427" s="123">
        <f t="shared" si="231"/>
        <v>2.0480621731724928E-2</v>
      </c>
      <c r="I427" s="123">
        <f t="shared" si="231"/>
        <v>1.130951168775971E-2</v>
      </c>
      <c r="J427" s="123">
        <f t="shared" si="231"/>
        <v>8.1644710563102442E-3</v>
      </c>
      <c r="K427" s="123">
        <f t="shared" si="231"/>
        <v>1.3384176204088888E-2</v>
      </c>
      <c r="L427" s="123">
        <f t="shared" si="231"/>
        <v>7.4811313572208868E-2</v>
      </c>
      <c r="M427" s="123">
        <f t="shared" si="231"/>
        <v>7.032753973354725E-3</v>
      </c>
      <c r="N427" s="123">
        <f t="shared" si="231"/>
        <v>2.6041899424466202E-2</v>
      </c>
      <c r="O427" s="123">
        <f t="shared" si="231"/>
        <v>4.895680316288716E-3</v>
      </c>
      <c r="P427" s="123">
        <f t="shared" si="231"/>
        <v>1.5622299289792273E-2</v>
      </c>
      <c r="Q427" s="123">
        <f t="shared" si="231"/>
        <v>5.8013942300817745E-3</v>
      </c>
      <c r="R427" s="123">
        <f t="shared" si="231"/>
        <v>4.2881530630647586E-3</v>
      </c>
      <c r="S427" s="123">
        <f t="shared" si="231"/>
        <v>3.2700252288632471E-3</v>
      </c>
      <c r="T427" s="123">
        <f t="shared" si="231"/>
        <v>4.1034744872254251E-3</v>
      </c>
      <c r="U427" s="123">
        <f t="shared" si="231"/>
        <v>2.6584037948542043E-3</v>
      </c>
      <c r="V427" s="123">
        <f t="shared" si="231"/>
        <v>1.8164979346321859E-3</v>
      </c>
      <c r="W427" s="123">
        <f t="shared" si="231"/>
        <v>3.2487730171373817E-3</v>
      </c>
      <c r="X427" s="123">
        <f t="shared" si="231"/>
        <v>2.1466592278252131E-3</v>
      </c>
      <c r="Y427" s="123">
        <f t="shared" si="231"/>
        <v>2.0373848868147489E-4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1.5501258951795835E-4</v>
      </c>
      <c r="E428" s="99">
        <f>RES_hhdet_in_fecs!E129</f>
        <v>2.2835907237937639E-3</v>
      </c>
      <c r="F428" s="99">
        <f>RES_hhdet_in_fecs!F129</f>
        <v>3.8952175739936134E-3</v>
      </c>
      <c r="G428" s="99">
        <f>RES_hhdet_in_fecs!G129</f>
        <v>6.5834872134726309E-3</v>
      </c>
      <c r="H428" s="99">
        <f>RES_hhdet_in_fecs!H129</f>
        <v>2.0480621731724928E-2</v>
      </c>
      <c r="I428" s="99">
        <f>RES_hhdet_in_fecs!I129</f>
        <v>1.130951168775971E-2</v>
      </c>
      <c r="J428" s="99">
        <f>RES_hhdet_in_fecs!J129</f>
        <v>8.1644710563102442E-3</v>
      </c>
      <c r="K428" s="99">
        <f>RES_hhdet_in_fecs!K129</f>
        <v>1.3384176204088888E-2</v>
      </c>
      <c r="L428" s="99">
        <f>RES_hhdet_in_fecs!L129</f>
        <v>7.4811313572208868E-2</v>
      </c>
      <c r="M428" s="99">
        <f>RES_hhdet_in_fecs!M129</f>
        <v>7.032753973354725E-3</v>
      </c>
      <c r="N428" s="99">
        <f>RES_hhdet_in_fecs!N129</f>
        <v>2.6041899424466202E-2</v>
      </c>
      <c r="O428" s="99">
        <f>RES_hhdet_in_fecs!O129</f>
        <v>4.895680316288716E-3</v>
      </c>
      <c r="P428" s="99">
        <f>RES_hhdet_in_fecs!P129</f>
        <v>1.5622299289792273E-2</v>
      </c>
      <c r="Q428" s="99">
        <f>RES_hhdet_in_fecs!Q129</f>
        <v>5.8013942300817745E-3</v>
      </c>
      <c r="R428" s="99">
        <f>RES_hhdet_in_fecs!R129</f>
        <v>4.2881530630647586E-3</v>
      </c>
      <c r="S428" s="99">
        <f>RES_hhdet_in_fecs!S129</f>
        <v>3.2700252288632471E-3</v>
      </c>
      <c r="T428" s="99">
        <f>RES_hhdet_in_fecs!T129</f>
        <v>4.1034744872254251E-3</v>
      </c>
      <c r="U428" s="99">
        <f>RES_hhdet_in_fecs!U129</f>
        <v>2.6584037948542043E-3</v>
      </c>
      <c r="V428" s="99">
        <f>RES_hhdet_in_fecs!V129</f>
        <v>1.8164979346321859E-3</v>
      </c>
      <c r="W428" s="99">
        <f>RES_hhdet_in_fecs!W129</f>
        <v>3.2487730171373817E-3</v>
      </c>
      <c r="X428" s="99">
        <f>RES_hhdet_in_fecs!X129</f>
        <v>2.1466592278252131E-3</v>
      </c>
      <c r="Y428" s="99">
        <f>RES_hhdet_in_fecs!Y129</f>
        <v>2.0373848868147489E-4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6.3677459395003</v>
      </c>
      <c r="D429" s="123">
        <v>6.0723131948668403</v>
      </c>
      <c r="E429" s="123">
        <v>6.0707083548711918</v>
      </c>
      <c r="F429" s="123">
        <v>6.6419290112546596</v>
      </c>
      <c r="G429" s="123">
        <v>5.848382400438692</v>
      </c>
      <c r="H429" s="123">
        <v>7.6430751844509492</v>
      </c>
      <c r="I429" s="123">
        <v>7.4442049346164216</v>
      </c>
      <c r="J429" s="123">
        <v>7.4219026857977193</v>
      </c>
      <c r="K429" s="123">
        <v>7.947273273879663</v>
      </c>
      <c r="L429" s="123">
        <v>8.3601763113140084</v>
      </c>
      <c r="M429" s="123">
        <v>8.9553148937221501</v>
      </c>
      <c r="N429" s="123">
        <v>7.1412225346304403</v>
      </c>
      <c r="O429" s="123">
        <v>5.6676886235981883</v>
      </c>
      <c r="P429" s="123">
        <v>6.0811496498372071</v>
      </c>
      <c r="Q429" s="123">
        <v>5.83351892768846</v>
      </c>
      <c r="R429" s="123">
        <v>6.1858469987031981</v>
      </c>
      <c r="S429" s="123">
        <v>6.0684472895310781</v>
      </c>
      <c r="T429" s="123">
        <v>6.6010436377816202</v>
      </c>
      <c r="U429" s="123">
        <v>6.5761695682279599</v>
      </c>
      <c r="V429" s="123">
        <v>7.401359645848653</v>
      </c>
      <c r="W429" s="123">
        <v>11.103242008733805</v>
      </c>
      <c r="X429" s="123">
        <v>9.8559700054524502</v>
      </c>
      <c r="Y429" s="123">
        <v>7.0976656011398287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6.2728883100743387</v>
      </c>
      <c r="D430" s="99">
        <v>6.0647072091918588</v>
      </c>
      <c r="E430" s="99">
        <v>6.0627254404332511</v>
      </c>
      <c r="F430" s="99">
        <v>6.5820915671832063</v>
      </c>
      <c r="G430" s="99">
        <v>5.7618736395456551</v>
      </c>
      <c r="H430" s="99">
        <v>6.9100103496308085</v>
      </c>
      <c r="I430" s="99">
        <v>7.1284375928933885</v>
      </c>
      <c r="J430" s="99">
        <v>7.4219026857977193</v>
      </c>
      <c r="K430" s="99">
        <v>7.947273273879663</v>
      </c>
      <c r="L430" s="99">
        <v>8.3601763113140084</v>
      </c>
      <c r="M430" s="99">
        <v>8.6231876734879975</v>
      </c>
      <c r="N430" s="99">
        <v>7.1101505952726907</v>
      </c>
      <c r="O430" s="99">
        <v>5.6676886235981883</v>
      </c>
      <c r="P430" s="99">
        <v>6.026826844621386</v>
      </c>
      <c r="Q430" s="99">
        <v>5.7993077103298294</v>
      </c>
      <c r="R430" s="99">
        <v>6.1533721032852515</v>
      </c>
      <c r="S430" s="99">
        <v>6.0258682968993238</v>
      </c>
      <c r="T430" s="99">
        <v>6.4680660556393761</v>
      </c>
      <c r="U430" s="99">
        <v>6.477016308512602</v>
      </c>
      <c r="V430" s="99">
        <v>7.055615555990272</v>
      </c>
      <c r="W430" s="99">
        <v>11.103242008733805</v>
      </c>
      <c r="X430" s="99">
        <v>9.8332721260260136</v>
      </c>
      <c r="Y430" s="99">
        <v>7.0950912416898211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8.6538496401088807</v>
      </c>
      <c r="D434" s="102">
        <v>6.6201274402287789</v>
      </c>
      <c r="E434" s="102">
        <v>6.8281057277714448</v>
      </c>
      <c r="F434" s="102">
        <v>9.0430222391497761</v>
      </c>
      <c r="G434" s="102">
        <v>7.6251268204250344</v>
      </c>
      <c r="H434" s="102">
        <v>9.4449474774895013</v>
      </c>
      <c r="I434" s="102">
        <v>8.6637990877930644</v>
      </c>
      <c r="J434" s="102">
        <v>0</v>
      </c>
      <c r="K434" s="102">
        <v>0</v>
      </c>
      <c r="L434" s="102">
        <v>0</v>
      </c>
      <c r="M434" s="102">
        <v>10.988632359296567</v>
      </c>
      <c r="N434" s="102">
        <v>9.1218813174349158</v>
      </c>
      <c r="O434" s="102">
        <v>0</v>
      </c>
      <c r="P434" s="102">
        <v>7.7428958901242515</v>
      </c>
      <c r="Q434" s="102">
        <v>7.3459976636104249</v>
      </c>
      <c r="R434" s="102">
        <v>7.5834929694264481</v>
      </c>
      <c r="S434" s="102">
        <v>7.3788542627666409</v>
      </c>
      <c r="T434" s="102">
        <v>8.0035383827718576</v>
      </c>
      <c r="U434" s="102">
        <v>7.705344222569944</v>
      </c>
      <c r="V434" s="102">
        <v>8.6695188090862132</v>
      </c>
      <c r="W434" s="102">
        <v>0</v>
      </c>
      <c r="X434" s="102">
        <v>12.050339085092778</v>
      </c>
      <c r="Y434" s="102">
        <v>8.4241962491652433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12.765778325139767</v>
      </c>
      <c r="D438" s="123">
        <v>11.627095434450412</v>
      </c>
      <c r="E438" s="123">
        <v>10.803698687887955</v>
      </c>
      <c r="F438" s="123">
        <v>10.534870237501499</v>
      </c>
      <c r="G438" s="123">
        <v>8.3063894141180317</v>
      </c>
      <c r="H438" s="123">
        <v>9.2615615364931791</v>
      </c>
      <c r="I438" s="123">
        <v>10.619470293792769</v>
      </c>
      <c r="J438" s="123">
        <v>10.982548321346057</v>
      </c>
      <c r="K438" s="123">
        <v>11.539294878439797</v>
      </c>
      <c r="L438" s="123">
        <v>12.214115479101928</v>
      </c>
      <c r="M438" s="123">
        <v>12.686079419480954</v>
      </c>
      <c r="N438" s="123">
        <v>9.349548667729362</v>
      </c>
      <c r="O438" s="123">
        <v>6.9188587689560181</v>
      </c>
      <c r="P438" s="123">
        <v>6.8768305334593851</v>
      </c>
      <c r="Q438" s="123">
        <v>5.8454218320603353</v>
      </c>
      <c r="R438" s="123">
        <v>5.9211910843340423</v>
      </c>
      <c r="S438" s="123">
        <v>5.8101026652587979</v>
      </c>
      <c r="T438" s="123">
        <v>6.9940504724803674</v>
      </c>
      <c r="U438" s="123">
        <v>6.9496139290486507</v>
      </c>
      <c r="V438" s="123">
        <v>6.3931053443998334</v>
      </c>
      <c r="W438" s="123">
        <v>7.7643961867119895</v>
      </c>
      <c r="X438" s="123">
        <v>8.39017826869331</v>
      </c>
      <c r="Y438" s="123">
        <v>12.037158800179249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12.852340600978961</v>
      </c>
      <c r="D439" s="99">
        <v>13.004194396447259</v>
      </c>
      <c r="E439" s="99">
        <v>12.37556514684111</v>
      </c>
      <c r="F439" s="99">
        <v>11.145861298924697</v>
      </c>
      <c r="G439" s="99">
        <v>10.367044373473533</v>
      </c>
      <c r="H439" s="99">
        <v>11.667502589728404</v>
      </c>
      <c r="I439" s="99">
        <v>10.997007569724675</v>
      </c>
      <c r="J439" s="99">
        <v>11.47510550187112</v>
      </c>
      <c r="K439" s="99">
        <v>11.773525065674532</v>
      </c>
      <c r="L439" s="99">
        <v>12.965816036764972</v>
      </c>
      <c r="M439" s="99">
        <v>13.820845043120761</v>
      </c>
      <c r="N439" s="99">
        <v>11.003245874222829</v>
      </c>
      <c r="O439" s="99">
        <v>7.973938236279472</v>
      </c>
      <c r="P439" s="99">
        <v>7.6309038838093164</v>
      </c>
      <c r="Q439" s="99">
        <v>6.2070759319457602</v>
      </c>
      <c r="R439" s="99">
        <v>6.6475361190235027</v>
      </c>
      <c r="S439" s="99">
        <v>7.0356630116259105</v>
      </c>
      <c r="T439" s="99">
        <v>7.3198695520405197</v>
      </c>
      <c r="U439" s="99">
        <v>8.8925230522228471</v>
      </c>
      <c r="V439" s="99">
        <v>9.6079890012888356</v>
      </c>
      <c r="W439" s="99">
        <v>7.8486572346331984</v>
      </c>
      <c r="X439" s="99">
        <v>8.8591839816827953</v>
      </c>
      <c r="Y439" s="99">
        <v>12.060127071563155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11.296571459318711</v>
      </c>
      <c r="D440" s="110">
        <v>5.7735301094161642</v>
      </c>
      <c r="E440" s="110">
        <v>7.6314305349214768</v>
      </c>
      <c r="F440" s="110">
        <v>9.9446765631032203</v>
      </c>
      <c r="G440" s="110">
        <v>6.3803205493208388</v>
      </c>
      <c r="H440" s="110">
        <v>8.431785275519438</v>
      </c>
      <c r="I440" s="110">
        <v>10.581375884490372</v>
      </c>
      <c r="J440" s="110">
        <v>10.846445399755991</v>
      </c>
      <c r="K440" s="110">
        <v>10.491597488077604</v>
      </c>
      <c r="L440" s="110">
        <v>8.6262198210409498</v>
      </c>
      <c r="M440" s="110">
        <v>9.8271087426073755</v>
      </c>
      <c r="N440" s="110">
        <v>7.9212568244238186</v>
      </c>
      <c r="O440" s="110">
        <v>6.205436742540968</v>
      </c>
      <c r="P440" s="110">
        <v>6.3088438517124397</v>
      </c>
      <c r="Q440" s="110">
        <v>4.6856871657610828</v>
      </c>
      <c r="R440" s="110">
        <v>4.3777348993438272</v>
      </c>
      <c r="S440" s="110">
        <v>2.7259392016144117</v>
      </c>
      <c r="T440" s="110">
        <v>6.1563626536777329</v>
      </c>
      <c r="U440" s="110">
        <v>5.7803810995632317</v>
      </c>
      <c r="V440" s="110">
        <v>5.9990725557670492</v>
      </c>
      <c r="W440" s="110">
        <v>7.6920839733657553</v>
      </c>
      <c r="X440" s="110">
        <v>7.1883511291577573</v>
      </c>
      <c r="Y440" s="110">
        <v>6.1310318728894533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99.205114985760162</v>
      </c>
      <c r="D442" s="118">
        <f t="shared" si="232"/>
        <v>103.43717227323236</v>
      </c>
      <c r="E442" s="118">
        <f t="shared" si="232"/>
        <v>101.97709411888835</v>
      </c>
      <c r="F442" s="118">
        <f t="shared" si="232"/>
        <v>100.49427523914612</v>
      </c>
      <c r="G442" s="118">
        <f t="shared" si="232"/>
        <v>96.835561933387197</v>
      </c>
      <c r="H442" s="118">
        <f t="shared" si="232"/>
        <v>107.58142986166438</v>
      </c>
      <c r="I442" s="118">
        <f t="shared" si="232"/>
        <v>105.69821475273744</v>
      </c>
      <c r="J442" s="118">
        <f t="shared" si="232"/>
        <v>104.01875005375717</v>
      </c>
      <c r="K442" s="118">
        <f t="shared" si="232"/>
        <v>107.72044336262458</v>
      </c>
      <c r="L442" s="118">
        <f t="shared" si="232"/>
        <v>112.93617274690405</v>
      </c>
      <c r="M442" s="118">
        <f t="shared" si="232"/>
        <v>106.22632652983944</v>
      </c>
      <c r="N442" s="118">
        <f t="shared" si="232"/>
        <v>100.63092786314091</v>
      </c>
      <c r="O442" s="118">
        <f t="shared" si="232"/>
        <v>89.477215136257428</v>
      </c>
      <c r="P442" s="118">
        <f t="shared" si="232"/>
        <v>84.644918287122735</v>
      </c>
      <c r="Q442" s="118">
        <f t="shared" si="232"/>
        <v>78.857020479741706</v>
      </c>
      <c r="R442" s="118">
        <f t="shared" ref="R442:V442" si="233">R443+R446+R448+R457</f>
        <v>82.216809188040031</v>
      </c>
      <c r="S442" s="118">
        <f t="shared" si="233"/>
        <v>81.677539307927191</v>
      </c>
      <c r="T442" s="118">
        <f t="shared" si="233"/>
        <v>84.401477069044773</v>
      </c>
      <c r="U442" s="118">
        <f t="shared" si="233"/>
        <v>80.31209436839093</v>
      </c>
      <c r="V442" s="118">
        <f t="shared" si="233"/>
        <v>78.29550759854331</v>
      </c>
      <c r="W442" s="118">
        <f t="shared" ref="W442:Y442" si="234">W443+W446+W448+W457</f>
        <v>89.593246811783615</v>
      </c>
      <c r="X442" s="118">
        <f t="shared" si="234"/>
        <v>78.905939317704835</v>
      </c>
      <c r="Y442" s="118">
        <f t="shared" si="234"/>
        <v>74.633882793535989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86.90149630699193</v>
      </c>
      <c r="D443" s="123">
        <f t="shared" si="235"/>
        <v>91.858864251635026</v>
      </c>
      <c r="E443" s="123">
        <f t="shared" si="235"/>
        <v>90.584014720119114</v>
      </c>
      <c r="F443" s="123">
        <f t="shared" si="235"/>
        <v>88.354272360959158</v>
      </c>
      <c r="G443" s="123">
        <f t="shared" si="235"/>
        <v>86.887217481365823</v>
      </c>
      <c r="H443" s="123">
        <f t="shared" si="235"/>
        <v>95.483184847379292</v>
      </c>
      <c r="I443" s="123">
        <f t="shared" si="235"/>
        <v>92.206256984098516</v>
      </c>
      <c r="J443" s="123">
        <f t="shared" si="235"/>
        <v>90.161632677851756</v>
      </c>
      <c r="K443" s="123">
        <f t="shared" si="235"/>
        <v>94.211523097114224</v>
      </c>
      <c r="L443" s="123">
        <f t="shared" si="235"/>
        <v>98.487784606299172</v>
      </c>
      <c r="M443" s="123">
        <f t="shared" si="235"/>
        <v>91.259085778099816</v>
      </c>
      <c r="N443" s="123">
        <f t="shared" si="235"/>
        <v>88.385235771514957</v>
      </c>
      <c r="O443" s="123">
        <f t="shared" si="235"/>
        <v>79.93457307992189</v>
      </c>
      <c r="P443" s="123">
        <f t="shared" si="235"/>
        <v>74.668240432406606</v>
      </c>
      <c r="Q443" s="123">
        <f t="shared" si="235"/>
        <v>70.108677563560164</v>
      </c>
      <c r="R443" s="123">
        <f t="shared" ref="R443:V443" si="236">SUM(R444:R445)</f>
        <v>72.958972620605309</v>
      </c>
      <c r="S443" s="123">
        <f t="shared" si="236"/>
        <v>72.631848609305933</v>
      </c>
      <c r="T443" s="123">
        <f t="shared" si="236"/>
        <v>73.905478447187861</v>
      </c>
      <c r="U443" s="123">
        <f t="shared" si="236"/>
        <v>69.268551852607317</v>
      </c>
      <c r="V443" s="123">
        <f t="shared" si="236"/>
        <v>66.446569279715675</v>
      </c>
      <c r="W443" s="123">
        <f t="shared" ref="W443:Y443" si="237">SUM(W444:W445)</f>
        <v>73.326085200367686</v>
      </c>
      <c r="X443" s="123">
        <f t="shared" si="237"/>
        <v>63.969970880688344</v>
      </c>
      <c r="Y443" s="123">
        <f t="shared" si="237"/>
        <v>60.603051591574328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86.509802728145758</v>
      </c>
      <c r="D444" s="99">
        <v>91.453408246406525</v>
      </c>
      <c r="E444" s="99">
        <v>90.192160192367282</v>
      </c>
      <c r="F444" s="99">
        <v>87.978077168654536</v>
      </c>
      <c r="G444" s="99">
        <v>86.522834025323391</v>
      </c>
      <c r="H444" s="99">
        <v>95.086714835555085</v>
      </c>
      <c r="I444" s="99">
        <v>91.830871344753859</v>
      </c>
      <c r="J444" s="99">
        <v>89.798486061840975</v>
      </c>
      <c r="K444" s="99">
        <v>93.837271625047009</v>
      </c>
      <c r="L444" s="99">
        <v>98.104371681302297</v>
      </c>
      <c r="M444" s="99">
        <v>90.907431460628118</v>
      </c>
      <c r="N444" s="99">
        <v>88.047595025429175</v>
      </c>
      <c r="O444" s="99">
        <v>79.631741137007353</v>
      </c>
      <c r="P444" s="99">
        <v>74.389615748840342</v>
      </c>
      <c r="Q444" s="99">
        <v>69.851340149610422</v>
      </c>
      <c r="R444" s="99">
        <v>72.695743381938499</v>
      </c>
      <c r="S444" s="99">
        <v>72.373271701377988</v>
      </c>
      <c r="T444" s="99">
        <v>73.642904306291712</v>
      </c>
      <c r="U444" s="99">
        <v>69.022785907575098</v>
      </c>
      <c r="V444" s="99">
        <v>66.214144336513002</v>
      </c>
      <c r="W444" s="99">
        <v>73.071833488197413</v>
      </c>
      <c r="X444" s="99">
        <v>63.748982730545045</v>
      </c>
      <c r="Y444" s="99">
        <v>60.396952552144839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0.39169357884617328</v>
      </c>
      <c r="D445" s="99">
        <v>0.40545600522849756</v>
      </c>
      <c r="E445" s="99">
        <v>0.39185452775183738</v>
      </c>
      <c r="F445" s="99">
        <v>0.37619519230461806</v>
      </c>
      <c r="G445" s="99">
        <v>0.36438345604243455</v>
      </c>
      <c r="H445" s="99">
        <v>0.39647001182420688</v>
      </c>
      <c r="I445" s="99">
        <v>0.37538563934465891</v>
      </c>
      <c r="J445" s="99">
        <v>0.36314661601077675</v>
      </c>
      <c r="K445" s="99">
        <v>0.37425147206720905</v>
      </c>
      <c r="L445" s="99">
        <v>0.38341292499687329</v>
      </c>
      <c r="M445" s="99">
        <v>0.35165431747170284</v>
      </c>
      <c r="N445" s="99">
        <v>0.33764074608577654</v>
      </c>
      <c r="O445" s="99">
        <v>0.30283194291453469</v>
      </c>
      <c r="P445" s="99">
        <v>0.27862468356626657</v>
      </c>
      <c r="Q445" s="99">
        <v>0.25733741394974774</v>
      </c>
      <c r="R445" s="99">
        <v>0.26322923866681447</v>
      </c>
      <c r="S445" s="99">
        <v>0.25857690792795235</v>
      </c>
      <c r="T445" s="99">
        <v>0.26257414089615544</v>
      </c>
      <c r="U445" s="99">
        <v>0.24576594503221372</v>
      </c>
      <c r="V445" s="99">
        <v>0.23242494320267851</v>
      </c>
      <c r="W445" s="99">
        <v>0.25425171217027848</v>
      </c>
      <c r="X445" s="99">
        <v>0.22098815014330209</v>
      </c>
      <c r="Y445" s="99">
        <v>0.20609903942948743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4.2942591634239187E-4</v>
      </c>
      <c r="E446" s="123">
        <f t="shared" si="238"/>
        <v>6.6109655185772878E-3</v>
      </c>
      <c r="F446" s="123">
        <f t="shared" si="238"/>
        <v>1.1766326542264808E-2</v>
      </c>
      <c r="G446" s="123">
        <f t="shared" si="238"/>
        <v>2.0725904232623663E-2</v>
      </c>
      <c r="H446" s="123">
        <f t="shared" si="238"/>
        <v>6.7119803707957726E-2</v>
      </c>
      <c r="I446" s="123">
        <f t="shared" si="238"/>
        <v>3.8543636905207214E-2</v>
      </c>
      <c r="J446" s="123">
        <f t="shared" si="238"/>
        <v>2.8913356518234731E-2</v>
      </c>
      <c r="K446" s="123">
        <f t="shared" si="238"/>
        <v>4.9222291339492789E-2</v>
      </c>
      <c r="L446" s="123">
        <f t="shared" si="238"/>
        <v>0.28555476445227601</v>
      </c>
      <c r="M446" s="123">
        <f t="shared" si="238"/>
        <v>2.7967056722602759E-2</v>
      </c>
      <c r="N446" s="123">
        <f t="shared" si="238"/>
        <v>0.10838206934561076</v>
      </c>
      <c r="O446" s="123">
        <f t="shared" si="238"/>
        <v>2.1404468541031747E-2</v>
      </c>
      <c r="P446" s="123">
        <f t="shared" si="238"/>
        <v>7.1660405625852894E-2</v>
      </c>
      <c r="Q446" s="123">
        <f t="shared" si="238"/>
        <v>2.756837780165344E-2</v>
      </c>
      <c r="R446" s="123">
        <f t="shared" si="238"/>
        <v>2.0530695359707311E-2</v>
      </c>
      <c r="S446" s="123">
        <f t="shared" si="238"/>
        <v>1.5669119718399363E-2</v>
      </c>
      <c r="T446" s="123">
        <f t="shared" si="238"/>
        <v>1.9680902568149895E-2</v>
      </c>
      <c r="U446" s="123">
        <f t="shared" si="238"/>
        <v>1.2763153396099989E-2</v>
      </c>
      <c r="V446" s="123">
        <f t="shared" si="238"/>
        <v>8.7465651593819534E-3</v>
      </c>
      <c r="W446" s="123">
        <f t="shared" si="238"/>
        <v>1.5792473944925878E-2</v>
      </c>
      <c r="X446" s="123">
        <f t="shared" si="238"/>
        <v>1.0548447079139796E-2</v>
      </c>
      <c r="Y446" s="123">
        <f t="shared" si="238"/>
        <v>1.0132813254162573E-3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4.2942591634239187E-4</v>
      </c>
      <c r="E447" s="99">
        <f>RES_hhdet_in_tess!E129</f>
        <v>6.6109655185772878E-3</v>
      </c>
      <c r="F447" s="99">
        <f>RES_hhdet_in_tess!F129</f>
        <v>1.1766326542264808E-2</v>
      </c>
      <c r="G447" s="99">
        <f>RES_hhdet_in_tess!G129</f>
        <v>2.0725904232623663E-2</v>
      </c>
      <c r="H447" s="99">
        <f>RES_hhdet_in_tess!H129</f>
        <v>6.7119803707957726E-2</v>
      </c>
      <c r="I447" s="99">
        <f>RES_hhdet_in_tess!I129</f>
        <v>3.8543636905207214E-2</v>
      </c>
      <c r="J447" s="99">
        <f>RES_hhdet_in_tess!J129</f>
        <v>2.8913356518234731E-2</v>
      </c>
      <c r="K447" s="99">
        <f>RES_hhdet_in_tess!K129</f>
        <v>4.9222291339492789E-2</v>
      </c>
      <c r="L447" s="99">
        <f>RES_hhdet_in_tess!L129</f>
        <v>0.28555476445227601</v>
      </c>
      <c r="M447" s="99">
        <f>RES_hhdet_in_tess!M129</f>
        <v>2.7967056722602759E-2</v>
      </c>
      <c r="N447" s="99">
        <f>RES_hhdet_in_tess!N129</f>
        <v>0.10838206934561076</v>
      </c>
      <c r="O447" s="99">
        <f>RES_hhdet_in_tess!O129</f>
        <v>2.1404468541031747E-2</v>
      </c>
      <c r="P447" s="99">
        <f>RES_hhdet_in_tess!P129</f>
        <v>7.1660405625852894E-2</v>
      </c>
      <c r="Q447" s="99">
        <f>RES_hhdet_in_tess!Q129</f>
        <v>2.756837780165344E-2</v>
      </c>
      <c r="R447" s="99">
        <f>RES_hhdet_in_tess!R129</f>
        <v>2.0530695359707311E-2</v>
      </c>
      <c r="S447" s="99">
        <f>RES_hhdet_in_tess!S129</f>
        <v>1.5669119718399363E-2</v>
      </c>
      <c r="T447" s="99">
        <f>RES_hhdet_in_tess!T129</f>
        <v>1.9680902568149895E-2</v>
      </c>
      <c r="U447" s="99">
        <f>RES_hhdet_in_tess!U129</f>
        <v>1.2763153396099989E-2</v>
      </c>
      <c r="V447" s="99">
        <f>RES_hhdet_in_tess!V129</f>
        <v>8.7465651593819534E-3</v>
      </c>
      <c r="W447" s="99">
        <f>RES_hhdet_in_tess!W129</f>
        <v>1.5792473944925878E-2</v>
      </c>
      <c r="X447" s="99">
        <f>RES_hhdet_in_tess!X129</f>
        <v>1.0548447079139796E-2</v>
      </c>
      <c r="Y447" s="99">
        <f>RES_hhdet_in_tess!Y129</f>
        <v>1.0132813254162573E-3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4.899649959533793</v>
      </c>
      <c r="D448" s="123">
        <v>4.7377011753352791</v>
      </c>
      <c r="E448" s="123">
        <v>4.7654433561067329</v>
      </c>
      <c r="F448" s="123">
        <v>5.2168548391809333</v>
      </c>
      <c r="G448" s="123">
        <v>4.5898700547555071</v>
      </c>
      <c r="H448" s="123">
        <v>5.6187083216207681</v>
      </c>
      <c r="I448" s="123">
        <v>5.6623073706296241</v>
      </c>
      <c r="J448" s="123">
        <v>6.0080450909463803</v>
      </c>
      <c r="K448" s="123">
        <v>6.4735296735055652</v>
      </c>
      <c r="L448" s="123">
        <v>6.8546383384648166</v>
      </c>
      <c r="M448" s="123">
        <v>7.1139344043847075</v>
      </c>
      <c r="N448" s="123">
        <v>5.9529620081210002</v>
      </c>
      <c r="O448" s="123">
        <v>4.820379969728986</v>
      </c>
      <c r="P448" s="123">
        <v>5.2207514704295388</v>
      </c>
      <c r="Q448" s="123">
        <v>5.1065998162459758</v>
      </c>
      <c r="R448" s="123">
        <v>5.4840192251073194</v>
      </c>
      <c r="S448" s="123">
        <v>5.4350367319665667</v>
      </c>
      <c r="T448" s="123">
        <v>5.9080908928557792</v>
      </c>
      <c r="U448" s="123">
        <v>5.9648462742921824</v>
      </c>
      <c r="V448" s="123">
        <v>6.6014686473165849</v>
      </c>
      <c r="W448" s="123">
        <v>10.443581141275843</v>
      </c>
      <c r="X448" s="123">
        <v>9.2833540414040048</v>
      </c>
      <c r="Y448" s="123">
        <v>6.7176226317559689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4.8843521895041233</v>
      </c>
      <c r="D449" s="99">
        <v>4.7473707487307051</v>
      </c>
      <c r="E449" s="99">
        <v>4.7716068317609714</v>
      </c>
      <c r="F449" s="99">
        <v>5.2084655282243677</v>
      </c>
      <c r="G449" s="99">
        <v>4.5846089478675518</v>
      </c>
      <c r="H449" s="99">
        <v>5.5290041423109457</v>
      </c>
      <c r="I449" s="99">
        <v>5.7364095514508087</v>
      </c>
      <c r="J449" s="99">
        <v>6.0080450909463803</v>
      </c>
      <c r="K449" s="99">
        <v>6.4735296735055652</v>
      </c>
      <c r="L449" s="99">
        <v>6.8546383384648166</v>
      </c>
      <c r="M449" s="99">
        <v>7.1342316163880612</v>
      </c>
      <c r="N449" s="99">
        <v>5.9537826870593031</v>
      </c>
      <c r="O449" s="99">
        <v>4.820379969728986</v>
      </c>
      <c r="P449" s="99">
        <v>5.218124688791006</v>
      </c>
      <c r="Q449" s="99">
        <v>5.1049276377221116</v>
      </c>
      <c r="R449" s="99">
        <v>5.4847257498626902</v>
      </c>
      <c r="S449" s="99">
        <v>5.435980404746859</v>
      </c>
      <c r="T449" s="99">
        <v>5.9021455977044006</v>
      </c>
      <c r="U449" s="99">
        <v>5.9747807082883169</v>
      </c>
      <c r="V449" s="99">
        <v>6.5750961231458103</v>
      </c>
      <c r="W449" s="99">
        <v>10.443581141275843</v>
      </c>
      <c r="X449" s="99">
        <v>9.2800837153193036</v>
      </c>
      <c r="Y449" s="99">
        <v>6.7174532335254957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5.2683318345450436</v>
      </c>
      <c r="D453" s="102">
        <v>4.0412588890959622</v>
      </c>
      <c r="E453" s="102">
        <v>4.1806694236356137</v>
      </c>
      <c r="F453" s="102">
        <v>5.5534921744999783</v>
      </c>
      <c r="G453" s="102">
        <v>4.6979243397739232</v>
      </c>
      <c r="H453" s="102">
        <v>5.8392010633136406</v>
      </c>
      <c r="I453" s="102">
        <v>5.3761011215159122</v>
      </c>
      <c r="J453" s="102">
        <v>0</v>
      </c>
      <c r="K453" s="102">
        <v>0</v>
      </c>
      <c r="L453" s="102">
        <v>0</v>
      </c>
      <c r="M453" s="102">
        <v>6.9896727565746035</v>
      </c>
      <c r="N453" s="102">
        <v>5.9006484100447532</v>
      </c>
      <c r="O453" s="102">
        <v>0</v>
      </c>
      <c r="P453" s="102">
        <v>5.3011052830602567</v>
      </c>
      <c r="Q453" s="102">
        <v>5.180526868694777</v>
      </c>
      <c r="R453" s="102">
        <v>5.45361199931481</v>
      </c>
      <c r="S453" s="102">
        <v>5.4059943494367149</v>
      </c>
      <c r="T453" s="102">
        <v>5.9707950349592647</v>
      </c>
      <c r="U453" s="102">
        <v>5.8517112033336236</v>
      </c>
      <c r="V453" s="102">
        <v>6.6982007655679006</v>
      </c>
      <c r="W453" s="102">
        <v>0</v>
      </c>
      <c r="X453" s="102">
        <v>9.5995202482018858</v>
      </c>
      <c r="Y453" s="102">
        <v>6.8049111199442232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7.4039687192344363</v>
      </c>
      <c r="D457" s="123">
        <v>6.8401774203457233</v>
      </c>
      <c r="E457" s="123">
        <v>6.6210250771439325</v>
      </c>
      <c r="F457" s="123">
        <v>6.9113817124637658</v>
      </c>
      <c r="G457" s="123">
        <v>5.3377484930332448</v>
      </c>
      <c r="H457" s="123">
        <v>6.4124168889563569</v>
      </c>
      <c r="I457" s="123">
        <v>7.7911067611041016</v>
      </c>
      <c r="J457" s="123">
        <v>7.8201589284407973</v>
      </c>
      <c r="K457" s="123">
        <v>6.9861683006652937</v>
      </c>
      <c r="L457" s="123">
        <v>7.3081950376877955</v>
      </c>
      <c r="M457" s="123">
        <v>7.8253392906323205</v>
      </c>
      <c r="N457" s="123">
        <v>6.1843480141593403</v>
      </c>
      <c r="O457" s="123">
        <v>4.7008576180655179</v>
      </c>
      <c r="P457" s="123">
        <v>4.684265978660747</v>
      </c>
      <c r="Q457" s="123">
        <v>3.614174722133904</v>
      </c>
      <c r="R457" s="123">
        <v>3.7532866469676924</v>
      </c>
      <c r="S457" s="123">
        <v>3.5949848469362924</v>
      </c>
      <c r="T457" s="123">
        <v>4.5682268264329817</v>
      </c>
      <c r="U457" s="123">
        <v>5.065933088095333</v>
      </c>
      <c r="V457" s="123">
        <v>5.238723106351677</v>
      </c>
      <c r="W457" s="123">
        <v>5.8077879961951604</v>
      </c>
      <c r="X457" s="123">
        <v>5.6420659485333422</v>
      </c>
      <c r="Y457" s="123">
        <v>7.3121952888802726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7.3466221339611311</v>
      </c>
      <c r="D458" s="99">
        <v>7.4402979124316637</v>
      </c>
      <c r="E458" s="99">
        <v>7.0871720169769619</v>
      </c>
      <c r="F458" s="99">
        <v>6.3888436998019476</v>
      </c>
      <c r="G458" s="99">
        <v>5.9479039448171447</v>
      </c>
      <c r="H458" s="99">
        <v>6.7001868714138624</v>
      </c>
      <c r="I458" s="99">
        <v>6.3209626311251172</v>
      </c>
      <c r="J458" s="99">
        <v>6.6018366259750936</v>
      </c>
      <c r="K458" s="99">
        <v>6.7797504314509478</v>
      </c>
      <c r="L458" s="99">
        <v>7.4731876633916556</v>
      </c>
      <c r="M458" s="99">
        <v>7.9715592949809455</v>
      </c>
      <c r="N458" s="99">
        <v>6.3489013085660684</v>
      </c>
      <c r="O458" s="99">
        <v>4.6020533234551824</v>
      </c>
      <c r="P458" s="99">
        <v>4.4069337251237215</v>
      </c>
      <c r="Q458" s="99">
        <v>3.5941196260455204</v>
      </c>
      <c r="R458" s="99">
        <v>3.8757819222721972</v>
      </c>
      <c r="S458" s="99">
        <v>4.1418186407990154</v>
      </c>
      <c r="T458" s="99">
        <v>4.3544953635033483</v>
      </c>
      <c r="U458" s="99">
        <v>5.3403036977727947</v>
      </c>
      <c r="V458" s="99">
        <v>5.8084980125725485</v>
      </c>
      <c r="W458" s="99">
        <v>4.7600228832807705</v>
      </c>
      <c r="X458" s="99">
        <v>5.3764355410792231</v>
      </c>
      <c r="Y458" s="99">
        <v>7.3194980641839082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8.3773026109108759</v>
      </c>
      <c r="D459" s="110">
        <v>4.2892754152908505</v>
      </c>
      <c r="E459" s="110">
        <v>5.68026889304676</v>
      </c>
      <c r="F459" s="110">
        <v>7.4161331714905048</v>
      </c>
      <c r="G459" s="110">
        <v>4.767443691139194</v>
      </c>
      <c r="H459" s="110">
        <v>6.3131689461428886</v>
      </c>
      <c r="I459" s="110">
        <v>7.9394478012906591</v>
      </c>
      <c r="J459" s="110">
        <v>8.1568045634250659</v>
      </c>
      <c r="K459" s="110">
        <v>7.9094628830295406</v>
      </c>
      <c r="L459" s="110">
        <v>6.5206788926747459</v>
      </c>
      <c r="M459" s="110">
        <v>7.4569471785553203</v>
      </c>
      <c r="N459" s="110">
        <v>6.0422239739981141</v>
      </c>
      <c r="O459" s="110">
        <v>4.7676669554306299</v>
      </c>
      <c r="P459" s="110">
        <v>4.8931594853133831</v>
      </c>
      <c r="Q459" s="110">
        <v>3.6784864226704914</v>
      </c>
      <c r="R459" s="110">
        <v>3.492988742705637</v>
      </c>
      <c r="S459" s="110">
        <v>2.2188593768876204</v>
      </c>
      <c r="T459" s="110">
        <v>5.117734986706223</v>
      </c>
      <c r="U459" s="110">
        <v>4.9008182505280944</v>
      </c>
      <c r="V459" s="110">
        <v>5.1688885433776468</v>
      </c>
      <c r="W459" s="110">
        <v>6.7069723316742946</v>
      </c>
      <c r="X459" s="110">
        <v>6.3227438676345251</v>
      </c>
      <c r="Y459" s="110">
        <v>5.4343387822307081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2.7570959634429886</v>
      </c>
      <c r="D461" s="118">
        <f t="shared" si="239"/>
        <v>2.3914295112306689</v>
      </c>
      <c r="E461" s="118">
        <f t="shared" si="239"/>
        <v>1.8797919636552765</v>
      </c>
      <c r="F461" s="118">
        <f t="shared" si="239"/>
        <v>1.2440282427232905</v>
      </c>
      <c r="G461" s="118">
        <f t="shared" si="239"/>
        <v>1.1377385587019184</v>
      </c>
      <c r="H461" s="118">
        <f t="shared" si="239"/>
        <v>0.67967328356045698</v>
      </c>
      <c r="I461" s="118">
        <f t="shared" si="239"/>
        <v>0.22895966427962361</v>
      </c>
      <c r="J461" s="118">
        <f t="shared" si="239"/>
        <v>0.56433904158593895</v>
      </c>
      <c r="K461" s="118">
        <f t="shared" si="239"/>
        <v>2.1858016248974388</v>
      </c>
      <c r="L461" s="118">
        <f t="shared" si="239"/>
        <v>2.4351302639370713</v>
      </c>
      <c r="M461" s="118">
        <f t="shared" si="239"/>
        <v>2.2474848507278229</v>
      </c>
      <c r="N461" s="118">
        <f t="shared" si="239"/>
        <v>1.1583466375451696</v>
      </c>
      <c r="O461" s="118">
        <f t="shared" si="239"/>
        <v>0.73071127766433153</v>
      </c>
      <c r="P461" s="118">
        <f t="shared" si="239"/>
        <v>0.74472309083061961</v>
      </c>
      <c r="Q461" s="118">
        <f t="shared" si="239"/>
        <v>1.0748239921891749</v>
      </c>
      <c r="R461" s="118">
        <f t="shared" ref="R461:V461" si="240">R462+R465+R467+R476</f>
        <v>1.0268311763175169</v>
      </c>
      <c r="S461" s="118">
        <f t="shared" si="240"/>
        <v>1.1437334917825532</v>
      </c>
      <c r="T461" s="118">
        <f t="shared" si="240"/>
        <v>1.1971496398820718</v>
      </c>
      <c r="U461" s="118">
        <f t="shared" si="240"/>
        <v>0.75892430668416633</v>
      </c>
      <c r="V461" s="118">
        <f t="shared" si="240"/>
        <v>0.23829772281017189</v>
      </c>
      <c r="W461" s="118">
        <f t="shared" ref="W461:Y461" si="241">W462+W465+W467+W476</f>
        <v>0.8234197513082101</v>
      </c>
      <c r="X461" s="118">
        <f t="shared" si="241"/>
        <v>1.4475533607796778</v>
      </c>
      <c r="Y461" s="118">
        <f t="shared" si="241"/>
        <v>2.728965820717939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2.7570959634429886</v>
      </c>
      <c r="D476" s="123">
        <v>2.3914295112306689</v>
      </c>
      <c r="E476" s="123">
        <v>1.8797919636552765</v>
      </c>
      <c r="F476" s="123">
        <v>1.2440282427232905</v>
      </c>
      <c r="G476" s="123">
        <v>1.1377385587019184</v>
      </c>
      <c r="H476" s="123">
        <v>0.67967328356045698</v>
      </c>
      <c r="I476" s="123">
        <v>0.22895966427962361</v>
      </c>
      <c r="J476" s="123">
        <v>0.56433904158593895</v>
      </c>
      <c r="K476" s="123">
        <v>2.1858016248974388</v>
      </c>
      <c r="L476" s="123">
        <v>2.4351302639370713</v>
      </c>
      <c r="M476" s="123">
        <v>2.2474848507278229</v>
      </c>
      <c r="N476" s="123">
        <v>1.1583466375451696</v>
      </c>
      <c r="O476" s="123">
        <v>0.73071127766433153</v>
      </c>
      <c r="P476" s="123">
        <v>0.74472309083061961</v>
      </c>
      <c r="Q476" s="123">
        <v>1.0748239921891749</v>
      </c>
      <c r="R476" s="123">
        <v>1.0268311763175169</v>
      </c>
      <c r="S476" s="123">
        <v>1.1437334917825532</v>
      </c>
      <c r="T476" s="123">
        <v>1.1971496398820718</v>
      </c>
      <c r="U476" s="123">
        <v>0.75892430668416633</v>
      </c>
      <c r="V476" s="123">
        <v>0.23829772281017189</v>
      </c>
      <c r="W476" s="123">
        <v>0.8234197513082101</v>
      </c>
      <c r="X476" s="123">
        <v>1.4475533607796778</v>
      </c>
      <c r="Y476" s="123">
        <v>2.728965820717939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2.9195376909183812</v>
      </c>
      <c r="D477" s="99">
        <v>2.9540327990969599</v>
      </c>
      <c r="E477" s="99">
        <v>2.8112333787564268</v>
      </c>
      <c r="F477" s="99">
        <v>2.531893852663734</v>
      </c>
      <c r="G477" s="99">
        <v>2.354977799878248</v>
      </c>
      <c r="H477" s="99">
        <v>2.6503898882827044</v>
      </c>
      <c r="I477" s="99">
        <v>2.4980802395386572</v>
      </c>
      <c r="J477" s="99">
        <v>2.6066849658050439</v>
      </c>
      <c r="K477" s="99">
        <v>2.6744739539186275</v>
      </c>
      <c r="L477" s="99">
        <v>2.9453147709115313</v>
      </c>
      <c r="M477" s="99">
        <v>3.1395431599953132</v>
      </c>
      <c r="N477" s="99">
        <v>2.499497332788458</v>
      </c>
      <c r="O477" s="99">
        <v>1.8113598097532453</v>
      </c>
      <c r="P477" s="99">
        <v>1.7334361262461244</v>
      </c>
      <c r="Q477" s="99">
        <v>1.4099993687007992</v>
      </c>
      <c r="R477" s="99">
        <v>1.5100543047973787</v>
      </c>
      <c r="S477" s="99">
        <v>1.5982212097209421</v>
      </c>
      <c r="T477" s="99">
        <v>1.6627815674415249</v>
      </c>
      <c r="U477" s="99">
        <v>2.0200255365429425</v>
      </c>
      <c r="V477" s="99">
        <v>2.1825507815327723</v>
      </c>
      <c r="W477" s="99">
        <v>1.7829009774192777</v>
      </c>
      <c r="X477" s="99">
        <v>2.0124522332790646</v>
      </c>
      <c r="Y477" s="99">
        <v>2.7395784655762863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3792</v>
      </c>
      <c r="P5" s="120">
        <v>7357</v>
      </c>
      <c r="Q5" s="120">
        <v>13539</v>
      </c>
      <c r="R5" s="120">
        <v>22899</v>
      </c>
      <c r="S5" s="120">
        <v>35134</v>
      </c>
      <c r="T5" s="120">
        <v>46869</v>
      </c>
      <c r="U5" s="120">
        <v>60218</v>
      </c>
      <c r="V5" s="120">
        <v>81359</v>
      </c>
      <c r="W5" s="120">
        <v>118867</v>
      </c>
      <c r="X5" s="120">
        <v>163625</v>
      </c>
      <c r="Y5" s="120">
        <v>194829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3792</v>
      </c>
      <c r="P7" s="52">
        <v>7357</v>
      </c>
      <c r="Q7" s="52">
        <v>13539</v>
      </c>
      <c r="R7" s="52">
        <v>22899</v>
      </c>
      <c r="S7" s="52">
        <v>35134</v>
      </c>
      <c r="T7" s="52">
        <v>46869</v>
      </c>
      <c r="U7" s="52">
        <v>60218</v>
      </c>
      <c r="V7" s="52">
        <v>81359</v>
      </c>
      <c r="W7" s="52">
        <v>118867</v>
      </c>
      <c r="X7" s="52">
        <v>163625</v>
      </c>
      <c r="Y7" s="52">
        <v>194829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75</v>
      </c>
      <c r="P9" s="52">
        <v>328</v>
      </c>
      <c r="Q9" s="52">
        <v>866</v>
      </c>
      <c r="R9" s="52">
        <v>1738</v>
      </c>
      <c r="S9" s="52">
        <v>2808</v>
      </c>
      <c r="T9" s="52">
        <v>4048</v>
      </c>
      <c r="U9" s="52">
        <v>5272</v>
      </c>
      <c r="V9" s="52">
        <v>6864</v>
      </c>
      <c r="W9" s="52">
        <v>9032</v>
      </c>
      <c r="X9" s="52">
        <v>12139</v>
      </c>
      <c r="Y9" s="52">
        <v>14227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14</v>
      </c>
      <c r="P11" s="52">
        <v>24</v>
      </c>
      <c r="Q11" s="52">
        <v>60</v>
      </c>
      <c r="R11" s="52">
        <v>177</v>
      </c>
      <c r="S11" s="52">
        <v>398</v>
      </c>
      <c r="T11" s="52">
        <v>559</v>
      </c>
      <c r="U11" s="52">
        <v>737</v>
      </c>
      <c r="V11" s="52">
        <v>1213</v>
      </c>
      <c r="W11" s="52">
        <v>2569</v>
      </c>
      <c r="X11" s="52">
        <v>5133</v>
      </c>
      <c r="Y11" s="52">
        <v>9378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3778</v>
      </c>
      <c r="P13" s="52">
        <v>7333</v>
      </c>
      <c r="Q13" s="52">
        <v>13479</v>
      </c>
      <c r="R13" s="52">
        <v>22722</v>
      </c>
      <c r="S13" s="52">
        <v>34736</v>
      </c>
      <c r="T13" s="52">
        <v>46310</v>
      </c>
      <c r="U13" s="52">
        <v>59481</v>
      </c>
      <c r="V13" s="52">
        <v>80146</v>
      </c>
      <c r="W13" s="52">
        <v>116298</v>
      </c>
      <c r="X13" s="52">
        <v>158492</v>
      </c>
      <c r="Y13" s="52">
        <v>185451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1528</v>
      </c>
      <c r="P16" s="52">
        <v>3062</v>
      </c>
      <c r="Q16" s="52">
        <v>7795</v>
      </c>
      <c r="R16" s="52">
        <v>14207</v>
      </c>
      <c r="S16" s="52">
        <v>23082</v>
      </c>
      <c r="T16" s="52">
        <v>31746</v>
      </c>
      <c r="U16" s="52">
        <v>36367</v>
      </c>
      <c r="V16" s="52">
        <v>36921</v>
      </c>
      <c r="W16" s="52">
        <v>53438</v>
      </c>
      <c r="X16" s="52">
        <v>86424</v>
      </c>
      <c r="Y16" s="52">
        <v>130144</v>
      </c>
      <c r="DA16" s="63" t="s">
        <v>1126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2264</v>
      </c>
      <c r="P17" s="36">
        <v>4295</v>
      </c>
      <c r="Q17" s="36">
        <v>5744</v>
      </c>
      <c r="R17" s="36">
        <v>8692</v>
      </c>
      <c r="S17" s="36">
        <v>12052</v>
      </c>
      <c r="T17" s="36">
        <v>15123</v>
      </c>
      <c r="U17" s="36">
        <v>23851</v>
      </c>
      <c r="V17" s="36">
        <v>44438</v>
      </c>
      <c r="W17" s="36">
        <v>65429</v>
      </c>
      <c r="X17" s="36">
        <v>77201</v>
      </c>
      <c r="Y17" s="36">
        <v>64685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4</v>
      </c>
      <c r="Q21" s="52">
        <v>3</v>
      </c>
      <c r="R21" s="52">
        <v>23</v>
      </c>
      <c r="S21" s="52">
        <v>66</v>
      </c>
      <c r="T21" s="52">
        <v>136</v>
      </c>
      <c r="U21" s="52">
        <v>258</v>
      </c>
      <c r="V21" s="52">
        <v>454</v>
      </c>
      <c r="W21" s="52">
        <v>739</v>
      </c>
      <c r="X21" s="52">
        <v>1143</v>
      </c>
      <c r="Y21" s="52">
        <v>1743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6</v>
      </c>
      <c r="S23" s="52">
        <v>25</v>
      </c>
      <c r="T23" s="52">
        <v>60</v>
      </c>
      <c r="U23" s="52">
        <v>128</v>
      </c>
      <c r="V23" s="52">
        <v>246</v>
      </c>
      <c r="W23" s="52">
        <v>423</v>
      </c>
      <c r="X23" s="52">
        <v>674</v>
      </c>
      <c r="Y23" s="52">
        <v>942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2</v>
      </c>
      <c r="T25" s="52">
        <v>4</v>
      </c>
      <c r="U25" s="52">
        <v>12</v>
      </c>
      <c r="V25" s="52">
        <v>26</v>
      </c>
      <c r="W25" s="52">
        <v>53</v>
      </c>
      <c r="X25" s="52">
        <v>84</v>
      </c>
      <c r="Y25" s="52">
        <v>152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6</v>
      </c>
      <c r="Q27" s="52">
        <v>57</v>
      </c>
      <c r="R27" s="52">
        <v>202</v>
      </c>
      <c r="S27" s="52">
        <v>510</v>
      </c>
      <c r="T27" s="52">
        <v>1085</v>
      </c>
      <c r="U27" s="52">
        <v>2086</v>
      </c>
      <c r="V27" s="52">
        <v>3651</v>
      </c>
      <c r="W27" s="52">
        <v>5975</v>
      </c>
      <c r="X27" s="52">
        <v>7844</v>
      </c>
      <c r="Y27" s="52">
        <v>10897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3</v>
      </c>
      <c r="Q30" s="52">
        <v>21</v>
      </c>
      <c r="R30" s="52">
        <v>89</v>
      </c>
      <c r="S30" s="52">
        <v>242</v>
      </c>
      <c r="T30" s="52">
        <v>579</v>
      </c>
      <c r="U30" s="52">
        <v>1177</v>
      </c>
      <c r="V30" s="52">
        <v>2155</v>
      </c>
      <c r="W30" s="52">
        <v>3580</v>
      </c>
      <c r="X30" s="52">
        <v>4899</v>
      </c>
      <c r="Y30" s="52">
        <v>6753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4</v>
      </c>
      <c r="Q31" s="36">
        <v>33</v>
      </c>
      <c r="R31" s="36">
        <v>115</v>
      </c>
      <c r="S31" s="36">
        <v>261</v>
      </c>
      <c r="T31" s="36">
        <v>524</v>
      </c>
      <c r="U31" s="36">
        <v>916</v>
      </c>
      <c r="V31" s="36">
        <v>1519</v>
      </c>
      <c r="W31" s="36">
        <v>2443</v>
      </c>
      <c r="X31" s="36">
        <v>3009</v>
      </c>
      <c r="Y31" s="36">
        <v>12693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3792</v>
      </c>
      <c r="P35" s="52">
        <v>3569</v>
      </c>
      <c r="Q35" s="52">
        <v>6185</v>
      </c>
      <c r="R35" s="52">
        <v>9383</v>
      </c>
      <c r="S35" s="52">
        <v>12301</v>
      </c>
      <c r="T35" s="52">
        <v>11871</v>
      </c>
      <c r="U35" s="52">
        <v>13607</v>
      </c>
      <c r="V35" s="52">
        <v>21595</v>
      </c>
      <c r="W35" s="52">
        <v>38247</v>
      </c>
      <c r="X35" s="52">
        <v>45901</v>
      </c>
      <c r="Y35" s="52">
        <v>32947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75</v>
      </c>
      <c r="P37" s="52">
        <v>253</v>
      </c>
      <c r="Q37" s="52">
        <v>539</v>
      </c>
      <c r="R37" s="52">
        <v>878</v>
      </c>
      <c r="S37" s="52">
        <v>1095</v>
      </c>
      <c r="T37" s="52">
        <v>1300</v>
      </c>
      <c r="U37" s="52">
        <v>1352</v>
      </c>
      <c r="V37" s="52">
        <v>1838</v>
      </c>
      <c r="W37" s="52">
        <v>2591</v>
      </c>
      <c r="X37" s="52">
        <v>3781</v>
      </c>
      <c r="Y37" s="52">
        <v>3030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14</v>
      </c>
      <c r="P39" s="52">
        <v>10</v>
      </c>
      <c r="Q39" s="52">
        <v>36</v>
      </c>
      <c r="R39" s="52">
        <v>117</v>
      </c>
      <c r="S39" s="52">
        <v>223</v>
      </c>
      <c r="T39" s="52">
        <v>165</v>
      </c>
      <c r="U39" s="52">
        <v>190</v>
      </c>
      <c r="V39" s="52">
        <v>502</v>
      </c>
      <c r="W39" s="52">
        <v>1409</v>
      </c>
      <c r="X39" s="52">
        <v>2648</v>
      </c>
      <c r="Y39" s="52">
        <v>4397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3778</v>
      </c>
      <c r="P41" s="52">
        <v>3561</v>
      </c>
      <c r="Q41" s="52">
        <v>6203</v>
      </c>
      <c r="R41" s="52">
        <v>9445</v>
      </c>
      <c r="S41" s="52">
        <v>12524</v>
      </c>
      <c r="T41" s="52">
        <v>12659</v>
      </c>
      <c r="U41" s="52">
        <v>15257</v>
      </c>
      <c r="V41" s="52">
        <v>24316</v>
      </c>
      <c r="W41" s="52">
        <v>42127</v>
      </c>
      <c r="X41" s="52">
        <v>50038</v>
      </c>
      <c r="Y41" s="52">
        <v>37856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1528</v>
      </c>
      <c r="P44" s="52">
        <v>1537</v>
      </c>
      <c r="Q44" s="52">
        <v>4754</v>
      </c>
      <c r="R44" s="52">
        <v>6501</v>
      </c>
      <c r="S44" s="52">
        <v>9117</v>
      </c>
      <c r="T44" s="52">
        <v>9243</v>
      </c>
      <c r="U44" s="52">
        <v>5798</v>
      </c>
      <c r="V44" s="52">
        <v>2709</v>
      </c>
      <c r="W44" s="52">
        <v>20097</v>
      </c>
      <c r="X44" s="52">
        <v>37885</v>
      </c>
      <c r="Y44" s="52">
        <v>50473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2264</v>
      </c>
      <c r="P45" s="36">
        <v>2035</v>
      </c>
      <c r="Q45" s="36">
        <v>1482</v>
      </c>
      <c r="R45" s="36">
        <v>3063</v>
      </c>
      <c r="S45" s="36">
        <v>3621</v>
      </c>
      <c r="T45" s="36">
        <v>3595</v>
      </c>
      <c r="U45" s="36">
        <v>9644</v>
      </c>
      <c r="V45" s="36">
        <v>22106</v>
      </c>
      <c r="W45" s="36">
        <v>23434</v>
      </c>
      <c r="X45" s="36">
        <v>14781</v>
      </c>
      <c r="Y45" s="36">
        <v>177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1187</v>
      </c>
      <c r="P49" s="52">
        <v>2208</v>
      </c>
      <c r="Q49" s="52">
        <v>3153</v>
      </c>
      <c r="R49" s="52">
        <v>4124</v>
      </c>
      <c r="S49" s="52">
        <v>3841</v>
      </c>
      <c r="T49" s="52">
        <v>4291</v>
      </c>
      <c r="U49" s="52">
        <v>4091</v>
      </c>
      <c r="V49" s="52">
        <v>6868</v>
      </c>
      <c r="W49" s="52">
        <v>19496</v>
      </c>
      <c r="X49" s="52">
        <v>20033</v>
      </c>
      <c r="Y49" s="52">
        <v>13676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74</v>
      </c>
      <c r="P51" s="52">
        <v>159</v>
      </c>
      <c r="Q51" s="52">
        <v>246</v>
      </c>
      <c r="R51" s="52">
        <v>350</v>
      </c>
      <c r="S51" s="52">
        <v>340</v>
      </c>
      <c r="T51" s="52">
        <v>400</v>
      </c>
      <c r="U51" s="52">
        <v>338</v>
      </c>
      <c r="V51" s="52">
        <v>613</v>
      </c>
      <c r="W51" s="52">
        <v>961</v>
      </c>
      <c r="X51" s="52">
        <v>932</v>
      </c>
      <c r="Y51" s="52">
        <v>68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5</v>
      </c>
      <c r="P53" s="52">
        <v>7</v>
      </c>
      <c r="Q53" s="52">
        <v>19</v>
      </c>
      <c r="R53" s="52">
        <v>51</v>
      </c>
      <c r="S53" s="52">
        <v>68</v>
      </c>
      <c r="T53" s="52">
        <v>56</v>
      </c>
      <c r="U53" s="52">
        <v>52</v>
      </c>
      <c r="V53" s="52">
        <v>141</v>
      </c>
      <c r="W53" s="52">
        <v>632</v>
      </c>
      <c r="X53" s="52">
        <v>1008</v>
      </c>
      <c r="Y53" s="52">
        <v>1425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1182</v>
      </c>
      <c r="P55" s="52">
        <v>2201</v>
      </c>
      <c r="Q55" s="52">
        <v>3134</v>
      </c>
      <c r="R55" s="52">
        <v>4073</v>
      </c>
      <c r="S55" s="52">
        <v>3773</v>
      </c>
      <c r="T55" s="52">
        <v>4235</v>
      </c>
      <c r="U55" s="52">
        <v>4039</v>
      </c>
      <c r="V55" s="52">
        <v>6727</v>
      </c>
      <c r="W55" s="52">
        <v>18864</v>
      </c>
      <c r="X55" s="52">
        <v>19025</v>
      </c>
      <c r="Y55" s="52">
        <v>12251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479</v>
      </c>
      <c r="P58" s="52">
        <v>949</v>
      </c>
      <c r="Q58" s="52">
        <v>2404</v>
      </c>
      <c r="R58" s="52">
        <v>2804</v>
      </c>
      <c r="S58" s="52">
        <v>2749</v>
      </c>
      <c r="T58" s="52">
        <v>3090</v>
      </c>
      <c r="U58" s="52">
        <v>1537</v>
      </c>
      <c r="V58" s="52">
        <v>750</v>
      </c>
      <c r="W58" s="52">
        <v>9004</v>
      </c>
      <c r="X58" s="52">
        <v>14409</v>
      </c>
      <c r="Y58" s="52">
        <v>13623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708</v>
      </c>
      <c r="P59" s="36">
        <v>1259</v>
      </c>
      <c r="Q59" s="36">
        <v>749</v>
      </c>
      <c r="R59" s="36">
        <v>1320</v>
      </c>
      <c r="S59" s="36">
        <v>1092</v>
      </c>
      <c r="T59" s="36">
        <v>1201</v>
      </c>
      <c r="U59" s="36">
        <v>2554</v>
      </c>
      <c r="V59" s="36">
        <v>6118</v>
      </c>
      <c r="W59" s="36">
        <v>10492</v>
      </c>
      <c r="X59" s="36">
        <v>5624</v>
      </c>
      <c r="Y59" s="36">
        <v>53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2605</v>
      </c>
      <c r="P63" s="52">
        <v>1361</v>
      </c>
      <c r="Q63" s="52">
        <v>3032</v>
      </c>
      <c r="R63" s="52">
        <v>5259</v>
      </c>
      <c r="S63" s="52">
        <v>8460</v>
      </c>
      <c r="T63" s="52">
        <v>7580</v>
      </c>
      <c r="U63" s="52">
        <v>9516</v>
      </c>
      <c r="V63" s="52">
        <v>14727</v>
      </c>
      <c r="W63" s="52">
        <v>18751</v>
      </c>
      <c r="X63" s="52">
        <v>25868</v>
      </c>
      <c r="Y63" s="52">
        <v>19271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94</v>
      </c>
      <c r="Q65" s="52">
        <v>293</v>
      </c>
      <c r="R65" s="52">
        <v>528</v>
      </c>
      <c r="S65" s="52">
        <v>755</v>
      </c>
      <c r="T65" s="52">
        <v>900</v>
      </c>
      <c r="U65" s="52">
        <v>1014</v>
      </c>
      <c r="V65" s="52">
        <v>1225</v>
      </c>
      <c r="W65" s="52">
        <v>1630</v>
      </c>
      <c r="X65" s="52">
        <v>2849</v>
      </c>
      <c r="Y65" s="52">
        <v>2962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9</v>
      </c>
      <c r="P67" s="52">
        <f t="shared" si="0"/>
        <v>3</v>
      </c>
      <c r="Q67" s="52">
        <f t="shared" si="0"/>
        <v>17</v>
      </c>
      <c r="R67" s="52">
        <f t="shared" ref="R67:V67" si="1">R39-R53</f>
        <v>66</v>
      </c>
      <c r="S67" s="52">
        <f t="shared" si="1"/>
        <v>155</v>
      </c>
      <c r="T67" s="52">
        <f t="shared" si="1"/>
        <v>109</v>
      </c>
      <c r="U67" s="52">
        <f t="shared" si="1"/>
        <v>138</v>
      </c>
      <c r="V67" s="52">
        <f t="shared" si="1"/>
        <v>361</v>
      </c>
      <c r="W67" s="52">
        <f t="shared" ref="W67:Y67" si="2">W39-W53</f>
        <v>777</v>
      </c>
      <c r="X67" s="52">
        <f t="shared" si="2"/>
        <v>1640</v>
      </c>
      <c r="Y67" s="52">
        <f t="shared" si="2"/>
        <v>2972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2596</v>
      </c>
      <c r="P69" s="52">
        <f t="shared" si="6"/>
        <v>1360</v>
      </c>
      <c r="Q69" s="52">
        <f t="shared" si="6"/>
        <v>3069</v>
      </c>
      <c r="R69" s="52">
        <f t="shared" ref="R69:V69" si="7">R41-R55</f>
        <v>5372</v>
      </c>
      <c r="S69" s="52">
        <f t="shared" si="7"/>
        <v>8751</v>
      </c>
      <c r="T69" s="52">
        <f t="shared" si="7"/>
        <v>8424</v>
      </c>
      <c r="U69" s="52">
        <f t="shared" si="7"/>
        <v>11218</v>
      </c>
      <c r="V69" s="52">
        <f t="shared" si="7"/>
        <v>17589</v>
      </c>
      <c r="W69" s="52">
        <f t="shared" ref="W69:Y69" si="8">W41-W55</f>
        <v>23263</v>
      </c>
      <c r="X69" s="52">
        <f t="shared" si="8"/>
        <v>31013</v>
      </c>
      <c r="Y69" s="52">
        <f t="shared" si="8"/>
        <v>25605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1049</v>
      </c>
      <c r="P72" s="52">
        <v>588</v>
      </c>
      <c r="Q72" s="52">
        <v>2350</v>
      </c>
      <c r="R72" s="52">
        <v>3697</v>
      </c>
      <c r="S72" s="52">
        <v>6368</v>
      </c>
      <c r="T72" s="52">
        <v>6153</v>
      </c>
      <c r="U72" s="52">
        <v>4261</v>
      </c>
      <c r="V72" s="52">
        <v>1959</v>
      </c>
      <c r="W72" s="52">
        <v>11093</v>
      </c>
      <c r="X72" s="52">
        <v>23476</v>
      </c>
      <c r="Y72" s="52">
        <v>36850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1556</v>
      </c>
      <c r="P73" s="36">
        <v>776</v>
      </c>
      <c r="Q73" s="36">
        <v>733</v>
      </c>
      <c r="R73" s="36">
        <v>1743</v>
      </c>
      <c r="S73" s="36">
        <v>2529</v>
      </c>
      <c r="T73" s="36">
        <v>2394</v>
      </c>
      <c r="U73" s="36">
        <v>7090</v>
      </c>
      <c r="V73" s="36">
        <v>15988</v>
      </c>
      <c r="W73" s="36">
        <v>12942</v>
      </c>
      <c r="X73" s="36">
        <v>9157</v>
      </c>
      <c r="Y73" s="36">
        <v>124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2867</v>
      </c>
      <c r="P79" s="138">
        <f>RES_hhdet_numvin!P145</f>
        <v>2934</v>
      </c>
      <c r="Q79" s="138">
        <f>RES_hhdet_numvin!Q145</f>
        <v>5414</v>
      </c>
      <c r="R79" s="138">
        <f>RES_hhdet_numvin!R145</f>
        <v>8597</v>
      </c>
      <c r="S79" s="138">
        <f>RES_hhdet_numvin!S145</f>
        <v>11653</v>
      </c>
      <c r="T79" s="138">
        <f>RES_hhdet_numvin!T145</f>
        <v>11506</v>
      </c>
      <c r="U79" s="138">
        <f>RES_hhdet_numvin!U145</f>
        <v>13395</v>
      </c>
      <c r="V79" s="138">
        <f>RES_hhdet_numvin!V145</f>
        <v>21452</v>
      </c>
      <c r="W79" s="138">
        <f>RES_hhdet_numvin!W145</f>
        <v>38172</v>
      </c>
      <c r="X79" s="138">
        <f>RES_hhdet_numvin!X145</f>
        <v>45892</v>
      </c>
      <c r="Y79" s="138">
        <f>RES_hhdet_numvin!Y145</f>
        <v>32947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287</v>
      </c>
      <c r="S81" s="138">
        <f>RES_hhdet_numvin!S147</f>
        <v>642</v>
      </c>
      <c r="T81" s="138">
        <f>RES_hhdet_numvin!T147</f>
        <v>992</v>
      </c>
      <c r="U81" s="138">
        <f>RES_hhdet_numvin!U147</f>
        <v>1196</v>
      </c>
      <c r="V81" s="138">
        <f>RES_hhdet_numvin!V147</f>
        <v>1750</v>
      </c>
      <c r="W81" s="138">
        <f>RES_hhdet_numvin!W147</f>
        <v>2556</v>
      </c>
      <c r="X81" s="138">
        <f>RES_hhdet_numvin!X147</f>
        <v>3774</v>
      </c>
      <c r="Y81" s="138">
        <f>RES_hhdet_numvin!Y147</f>
        <v>3030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38</v>
      </c>
      <c r="S83" s="138">
        <f>RES_hhdet_numvin!S149</f>
        <v>132</v>
      </c>
      <c r="T83" s="138">
        <f>RES_hhdet_numvin!T149</f>
        <v>127</v>
      </c>
      <c r="U83" s="138">
        <f>RES_hhdet_numvin!U149</f>
        <v>171</v>
      </c>
      <c r="V83" s="138">
        <f>RES_hhdet_numvin!V149</f>
        <v>480</v>
      </c>
      <c r="W83" s="138">
        <f>RES_hhdet_numvin!W149</f>
        <v>1389</v>
      </c>
      <c r="X83" s="138">
        <f>RES_hhdet_numvin!X149</f>
        <v>2644</v>
      </c>
      <c r="Y83" s="138">
        <f>RES_hhdet_numvin!Y149</f>
        <v>4397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3114</v>
      </c>
      <c r="S87" s="138">
        <f>RES_hhdet_numvin!S153</f>
        <v>7241</v>
      </c>
      <c r="T87" s="138">
        <f>RES_hhdet_numvin!T153</f>
        <v>9569</v>
      </c>
      <c r="U87" s="138">
        <f>RES_hhdet_numvin!U153</f>
        <v>13341</v>
      </c>
      <c r="V87" s="138">
        <f>RES_hhdet_numvin!V153</f>
        <v>23006</v>
      </c>
      <c r="W87" s="138">
        <f>RES_hhdet_numvin!W153</f>
        <v>41409</v>
      </c>
      <c r="X87" s="138">
        <f>RES_hhdet_numvin!X153</f>
        <v>49915</v>
      </c>
      <c r="Y87" s="138">
        <f>RES_hhdet_numvin!Y153</f>
        <v>37856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X88" s="138">
        <f>RES_hhdet_numvin!X154</f>
        <v>0</v>
      </c>
      <c r="Y88" s="138">
        <f>RES_hhdet_numvin!Y154</f>
        <v>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2143</v>
      </c>
      <c r="S92" s="138">
        <f>RES_hhdet_numvin!S158</f>
        <v>5275</v>
      </c>
      <c r="T92" s="138">
        <f>RES_hhdet_numvin!T158</f>
        <v>6999</v>
      </c>
      <c r="U92" s="138">
        <f>RES_hhdet_numvin!U158</f>
        <v>5083</v>
      </c>
      <c r="V92" s="138">
        <f>RES_hhdet_numvin!V158</f>
        <v>2570</v>
      </c>
      <c r="W92" s="138">
        <f>RES_hhdet_numvin!W158</f>
        <v>19788</v>
      </c>
      <c r="X92" s="138">
        <f>RES_hhdet_numvin!X158</f>
        <v>37813</v>
      </c>
      <c r="Y92" s="138">
        <f>RES_hhdet_numvin!Y158</f>
        <v>50473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891</v>
      </c>
      <c r="S93" s="39">
        <f>RES_hhdet_numvin!S159</f>
        <v>1858</v>
      </c>
      <c r="T93" s="39">
        <f>RES_hhdet_numvin!T159</f>
        <v>2411</v>
      </c>
      <c r="U93" s="39">
        <f>RES_hhdet_numvin!U159</f>
        <v>7462</v>
      </c>
      <c r="V93" s="39">
        <f>RES_hhdet_numvin!V159</f>
        <v>18479</v>
      </c>
      <c r="W93" s="39">
        <f>RES_hhdet_numvin!W159</f>
        <v>20371</v>
      </c>
      <c r="X93" s="39">
        <f>RES_hhdet_numvin!X159</f>
        <v>13036</v>
      </c>
      <c r="Y93" s="39">
        <f>RES_hhdet_numvin!Y159</f>
        <v>177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1.1971320826780767</v>
      </c>
      <c r="P97" s="117">
        <f t="shared" si="12"/>
        <v>2.0967872403204733</v>
      </c>
      <c r="Q97" s="117">
        <f t="shared" si="12"/>
        <v>3.5010460340902205</v>
      </c>
      <c r="R97" s="117">
        <f t="shared" ref="R97:V97" si="13">R98+R100+R102+R111</f>
        <v>6.2129677674130761</v>
      </c>
      <c r="S97" s="117">
        <f t="shared" si="13"/>
        <v>10.872789883087904</v>
      </c>
      <c r="T97" s="117">
        <f t="shared" si="13"/>
        <v>15.580577784212792</v>
      </c>
      <c r="U97" s="117">
        <f t="shared" si="13"/>
        <v>17.134712608178226</v>
      </c>
      <c r="V97" s="117">
        <f t="shared" si="13"/>
        <v>20.378738047754808</v>
      </c>
      <c r="W97" s="117">
        <f t="shared" ref="W97:Y97" si="14">W98+W100+W102+W111</f>
        <v>39.303396939904076</v>
      </c>
      <c r="X97" s="117">
        <f t="shared" si="14"/>
        <v>50.4231238036717</v>
      </c>
      <c r="Y97" s="117">
        <f t="shared" si="14"/>
        <v>60.377185778044584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0.76495238159035728</v>
      </c>
      <c r="P98" s="122">
        <f t="shared" si="15"/>
        <v>1.2240642354355851</v>
      </c>
      <c r="Q98" s="122">
        <f t="shared" si="15"/>
        <v>2.0637617124496397</v>
      </c>
      <c r="R98" s="122">
        <f t="shared" si="15"/>
        <v>3.6874067148887555</v>
      </c>
      <c r="S98" s="122">
        <f t="shared" si="15"/>
        <v>7.0273141018914451</v>
      </c>
      <c r="T98" s="122">
        <f t="shared" si="15"/>
        <v>10.101911235744454</v>
      </c>
      <c r="U98" s="122">
        <f t="shared" si="15"/>
        <v>10.287743862545394</v>
      </c>
      <c r="V98" s="122">
        <f t="shared" si="15"/>
        <v>11.812956221969689</v>
      </c>
      <c r="W98" s="122">
        <f t="shared" si="15"/>
        <v>23.136471271759188</v>
      </c>
      <c r="X98" s="122">
        <f t="shared" si="15"/>
        <v>29.59954394792419</v>
      </c>
      <c r="Y98" s="122">
        <f t="shared" si="15"/>
        <v>37.537674902969783</v>
      </c>
      <c r="DA98" s="130" t="s">
        <v>1706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0.76495238159035728</v>
      </c>
      <c r="P99" s="98">
        <v>1.2240642354355851</v>
      </c>
      <c r="Q99" s="98">
        <v>2.0637617124496397</v>
      </c>
      <c r="R99" s="98">
        <v>3.6874067148887555</v>
      </c>
      <c r="S99" s="98">
        <v>7.0273141018914451</v>
      </c>
      <c r="T99" s="98">
        <v>10.101911235744454</v>
      </c>
      <c r="U99" s="98">
        <v>10.287743862545394</v>
      </c>
      <c r="V99" s="98">
        <v>11.812956221969689</v>
      </c>
      <c r="W99" s="98">
        <v>23.136471271759188</v>
      </c>
      <c r="X99" s="98">
        <v>29.59954394792419</v>
      </c>
      <c r="Y99" s="98">
        <v>37.537674902969783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2.0740773107719081E-4</v>
      </c>
      <c r="P100" s="122">
        <f t="shared" si="16"/>
        <v>1.8822053937618676E-3</v>
      </c>
      <c r="Q100" s="122">
        <f t="shared" si="16"/>
        <v>3.2033132720305129E-3</v>
      </c>
      <c r="R100" s="122">
        <f t="shared" si="16"/>
        <v>4.2535764509896721E-3</v>
      </c>
      <c r="S100" s="122">
        <f t="shared" si="16"/>
        <v>5.9953223025814928E-3</v>
      </c>
      <c r="T100" s="122">
        <f t="shared" si="16"/>
        <v>1.3841164779954064E-2</v>
      </c>
      <c r="U100" s="122">
        <f t="shared" si="16"/>
        <v>1.4229452801772775E-2</v>
      </c>
      <c r="V100" s="122">
        <f t="shared" si="16"/>
        <v>1.1406744483486322E-2</v>
      </c>
      <c r="W100" s="122">
        <f t="shared" si="16"/>
        <v>4.7916946073031513E-2</v>
      </c>
      <c r="X100" s="122">
        <f t="shared" si="16"/>
        <v>4.3533631321288742E-2</v>
      </c>
      <c r="Y100" s="122">
        <f t="shared" si="16"/>
        <v>4.440711347100141E-2</v>
      </c>
      <c r="DA100" s="130" t="s">
        <v>1708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2.0740773107719081E-4</v>
      </c>
      <c r="P101" s="98">
        <v>1.8822053937618676E-3</v>
      </c>
      <c r="Q101" s="98">
        <v>3.2033132720305129E-3</v>
      </c>
      <c r="R101" s="98">
        <v>4.2535764509896721E-3</v>
      </c>
      <c r="S101" s="98">
        <v>5.9953223025814928E-3</v>
      </c>
      <c r="T101" s="98">
        <v>1.3841164779954064E-2</v>
      </c>
      <c r="U101" s="98">
        <v>1.4229452801772775E-2</v>
      </c>
      <c r="V101" s="98">
        <v>1.1406744483486322E-2</v>
      </c>
      <c r="W101" s="98">
        <v>4.7916946073031513E-2</v>
      </c>
      <c r="X101" s="98">
        <v>4.3533631321288742E-2</v>
      </c>
      <c r="Y101" s="98">
        <v>4.440711347100141E-2</v>
      </c>
      <c r="DA101" s="63" t="s">
        <v>1709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0.21788884577064654</v>
      </c>
      <c r="P102" s="122">
        <v>0.47005027791409576</v>
      </c>
      <c r="Q102" s="122">
        <v>0.83242238794465429</v>
      </c>
      <c r="R102" s="122">
        <v>1.4600720373795018</v>
      </c>
      <c r="S102" s="122">
        <v>2.2413658618573291</v>
      </c>
      <c r="T102" s="122">
        <v>3.0021175535237945</v>
      </c>
      <c r="U102" s="122">
        <v>3.534589650891494</v>
      </c>
      <c r="V102" s="122">
        <v>4.6874796949156554</v>
      </c>
      <c r="W102" s="122">
        <v>10.363341155809236</v>
      </c>
      <c r="X102" s="122">
        <v>12.773081406003026</v>
      </c>
      <c r="Y102" s="122">
        <v>10.927559037274683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8.5977858386556815E-4</v>
      </c>
      <c r="P103" s="98">
        <v>1.4319188925829445E-3</v>
      </c>
      <c r="Q103" s="98">
        <v>3.2176257222603262E-3</v>
      </c>
      <c r="R103" s="98">
        <v>9.8664297511884373E-3</v>
      </c>
      <c r="S103" s="98">
        <v>2.2756723190914954E-2</v>
      </c>
      <c r="T103" s="98">
        <v>3.1206288773711861E-2</v>
      </c>
      <c r="U103" s="98">
        <v>3.8131992586242565E-2</v>
      </c>
      <c r="V103" s="98">
        <v>5.2300231836304965E-2</v>
      </c>
      <c r="W103" s="98">
        <v>0.13624087014485164</v>
      </c>
      <c r="X103" s="98">
        <v>0.26852126833254586</v>
      </c>
      <c r="Y103" s="98">
        <v>0.59990296794271458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0.21702906718678097</v>
      </c>
      <c r="P107" s="101">
        <v>0.46861835902151283</v>
      </c>
      <c r="Q107" s="101">
        <v>0.82920476222239392</v>
      </c>
      <c r="R107" s="101">
        <v>1.4502056076283134</v>
      </c>
      <c r="S107" s="101">
        <v>2.2186091386664142</v>
      </c>
      <c r="T107" s="101">
        <v>2.9709112647500828</v>
      </c>
      <c r="U107" s="101">
        <v>3.4964576583052516</v>
      </c>
      <c r="V107" s="101">
        <v>4.6351794630793508</v>
      </c>
      <c r="W107" s="101">
        <v>10.227100285664385</v>
      </c>
      <c r="X107" s="101">
        <v>12.504560137670481</v>
      </c>
      <c r="Y107" s="101">
        <v>10.327656069331969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1718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0.21408344758599568</v>
      </c>
      <c r="P111" s="122">
        <v>0.40079052157703032</v>
      </c>
      <c r="Q111" s="122">
        <v>0.60165862042389584</v>
      </c>
      <c r="R111" s="122">
        <v>1.0612354386938287</v>
      </c>
      <c r="S111" s="122">
        <v>1.598114597036548</v>
      </c>
      <c r="T111" s="122">
        <v>2.4627078301645891</v>
      </c>
      <c r="U111" s="122">
        <v>3.2981496419395642</v>
      </c>
      <c r="V111" s="122">
        <v>3.8668953863859779</v>
      </c>
      <c r="W111" s="122">
        <v>5.7556675662626269</v>
      </c>
      <c r="X111" s="122">
        <v>8.0069648184231976</v>
      </c>
      <c r="Y111" s="122">
        <v>11.867544724329115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9.9432099782916769E-2</v>
      </c>
      <c r="P112" s="98">
        <v>0.18511555311205344</v>
      </c>
      <c r="Q112" s="98">
        <v>0.3850073793779677</v>
      </c>
      <c r="R112" s="98">
        <v>0.75332004184878065</v>
      </c>
      <c r="S112" s="98">
        <v>1.3250584557161502</v>
      </c>
      <c r="T112" s="98">
        <v>1.7467982160502125</v>
      </c>
      <c r="U112" s="98">
        <v>2.3029647558572481</v>
      </c>
      <c r="V112" s="98">
        <v>2.207657312591182</v>
      </c>
      <c r="W112" s="98">
        <v>2.6097557631434114</v>
      </c>
      <c r="X112" s="98">
        <v>4.6165096971013764</v>
      </c>
      <c r="Y112" s="98">
        <v>9.4299330558672825</v>
      </c>
      <c r="DA112" s="63" t="s">
        <v>1720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0.1146513478030789</v>
      </c>
      <c r="P113" s="33">
        <v>0.21567496846497689</v>
      </c>
      <c r="Q113" s="33">
        <v>0.2166512410459282</v>
      </c>
      <c r="R113" s="33">
        <v>0.30791539684504804</v>
      </c>
      <c r="S113" s="33">
        <v>0.2730561413203979</v>
      </c>
      <c r="T113" s="33">
        <v>0.7159096141143767</v>
      </c>
      <c r="U113" s="33">
        <v>0.99518488608231626</v>
      </c>
      <c r="V113" s="33">
        <v>1.6592380737947956</v>
      </c>
      <c r="W113" s="33">
        <v>3.1459118031192159</v>
      </c>
      <c r="X113" s="33">
        <v>3.3904551213218208</v>
      </c>
      <c r="Y113" s="33">
        <v>2.4376116684618321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2.3774477454034866</v>
      </c>
      <c r="P115" s="117">
        <f t="shared" si="17"/>
        <v>4.0483313369554903</v>
      </c>
      <c r="Q115" s="117">
        <f t="shared" si="17"/>
        <v>7.0185409226307343</v>
      </c>
      <c r="R115" s="117">
        <f t="shared" ref="R115:V115" si="18">R116+R118+R120+R129</f>
        <v>12.920069670900793</v>
      </c>
      <c r="S115" s="117">
        <f t="shared" si="18"/>
        <v>24.647783905261214</v>
      </c>
      <c r="T115" s="117">
        <f t="shared" si="18"/>
        <v>36.221849240560232</v>
      </c>
      <c r="U115" s="117">
        <f t="shared" si="18"/>
        <v>38.505085689778177</v>
      </c>
      <c r="V115" s="117">
        <f t="shared" si="18"/>
        <v>45.872331999357868</v>
      </c>
      <c r="W115" s="117">
        <f t="shared" ref="W115:Y115" si="19">W116+W118+W120+W129</f>
        <v>93.992516060531813</v>
      </c>
      <c r="X115" s="117">
        <f t="shared" si="19"/>
        <v>124.01329625364959</v>
      </c>
      <c r="Y115" s="117">
        <f t="shared" si="19"/>
        <v>156.32294488489953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2.0865254732968022</v>
      </c>
      <c r="P116" s="122">
        <f t="shared" si="20"/>
        <v>3.4499095025417748</v>
      </c>
      <c r="Q116" s="122">
        <f t="shared" si="20"/>
        <v>6.0403772501225665</v>
      </c>
      <c r="R116" s="122">
        <f t="shared" si="20"/>
        <v>11.197875062340708</v>
      </c>
      <c r="S116" s="122">
        <f t="shared" si="20"/>
        <v>22.030962890893466</v>
      </c>
      <c r="T116" s="122">
        <f t="shared" si="20"/>
        <v>32.386262052597417</v>
      </c>
      <c r="U116" s="122">
        <f t="shared" si="20"/>
        <v>33.670804911556566</v>
      </c>
      <c r="V116" s="122">
        <f t="shared" si="20"/>
        <v>39.614675912425412</v>
      </c>
      <c r="W116" s="122">
        <f t="shared" si="20"/>
        <v>81.605946766170192</v>
      </c>
      <c r="X116" s="122">
        <f t="shared" si="20"/>
        <v>108.17976750768342</v>
      </c>
      <c r="Y116" s="122">
        <f t="shared" si="20"/>
        <v>139.66811342403585</v>
      </c>
      <c r="DA116" s="130" t="s">
        <v>1874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2.0865254732968022</v>
      </c>
      <c r="P117" s="98">
        <v>3.4499095025417748</v>
      </c>
      <c r="Q117" s="98">
        <v>6.0403772501225665</v>
      </c>
      <c r="R117" s="98">
        <v>11.197875062340708</v>
      </c>
      <c r="S117" s="98">
        <v>22.030962890893466</v>
      </c>
      <c r="T117" s="98">
        <v>32.386262052597417</v>
      </c>
      <c r="U117" s="98">
        <v>33.670804911556566</v>
      </c>
      <c r="V117" s="98">
        <v>39.614675912425412</v>
      </c>
      <c r="W117" s="98">
        <v>81.605946766170192</v>
      </c>
      <c r="X117" s="98">
        <v>108.17976750768342</v>
      </c>
      <c r="Y117" s="98">
        <v>139.66811342403585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9.0681007912990811E-4</v>
      </c>
      <c r="P118" s="122">
        <f t="shared" si="21"/>
        <v>8.5353216448103494E-3</v>
      </c>
      <c r="Q118" s="122">
        <f t="shared" si="21"/>
        <v>1.4947852732043135E-2</v>
      </c>
      <c r="R118" s="122">
        <f t="shared" si="21"/>
        <v>2.0104436084313285E-2</v>
      </c>
      <c r="S118" s="122">
        <f t="shared" si="21"/>
        <v>2.8491663826093094E-2</v>
      </c>
      <c r="T118" s="122">
        <f t="shared" si="21"/>
        <v>6.5987148872946419E-2</v>
      </c>
      <c r="U118" s="122">
        <f t="shared" si="21"/>
        <v>6.7984131752192534E-2</v>
      </c>
      <c r="V118" s="122">
        <f t="shared" si="21"/>
        <v>5.4632831162850247E-2</v>
      </c>
      <c r="W118" s="122">
        <f t="shared" si="21"/>
        <v>0.23051994340589041</v>
      </c>
      <c r="X118" s="122">
        <f t="shared" si="21"/>
        <v>0.2107457039404966</v>
      </c>
      <c r="Y118" s="122">
        <f t="shared" si="21"/>
        <v>0.21621380560861742</v>
      </c>
      <c r="DA118" s="130" t="s">
        <v>1876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9.0681007912990811E-4</v>
      </c>
      <c r="P119" s="98">
        <v>8.5353216448103494E-3</v>
      </c>
      <c r="Q119" s="98">
        <v>1.4947852732043135E-2</v>
      </c>
      <c r="R119" s="98">
        <v>2.0104436084313285E-2</v>
      </c>
      <c r="S119" s="98">
        <v>2.8491663826093094E-2</v>
      </c>
      <c r="T119" s="98">
        <v>6.5987148872946419E-2</v>
      </c>
      <c r="U119" s="98">
        <v>6.7984131752192534E-2</v>
      </c>
      <c r="V119" s="98">
        <v>5.4632831162850247E-2</v>
      </c>
      <c r="W119" s="98">
        <v>0.23051994340589041</v>
      </c>
      <c r="X119" s="98">
        <v>0.2107457039404966</v>
      </c>
      <c r="Y119" s="98">
        <v>0.21621380560861742</v>
      </c>
      <c r="DA119" s="63" t="s">
        <v>1877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0.14454235350432937</v>
      </c>
      <c r="P120" s="122">
        <v>0.31656850254797003</v>
      </c>
      <c r="Q120" s="122">
        <v>0.57260246436807949</v>
      </c>
      <c r="R120" s="122">
        <v>1.0236628239673669</v>
      </c>
      <c r="S120" s="122">
        <v>1.5984866452542867</v>
      </c>
      <c r="T120" s="122">
        <v>2.1700812109008427</v>
      </c>
      <c r="U120" s="122">
        <v>2.5921265448204056</v>
      </c>
      <c r="V120" s="122">
        <v>3.5013414504938716</v>
      </c>
      <c r="W120" s="122">
        <v>7.908738658604098</v>
      </c>
      <c r="X120" s="122">
        <v>9.92328000769864</v>
      </c>
      <c r="Y120" s="122">
        <v>8.6318909137097215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5.8399260060542453E-4</v>
      </c>
      <c r="P121" s="98">
        <v>1.0011160552888085E-3</v>
      </c>
      <c r="Q121" s="98">
        <v>2.3896449263495919E-3</v>
      </c>
      <c r="R121" s="98">
        <v>7.7198874609355171E-3</v>
      </c>
      <c r="S121" s="98">
        <v>1.8436218672034634E-2</v>
      </c>
      <c r="T121" s="98">
        <v>2.5707738726025667E-2</v>
      </c>
      <c r="U121" s="98">
        <v>3.1958992022494095E-2</v>
      </c>
      <c r="V121" s="98">
        <v>4.5049332085336617E-2</v>
      </c>
      <c r="W121" s="98">
        <v>0.12067833022019335</v>
      </c>
      <c r="X121" s="98">
        <v>0.24090992500714561</v>
      </c>
      <c r="Y121" s="98">
        <v>0.54149214457634798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0.14395836090372394</v>
      </c>
      <c r="P125" s="101">
        <v>0.31556738649268123</v>
      </c>
      <c r="Q125" s="101">
        <v>0.57021281944172986</v>
      </c>
      <c r="R125" s="101">
        <v>1.0159429365064314</v>
      </c>
      <c r="S125" s="101">
        <v>1.5800504265822521</v>
      </c>
      <c r="T125" s="101">
        <v>2.1443734721748169</v>
      </c>
      <c r="U125" s="101">
        <v>2.5601675527979113</v>
      </c>
      <c r="V125" s="101">
        <v>3.4562921184085349</v>
      </c>
      <c r="W125" s="101">
        <v>7.7880603283839047</v>
      </c>
      <c r="X125" s="101">
        <v>9.6823700826914951</v>
      </c>
      <c r="Y125" s="101">
        <v>8.0903987691333743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1886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0.14547310852322501</v>
      </c>
      <c r="P129" s="122">
        <v>0.27331801022093505</v>
      </c>
      <c r="Q129" s="122">
        <v>0.39061335540804398</v>
      </c>
      <c r="R129" s="122">
        <v>0.67842734850840403</v>
      </c>
      <c r="S129" s="122">
        <v>0.9898427052873684</v>
      </c>
      <c r="T129" s="122">
        <v>1.5995188281890291</v>
      </c>
      <c r="U129" s="122">
        <v>2.1741701016490182</v>
      </c>
      <c r="V129" s="122">
        <v>2.7016818052757428</v>
      </c>
      <c r="W129" s="122">
        <v>4.2473106923516291</v>
      </c>
      <c r="X129" s="122">
        <v>5.6995030343270283</v>
      </c>
      <c r="Y129" s="122">
        <v>7.806726741545333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5.7385925461796078E-2</v>
      </c>
      <c r="P130" s="98">
        <v>0.10687179302548971</v>
      </c>
      <c r="Q130" s="98">
        <v>0.22267577017191037</v>
      </c>
      <c r="R130" s="98">
        <v>0.43730422396826019</v>
      </c>
      <c r="S130" s="98">
        <v>0.77348347538244866</v>
      </c>
      <c r="T130" s="98">
        <v>1.0254165898198604</v>
      </c>
      <c r="U130" s="98">
        <v>1.3572711075439732</v>
      </c>
      <c r="V130" s="98">
        <v>1.3044914038808786</v>
      </c>
      <c r="W130" s="98">
        <v>1.5585360276196698</v>
      </c>
      <c r="X130" s="98">
        <v>2.7795554656014585</v>
      </c>
      <c r="Y130" s="98">
        <v>5.7024377123859429</v>
      </c>
      <c r="DA130" s="63" t="s">
        <v>1888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8.8087183061428931E-2</v>
      </c>
      <c r="P131" s="33">
        <v>0.16644621719544533</v>
      </c>
      <c r="Q131" s="33">
        <v>0.16793758523613359</v>
      </c>
      <c r="R131" s="33">
        <v>0.2411231245401439</v>
      </c>
      <c r="S131" s="33">
        <v>0.21635922990491974</v>
      </c>
      <c r="T131" s="33">
        <v>0.57410223836916863</v>
      </c>
      <c r="U131" s="33">
        <v>0.81689899410504507</v>
      </c>
      <c r="V131" s="33">
        <v>1.3971904013948642</v>
      </c>
      <c r="W131" s="33">
        <v>2.6887746647319597</v>
      </c>
      <c r="X131" s="33">
        <v>2.9199475687255703</v>
      </c>
      <c r="Y131" s="33">
        <v>2.1042890291593905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>
        <f t="shared" si="22"/>
        <v>1.9859527447338583</v>
      </c>
      <c r="P133" s="154">
        <f t="shared" si="22"/>
        <v>1.9307306240268529</v>
      </c>
      <c r="Q133" s="154">
        <f t="shared" si="22"/>
        <v>2.0046982685432093</v>
      </c>
      <c r="R133" s="154">
        <f t="shared" ref="R133:V133" si="23">IF(R115=0,"",R115/R97)</f>
        <v>2.0795327055560091</v>
      </c>
      <c r="S133" s="154">
        <f t="shared" si="23"/>
        <v>2.2669235927753597</v>
      </c>
      <c r="T133" s="154">
        <f t="shared" si="23"/>
        <v>2.3248078307636613</v>
      </c>
      <c r="U133" s="154">
        <f t="shared" si="23"/>
        <v>2.247197637350514</v>
      </c>
      <c r="V133" s="154">
        <f t="shared" si="23"/>
        <v>2.2509898253690821</v>
      </c>
      <c r="W133" s="154">
        <f t="shared" ref="W133:Y133" si="24">IF(W115=0,"",W115/W97)</f>
        <v>2.3914603667527476</v>
      </c>
      <c r="X133" s="154">
        <f t="shared" si="24"/>
        <v>2.4594528640571691</v>
      </c>
      <c r="Y133" s="154">
        <f t="shared" si="24"/>
        <v>2.5891061809267768</v>
      </c>
      <c r="DA133" s="129" t="s">
        <v>2041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>
        <f t="shared" si="25"/>
        <v>2.7276540651574384</v>
      </c>
      <c r="P134" s="155">
        <f t="shared" si="25"/>
        <v>2.8184056054167121</v>
      </c>
      <c r="Q134" s="155">
        <f t="shared" si="25"/>
        <v>2.9268772715783995</v>
      </c>
      <c r="R134" s="155">
        <f t="shared" ref="R134:V134" si="26">IF(R116=0,"",R116/R98)</f>
        <v>3.0367887049526443</v>
      </c>
      <c r="S134" s="155">
        <f t="shared" si="26"/>
        <v>3.1350474123482961</v>
      </c>
      <c r="T134" s="155">
        <f t="shared" si="26"/>
        <v>3.2059539325590531</v>
      </c>
      <c r="U134" s="155">
        <f t="shared" si="26"/>
        <v>3.27290466806254</v>
      </c>
      <c r="V134" s="155">
        <f t="shared" si="26"/>
        <v>3.3534938391416533</v>
      </c>
      <c r="W134" s="155">
        <f t="shared" ref="W134:Y134" si="27">IF(W116=0,"",W116/W98)</f>
        <v>3.5271561426819633</v>
      </c>
      <c r="X134" s="155">
        <f t="shared" si="27"/>
        <v>3.654778185029099</v>
      </c>
      <c r="Y134" s="155">
        <f t="shared" si="27"/>
        <v>3.7207449258660943</v>
      </c>
      <c r="DA134" s="130" t="s">
        <v>2042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>
        <f t="shared" si="28"/>
        <v>2.7276540651574384</v>
      </c>
      <c r="P135" s="156">
        <f t="shared" si="28"/>
        <v>2.8184056054167121</v>
      </c>
      <c r="Q135" s="156">
        <f t="shared" si="28"/>
        <v>2.9268772715783995</v>
      </c>
      <c r="R135" s="156">
        <f t="shared" ref="R135:V135" si="29">IF(R117=0,"",R117/R99)</f>
        <v>3.0367887049526443</v>
      </c>
      <c r="S135" s="156">
        <f t="shared" si="29"/>
        <v>3.1350474123482961</v>
      </c>
      <c r="T135" s="156">
        <f t="shared" si="29"/>
        <v>3.2059539325590531</v>
      </c>
      <c r="U135" s="156">
        <f t="shared" si="29"/>
        <v>3.27290466806254</v>
      </c>
      <c r="V135" s="156">
        <f t="shared" si="29"/>
        <v>3.3534938391416533</v>
      </c>
      <c r="W135" s="156">
        <f t="shared" ref="W135:Y135" si="30">IF(W117=0,"",W117/W99)</f>
        <v>3.5271561426819633</v>
      </c>
      <c r="X135" s="156">
        <f t="shared" si="30"/>
        <v>3.654778185029099</v>
      </c>
      <c r="Y135" s="156">
        <f t="shared" si="30"/>
        <v>3.7207449258660943</v>
      </c>
      <c r="DA135" s="63" t="s">
        <v>2043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>
        <f t="shared" si="31"/>
        <v>4.3721132014718442</v>
      </c>
      <c r="P136" s="155">
        <f t="shared" si="31"/>
        <v>4.5347450778213103</v>
      </c>
      <c r="Q136" s="155">
        <f t="shared" si="31"/>
        <v>4.6663724283725792</v>
      </c>
      <c r="R136" s="155">
        <f t="shared" ref="R136:V136" si="32">IF(R118=0,"",R118/R100)</f>
        <v>4.7264781333918711</v>
      </c>
      <c r="S136" s="155">
        <f t="shared" si="32"/>
        <v>4.7523156201001946</v>
      </c>
      <c r="T136" s="155">
        <f t="shared" si="32"/>
        <v>4.7674563464857052</v>
      </c>
      <c r="U136" s="155">
        <f t="shared" si="32"/>
        <v>4.7777052778672369</v>
      </c>
      <c r="V136" s="155">
        <f t="shared" si="32"/>
        <v>4.7895200284307968</v>
      </c>
      <c r="W136" s="155">
        <f t="shared" ref="W136:Y136" si="33">IF(W118=0,"",W118/W100)</f>
        <v>4.8108229404801532</v>
      </c>
      <c r="X136" s="155">
        <f t="shared" si="33"/>
        <v>4.8409860961320286</v>
      </c>
      <c r="Y136" s="155">
        <f t="shared" si="33"/>
        <v>4.8689002438721589</v>
      </c>
      <c r="DA136" s="130" t="s">
        <v>2044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>
        <f t="shared" si="34"/>
        <v>4.3721132014718442</v>
      </c>
      <c r="P137" s="156">
        <f t="shared" si="34"/>
        <v>4.5347450778213103</v>
      </c>
      <c r="Q137" s="156">
        <f t="shared" si="34"/>
        <v>4.6663724283725792</v>
      </c>
      <c r="R137" s="156">
        <f t="shared" ref="R137:V137" si="35">IF(R119=0,"",R119/R101)</f>
        <v>4.7264781333918711</v>
      </c>
      <c r="S137" s="156">
        <f t="shared" si="35"/>
        <v>4.7523156201001946</v>
      </c>
      <c r="T137" s="156">
        <f t="shared" si="35"/>
        <v>4.7674563464857052</v>
      </c>
      <c r="U137" s="156">
        <f t="shared" si="35"/>
        <v>4.7777052778672369</v>
      </c>
      <c r="V137" s="156">
        <f t="shared" si="35"/>
        <v>4.7895200284307968</v>
      </c>
      <c r="W137" s="156">
        <f t="shared" ref="W137:Y137" si="36">IF(W119=0,"",W119/W101)</f>
        <v>4.8108229404801532</v>
      </c>
      <c r="X137" s="156">
        <f t="shared" si="36"/>
        <v>4.8409860961320286</v>
      </c>
      <c r="Y137" s="156">
        <f t="shared" si="36"/>
        <v>4.8689002438721589</v>
      </c>
      <c r="DA137" s="63" t="s">
        <v>2045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>
        <f t="shared" si="37"/>
        <v>0.66337656245366994</v>
      </c>
      <c r="P138" s="155">
        <f t="shared" si="37"/>
        <v>0.67347796059770582</v>
      </c>
      <c r="Q138" s="155">
        <f t="shared" si="37"/>
        <v>0.68787489700018789</v>
      </c>
      <c r="R138" s="155">
        <f t="shared" ref="R138:V138" si="38">IF(R120=0,"",R120/R102)</f>
        <v>0.70110432756770658</v>
      </c>
      <c r="S138" s="155">
        <f t="shared" si="38"/>
        <v>0.713175243924562</v>
      </c>
      <c r="T138" s="155">
        <f t="shared" si="38"/>
        <v>0.72285017898571868</v>
      </c>
      <c r="U138" s="155">
        <f t="shared" si="38"/>
        <v>0.73335996560919581</v>
      </c>
      <c r="V138" s="155">
        <f t="shared" si="38"/>
        <v>0.74695607840000966</v>
      </c>
      <c r="W138" s="155">
        <f t="shared" ref="W138:Y138" si="39">IF(W120=0,"",W120/W102)</f>
        <v>0.76314564383232764</v>
      </c>
      <c r="X138" s="155">
        <f t="shared" si="39"/>
        <v>0.77689006217677037</v>
      </c>
      <c r="Y138" s="155">
        <f t="shared" si="39"/>
        <v>0.78991940325060028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>
        <f t="shared" si="40"/>
        <v>0.67923604002764448</v>
      </c>
      <c r="P139" s="156">
        <f t="shared" si="40"/>
        <v>0.69914298950477627</v>
      </c>
      <c r="Q139" s="156">
        <f t="shared" si="40"/>
        <v>0.74267336620833202</v>
      </c>
      <c r="R139" s="156">
        <f t="shared" ref="R139:V139" si="41">IF(R121=0,"",R121/R103)</f>
        <v>0.78243981415928454</v>
      </c>
      <c r="S139" s="156">
        <f t="shared" si="41"/>
        <v>0.81014382067954438</v>
      </c>
      <c r="T139" s="156">
        <f t="shared" si="41"/>
        <v>0.82379993700762766</v>
      </c>
      <c r="U139" s="156">
        <f t="shared" si="41"/>
        <v>0.83811492279646582</v>
      </c>
      <c r="V139" s="156">
        <f t="shared" si="41"/>
        <v>0.86136008395406327</v>
      </c>
      <c r="W139" s="156">
        <f t="shared" ref="W139:Y139" si="42">IF(W121=0,"",W121/W103)</f>
        <v>0.8857718692774631</v>
      </c>
      <c r="X139" s="156">
        <f t="shared" si="42"/>
        <v>0.89717260201823035</v>
      </c>
      <c r="Y139" s="156">
        <f t="shared" si="42"/>
        <v>0.90263288150302279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>
        <f t="shared" si="52"/>
        <v>0.66331373382271208</v>
      </c>
      <c r="P143" s="157">
        <f t="shared" si="52"/>
        <v>0.67339953806247377</v>
      </c>
      <c r="Q143" s="157">
        <f t="shared" si="52"/>
        <v>0.68766225837086781</v>
      </c>
      <c r="R143" s="157">
        <f t="shared" ref="R143:V143" si="53">IF(R125=0,"",R125/R107)</f>
        <v>0.70055096405806816</v>
      </c>
      <c r="S143" s="157">
        <f t="shared" si="53"/>
        <v>0.71218061759720597</v>
      </c>
      <c r="T143" s="157">
        <f t="shared" si="53"/>
        <v>0.72178980827123573</v>
      </c>
      <c r="U143" s="157">
        <f t="shared" si="53"/>
        <v>0.73221751927029932</v>
      </c>
      <c r="V143" s="157">
        <f t="shared" si="53"/>
        <v>0.7456652209345892</v>
      </c>
      <c r="W143" s="157">
        <f t="shared" ref="W143:Y143" si="54">IF(W125=0,"",W125/W107)</f>
        <v>0.76151207193114634</v>
      </c>
      <c r="X143" s="157">
        <f t="shared" si="54"/>
        <v>0.77430713084604819</v>
      </c>
      <c r="Y143" s="157">
        <f t="shared" si="54"/>
        <v>0.78337221096642229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2054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>
        <f t="shared" si="64"/>
        <v>0.67951590916336291</v>
      </c>
      <c r="P147" s="155">
        <f t="shared" si="64"/>
        <v>0.68194729043362479</v>
      </c>
      <c r="Q147" s="155">
        <f t="shared" si="64"/>
        <v>0.64922755554111256</v>
      </c>
      <c r="R147" s="155">
        <f t="shared" ref="R147:V147" si="65">IF(R129=0,"",R129/R111)</f>
        <v>0.6392807135647619</v>
      </c>
      <c r="S147" s="155">
        <f t="shared" si="65"/>
        <v>0.61938155569248654</v>
      </c>
      <c r="T147" s="155">
        <f t="shared" si="65"/>
        <v>0.64949597698811445</v>
      </c>
      <c r="U147" s="155">
        <f t="shared" si="65"/>
        <v>0.65920905285863263</v>
      </c>
      <c r="V147" s="155">
        <f t="shared" si="65"/>
        <v>0.69866948425536535</v>
      </c>
      <c r="W147" s="155">
        <f t="shared" ref="W147:Y147" si="66">IF(W129=0,"",W129/W111)</f>
        <v>0.73793537299611078</v>
      </c>
      <c r="X147" s="155">
        <f t="shared" si="66"/>
        <v>0.71181816875391557</v>
      </c>
      <c r="Y147" s="155">
        <f t="shared" si="66"/>
        <v>0.65782155642869555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>
        <f t="shared" si="67"/>
        <v>0.57713681584802901</v>
      </c>
      <c r="P148" s="156">
        <f t="shared" si="67"/>
        <v>0.57732476406668265</v>
      </c>
      <c r="Q148" s="156">
        <f t="shared" si="67"/>
        <v>0.57836753812790198</v>
      </c>
      <c r="R148" s="156">
        <f t="shared" ref="R148:V148" si="68">IF(R130=0,"",R130/R112)</f>
        <v>0.58050257483530943</v>
      </c>
      <c r="S148" s="156">
        <f t="shared" si="68"/>
        <v>0.58373536053879715</v>
      </c>
      <c r="T148" s="156">
        <f t="shared" si="68"/>
        <v>0.58702635507522427</v>
      </c>
      <c r="U148" s="156">
        <f t="shared" si="68"/>
        <v>0.58935817584353212</v>
      </c>
      <c r="V148" s="156">
        <f t="shared" si="68"/>
        <v>0.59089397454977499</v>
      </c>
      <c r="W148" s="156">
        <f t="shared" ref="W148:Y148" si="69">IF(W130=0,"",W130/W112)</f>
        <v>0.59719612449190906</v>
      </c>
      <c r="X148" s="156">
        <f t="shared" si="69"/>
        <v>0.60209024738899419</v>
      </c>
      <c r="Y148" s="156">
        <f t="shared" si="69"/>
        <v>0.60471666963085169</v>
      </c>
      <c r="DA148" s="63" t="s">
        <v>2056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>
        <f t="shared" si="70"/>
        <v>0.76830481934433392</v>
      </c>
      <c r="P149" s="159">
        <f t="shared" si="70"/>
        <v>0.77174564290002101</v>
      </c>
      <c r="Q149" s="159">
        <f t="shared" si="70"/>
        <v>0.77515173430523876</v>
      </c>
      <c r="R149" s="159">
        <f t="shared" ref="R149:V149" si="71">IF(R131=0,"",R131/R113)</f>
        <v>0.78308238889880533</v>
      </c>
      <c r="S149" s="159">
        <f t="shared" si="71"/>
        <v>0.79236170576016707</v>
      </c>
      <c r="T149" s="159">
        <f t="shared" si="71"/>
        <v>0.80192000086403037</v>
      </c>
      <c r="U149" s="159">
        <f t="shared" si="71"/>
        <v>0.82085148752698767</v>
      </c>
      <c r="V149" s="159">
        <f t="shared" si="71"/>
        <v>0.84206746666522081</v>
      </c>
      <c r="W149" s="159">
        <f t="shared" ref="W149:Y149" si="72">IF(W131=0,"",W131/W113)</f>
        <v>0.85468850781703465</v>
      </c>
      <c r="X149" s="159">
        <f t="shared" si="72"/>
        <v>0.86122584261996782</v>
      </c>
      <c r="Y149" s="159">
        <f t="shared" si="72"/>
        <v>0.86325851503952933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0.26495818493435402</v>
      </c>
      <c r="P151" s="117">
        <f t="shared" si="73"/>
        <v>0.4928343191028664</v>
      </c>
      <c r="Q151" s="117">
        <f t="shared" si="73"/>
        <v>1.0256403048041436</v>
      </c>
      <c r="R151" s="117">
        <f t="shared" ref="R151:V151" si="74">R152+R154+R156+R165</f>
        <v>2.0162400542749879</v>
      </c>
      <c r="S151" s="117">
        <f t="shared" si="74"/>
        <v>3.560753564951352</v>
      </c>
      <c r="T151" s="117">
        <f t="shared" si="74"/>
        <v>4.697258183562786</v>
      </c>
      <c r="U151" s="117">
        <f t="shared" si="74"/>
        <v>6.1848751396878043</v>
      </c>
      <c r="V151" s="117">
        <f t="shared" si="74"/>
        <v>5.970515845862681</v>
      </c>
      <c r="W151" s="117">
        <f t="shared" ref="W151:Y151" si="75">W152+W154+W156+W165</f>
        <v>7.2545683223825712</v>
      </c>
      <c r="X151" s="117">
        <f t="shared" si="75"/>
        <v>12.905620664675689</v>
      </c>
      <c r="Y151" s="117">
        <f t="shared" si="75"/>
        <v>26.497530920091741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2.2714239351797959E-3</v>
      </c>
      <c r="P156" s="122">
        <v>3.7829447102832184E-3</v>
      </c>
      <c r="Q156" s="122">
        <v>8.5005514409684669E-3</v>
      </c>
      <c r="R156" s="122">
        <v>2.6065832659916001E-2</v>
      </c>
      <c r="S156" s="122">
        <v>6.0120322501761053E-2</v>
      </c>
      <c r="T156" s="122">
        <v>8.2442983087637187E-2</v>
      </c>
      <c r="U156" s="122">
        <v>0.10073979775941073</v>
      </c>
      <c r="V156" s="122">
        <v>0.13817045532156449</v>
      </c>
      <c r="W156" s="122">
        <v>0.3599307766022754</v>
      </c>
      <c r="X156" s="122">
        <v>0.70939849798671772</v>
      </c>
      <c r="Y156" s="122">
        <v>1.584866133841194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2.2714239351797959E-3</v>
      </c>
      <c r="P157" s="98">
        <v>3.7829447102832184E-3</v>
      </c>
      <c r="Q157" s="98">
        <v>8.5005514409684669E-3</v>
      </c>
      <c r="R157" s="98">
        <v>2.6065832659916001E-2</v>
      </c>
      <c r="S157" s="98">
        <v>6.0120322501761053E-2</v>
      </c>
      <c r="T157" s="98">
        <v>8.2442983087637187E-2</v>
      </c>
      <c r="U157" s="98">
        <v>0.10073979775941073</v>
      </c>
      <c r="V157" s="98">
        <v>0.13817045532156449</v>
      </c>
      <c r="W157" s="98">
        <v>0.3599307766022754</v>
      </c>
      <c r="X157" s="98">
        <v>0.70939849798671772</v>
      </c>
      <c r="Y157" s="98">
        <v>1.584866133841194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0.26268676099917421</v>
      </c>
      <c r="P165" s="122">
        <v>0.48905137439258317</v>
      </c>
      <c r="Q165" s="122">
        <v>1.0171397533631752</v>
      </c>
      <c r="R165" s="122">
        <v>1.990174221615072</v>
      </c>
      <c r="S165" s="122">
        <v>3.5006332424495907</v>
      </c>
      <c r="T165" s="122">
        <v>4.6148152004751486</v>
      </c>
      <c r="U165" s="122">
        <v>6.0841353419283939</v>
      </c>
      <c r="V165" s="122">
        <v>5.8323453905411169</v>
      </c>
      <c r="W165" s="122">
        <v>6.894637545780296</v>
      </c>
      <c r="X165" s="122">
        <v>12.196222166688973</v>
      </c>
      <c r="Y165" s="122">
        <v>24.912664786250545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0.26268676099917421</v>
      </c>
      <c r="P166" s="98">
        <v>0.48905137439258317</v>
      </c>
      <c r="Q166" s="98">
        <v>1.0171397533631752</v>
      </c>
      <c r="R166" s="98">
        <v>1.990174221615072</v>
      </c>
      <c r="S166" s="98">
        <v>3.5006332424495907</v>
      </c>
      <c r="T166" s="98">
        <v>4.6148152004751486</v>
      </c>
      <c r="U166" s="98">
        <v>6.0841353419283939</v>
      </c>
      <c r="V166" s="98">
        <v>5.8323453905411169</v>
      </c>
      <c r="W166" s="98">
        <v>6.894637545780296</v>
      </c>
      <c r="X166" s="98">
        <v>12.196222166688973</v>
      </c>
      <c r="Y166" s="98">
        <v>24.912664786250545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3671.5838928127723</v>
      </c>
      <c r="P169" s="117">
        <f t="shared" si="78"/>
        <v>3314.616773810942</v>
      </c>
      <c r="Q169" s="117">
        <f t="shared" si="78"/>
        <v>3007.3982846937934</v>
      </c>
      <c r="R169" s="117">
        <f t="shared" ref="R169:V169" si="79">R170+R172+R174+R183</f>
        <v>3155.4572311024094</v>
      </c>
      <c r="S169" s="117">
        <f t="shared" si="79"/>
        <v>3599.0933665484235</v>
      </c>
      <c r="T169" s="117">
        <f t="shared" si="79"/>
        <v>3866.1400847125983</v>
      </c>
      <c r="U169" s="117">
        <f t="shared" si="79"/>
        <v>3309.2548346526414</v>
      </c>
      <c r="V169" s="117">
        <f t="shared" si="79"/>
        <v>2913.0732124950946</v>
      </c>
      <c r="W169" s="117">
        <f t="shared" ref="W169:Y169" si="80">W170+W172+W174+W183</f>
        <v>3845.4617884785894</v>
      </c>
      <c r="X169" s="117">
        <f t="shared" si="80"/>
        <v>3583.9323443037551</v>
      </c>
      <c r="Y169" s="117">
        <f t="shared" si="80"/>
        <v>3604.1178192089401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2346.0960437489075</v>
      </c>
      <c r="P170" s="122">
        <f t="shared" si="81"/>
        <v>1935.0097944971938</v>
      </c>
      <c r="Q170" s="122">
        <f t="shared" si="81"/>
        <v>1772.7711585633585</v>
      </c>
      <c r="R170" s="122">
        <f t="shared" si="81"/>
        <v>1872.7691206671134</v>
      </c>
      <c r="S170" s="122">
        <f t="shared" si="81"/>
        <v>2326.1701771787302</v>
      </c>
      <c r="T170" s="122">
        <f t="shared" si="81"/>
        <v>2506.6723777274533</v>
      </c>
      <c r="U170" s="122">
        <f t="shared" si="81"/>
        <v>1986.8886565711737</v>
      </c>
      <c r="V170" s="122">
        <f t="shared" si="81"/>
        <v>1688.6230270960493</v>
      </c>
      <c r="W170" s="122">
        <f t="shared" si="81"/>
        <v>2263.6826107377101</v>
      </c>
      <c r="X170" s="122">
        <f t="shared" si="81"/>
        <v>2103.8514659395464</v>
      </c>
      <c r="Y170" s="122">
        <f t="shared" si="81"/>
        <v>2240.7503971253695</v>
      </c>
      <c r="DA170" s="130" t="s">
        <v>2378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2346.0960437489075</v>
      </c>
      <c r="P171" s="98">
        <v>1935.0097944971938</v>
      </c>
      <c r="Q171" s="98">
        <v>1772.7711585633585</v>
      </c>
      <c r="R171" s="98">
        <v>1872.7691206671134</v>
      </c>
      <c r="S171" s="98">
        <v>2326.1701771787302</v>
      </c>
      <c r="T171" s="98">
        <v>2506.6723777274533</v>
      </c>
      <c r="U171" s="98">
        <v>1986.8886565711737</v>
      </c>
      <c r="V171" s="98">
        <v>1688.6230270960493</v>
      </c>
      <c r="W171" s="98">
        <v>2263.6826107377101</v>
      </c>
      <c r="X171" s="98">
        <v>2103.8514659395464</v>
      </c>
      <c r="Y171" s="98">
        <v>2240.7503971253695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0.63611601066132095</v>
      </c>
      <c r="P172" s="122">
        <f t="shared" si="82"/>
        <v>2.9754042040846165</v>
      </c>
      <c r="Q172" s="122">
        <f t="shared" si="82"/>
        <v>2.7516458640752539</v>
      </c>
      <c r="R172" s="122">
        <f t="shared" si="82"/>
        <v>2.1603167878514293</v>
      </c>
      <c r="S172" s="122">
        <f t="shared" si="82"/>
        <v>1.9845619166341084</v>
      </c>
      <c r="T172" s="122">
        <f t="shared" si="82"/>
        <v>3.4345248755225364</v>
      </c>
      <c r="U172" s="122">
        <f t="shared" si="82"/>
        <v>2.7481572965660992</v>
      </c>
      <c r="V172" s="122">
        <f t="shared" si="82"/>
        <v>1.6305564024010366</v>
      </c>
      <c r="W172" s="122">
        <f t="shared" si="82"/>
        <v>4.688215255952926</v>
      </c>
      <c r="X172" s="122">
        <f t="shared" si="82"/>
        <v>3.0942467976567647</v>
      </c>
      <c r="Y172" s="122">
        <f t="shared" si="82"/>
        <v>2.6508103499363358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0.63611601066132095</v>
      </c>
      <c r="P173" s="98">
        <f>RES_hhdet_fech!P147</f>
        <v>2.9754042040846165</v>
      </c>
      <c r="Q173" s="98">
        <f>RES_hhdet_fech!Q147</f>
        <v>2.7516458640752539</v>
      </c>
      <c r="R173" s="98">
        <f>RES_hhdet_fech!R147</f>
        <v>2.1603167878514293</v>
      </c>
      <c r="S173" s="98">
        <f>RES_hhdet_fech!S147</f>
        <v>1.9845619166341084</v>
      </c>
      <c r="T173" s="98">
        <f>RES_hhdet_fech!T147</f>
        <v>3.4345248755225364</v>
      </c>
      <c r="U173" s="98">
        <f>RES_hhdet_fech!U147</f>
        <v>2.7481572965660992</v>
      </c>
      <c r="V173" s="98">
        <f>RES_hhdet_fech!V147</f>
        <v>1.6305564024010366</v>
      </c>
      <c r="W173" s="98">
        <f>RES_hhdet_fech!W147</f>
        <v>4.688215255952926</v>
      </c>
      <c r="X173" s="98">
        <f>RES_hhdet_fech!X147</f>
        <v>3.0942467976567647</v>
      </c>
      <c r="Y173" s="98">
        <f>RES_hhdet_fech!Y147</f>
        <v>2.6508103499363358</v>
      </c>
      <c r="DA173" s="63" t="s">
        <v>2381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668.26141252969921</v>
      </c>
      <c r="P174" s="122">
        <v>743.0589550279916</v>
      </c>
      <c r="Q174" s="122">
        <v>715.0507697611589</v>
      </c>
      <c r="R174" s="122">
        <v>741.544949330696</v>
      </c>
      <c r="S174" s="122">
        <v>741.93331170378372</v>
      </c>
      <c r="T174" s="122">
        <v>744.94073155991657</v>
      </c>
      <c r="U174" s="122">
        <v>682.64103158304943</v>
      </c>
      <c r="V174" s="122">
        <v>670.05972113557289</v>
      </c>
      <c r="W174" s="122">
        <v>1013.9538950428749</v>
      </c>
      <c r="X174" s="122">
        <v>907.8743269782442</v>
      </c>
      <c r="Y174" s="122">
        <v>652.30284815661207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714.23035216832557</v>
      </c>
      <c r="P175" s="98">
        <v>693.88403003081851</v>
      </c>
      <c r="Q175" s="98">
        <v>623.6831191647932</v>
      </c>
      <c r="R175" s="98">
        <v>648.2857514481442</v>
      </c>
      <c r="S175" s="98">
        <v>664.97660982497723</v>
      </c>
      <c r="T175" s="98">
        <v>649.2471170630929</v>
      </c>
      <c r="U175" s="98">
        <v>601.73008653731483</v>
      </c>
      <c r="V175" s="98">
        <v>501.44410243712014</v>
      </c>
      <c r="W175" s="98">
        <v>616.76968461838248</v>
      </c>
      <c r="X175" s="98">
        <v>608.39710709283236</v>
      </c>
      <c r="Y175" s="98">
        <v>743.96156079907985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668.09106706783029</v>
      </c>
      <c r="P179" s="101">
        <v>743.21989846177485</v>
      </c>
      <c r="Q179" s="101">
        <v>715.45748086997844</v>
      </c>
      <c r="R179" s="101">
        <v>742.2714205051177</v>
      </c>
      <c r="S179" s="101">
        <v>742.81507032157992</v>
      </c>
      <c r="T179" s="101">
        <v>746.09583262888077</v>
      </c>
      <c r="U179" s="101">
        <v>683.64355955834765</v>
      </c>
      <c r="V179" s="101">
        <v>672.61169809613511</v>
      </c>
      <c r="W179" s="101">
        <v>1022.7276163156441</v>
      </c>
      <c r="X179" s="101">
        <v>917.57334377197401</v>
      </c>
      <c r="Y179" s="101">
        <v>647.66779411451432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2390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656.59032052350472</v>
      </c>
      <c r="P183" s="122">
        <v>633.5726200816722</v>
      </c>
      <c r="Q183" s="122">
        <v>516.82471050520041</v>
      </c>
      <c r="R183" s="122">
        <v>538.9828443167487</v>
      </c>
      <c r="S183" s="122">
        <v>529.00531574927572</v>
      </c>
      <c r="T183" s="122">
        <v>611.09245054970597</v>
      </c>
      <c r="U183" s="122">
        <v>636.97698920185212</v>
      </c>
      <c r="V183" s="122">
        <v>552.75990786107161</v>
      </c>
      <c r="W183" s="122">
        <v>563.1370674420516</v>
      </c>
      <c r="X183" s="122">
        <v>569.11230458830732</v>
      </c>
      <c r="Y183" s="122">
        <v>708.41376357702211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756.80322020636254</v>
      </c>
      <c r="P184" s="98">
        <v>703.10054954055579</v>
      </c>
      <c r="Q184" s="98">
        <v>574.42409521048944</v>
      </c>
      <c r="R184" s="98">
        <v>616.67572933774341</v>
      </c>
      <c r="S184" s="98">
        <v>667.63841261497384</v>
      </c>
      <c r="T184" s="98">
        <v>639.93143239034748</v>
      </c>
      <c r="U184" s="98">
        <v>736.47757886599925</v>
      </c>
      <c r="V184" s="98">
        <v>695.40517714675786</v>
      </c>
      <c r="W184" s="98">
        <v>567.97521474152984</v>
      </c>
      <c r="X184" s="98">
        <v>621.23956050737081</v>
      </c>
      <c r="Y184" s="98">
        <v>842.68288541720324</v>
      </c>
      <c r="DA184" s="63" t="s">
        <v>2392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588.95546596722954</v>
      </c>
      <c r="P185" s="33">
        <v>584.004629394105</v>
      </c>
      <c r="Q185" s="33">
        <v>438.6584145828943</v>
      </c>
      <c r="R185" s="33">
        <v>411.99448519419104</v>
      </c>
      <c r="S185" s="33">
        <v>263.49509820413437</v>
      </c>
      <c r="T185" s="33">
        <v>550.55404431331101</v>
      </c>
      <c r="U185" s="33">
        <v>485.26268186396118</v>
      </c>
      <c r="V185" s="33">
        <v>434.2440883530644</v>
      </c>
      <c r="W185" s="33">
        <v>559.18559461823475</v>
      </c>
      <c r="X185" s="33">
        <v>510.75754279054382</v>
      </c>
      <c r="Y185" s="33">
        <v>438.26889857325665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7291.5921094521482</v>
      </c>
      <c r="P187" s="117">
        <f t="shared" si="83"/>
        <v>6399.6321121098745</v>
      </c>
      <c r="Q187" s="117">
        <f t="shared" si="83"/>
        <v>6028.926134145463</v>
      </c>
      <c r="R187" s="117">
        <f t="shared" ref="R187:V187" si="84">R188+R190+R192+R201</f>
        <v>6561.8765130606671</v>
      </c>
      <c r="S187" s="117">
        <f t="shared" si="84"/>
        <v>8158.8696652299168</v>
      </c>
      <c r="T187" s="117">
        <f t="shared" si="84"/>
        <v>8988.032743769134</v>
      </c>
      <c r="U187" s="117">
        <f t="shared" si="84"/>
        <v>7436.5496458221833</v>
      </c>
      <c r="V187" s="117">
        <f t="shared" si="84"/>
        <v>6557.2981618816866</v>
      </c>
      <c r="W187" s="117">
        <f t="shared" ref="W187:Y187" si="85">W188+W190+W192+W201</f>
        <v>9196.2694590086812</v>
      </c>
      <c r="X187" s="117">
        <f t="shared" si="85"/>
        <v>8814.5126687849952</v>
      </c>
      <c r="Y187" s="117">
        <f t="shared" si="85"/>
        <v>9331.4437225022029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6399.3384109814897</v>
      </c>
      <c r="P188" s="122">
        <f t="shared" si="86"/>
        <v>5453.6424513471311</v>
      </c>
      <c r="Q188" s="122">
        <f t="shared" si="86"/>
        <v>5188.6836117088005</v>
      </c>
      <c r="R188" s="122">
        <f t="shared" si="86"/>
        <v>5687.2041126259855</v>
      </c>
      <c r="S188" s="122">
        <f t="shared" si="86"/>
        <v>7292.6537946459557</v>
      </c>
      <c r="T188" s="122">
        <f t="shared" si="86"/>
        <v>8036.276167012481</v>
      </c>
      <c r="U188" s="122">
        <f t="shared" si="86"/>
        <v>6502.8971590123028</v>
      </c>
      <c r="V188" s="122">
        <f t="shared" si="86"/>
        <v>5662.7869179993304</v>
      </c>
      <c r="W188" s="122">
        <f t="shared" si="86"/>
        <v>7984.3620255458563</v>
      </c>
      <c r="X188" s="122">
        <f t="shared" si="86"/>
        <v>7689.1104422573453</v>
      </c>
      <c r="Y188" s="122">
        <f t="shared" si="86"/>
        <v>8337.2606702366538</v>
      </c>
      <c r="DA188" s="130" t="s">
        <v>2546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6399.3384109814897</v>
      </c>
      <c r="P189" s="98">
        <v>5453.6424513471311</v>
      </c>
      <c r="Q189" s="98">
        <v>5188.6836117088005</v>
      </c>
      <c r="R189" s="98">
        <v>5687.2041126259855</v>
      </c>
      <c r="S189" s="98">
        <v>7292.6537946459557</v>
      </c>
      <c r="T189" s="98">
        <v>8036.276167012481</v>
      </c>
      <c r="U189" s="98">
        <v>6502.8971590123028</v>
      </c>
      <c r="V189" s="98">
        <v>5662.7869179993304</v>
      </c>
      <c r="W189" s="98">
        <v>7984.3620255458563</v>
      </c>
      <c r="X189" s="98">
        <v>7689.1104422573453</v>
      </c>
      <c r="Y189" s="98">
        <v>8337.2606702366538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2.7811712078799662</v>
      </c>
      <c r="P190" s="122">
        <f t="shared" si="87"/>
        <v>13.492699569001543</v>
      </c>
      <c r="Q190" s="122">
        <f t="shared" si="87"/>
        <v>12.840204392766205</v>
      </c>
      <c r="R190" s="122">
        <f t="shared" si="87"/>
        <v>10.210690058979148</v>
      </c>
      <c r="S190" s="122">
        <f t="shared" si="87"/>
        <v>9.4312645954762537</v>
      </c>
      <c r="T190" s="122">
        <f t="shared" si="87"/>
        <v>16.373947414972942</v>
      </c>
      <c r="U190" s="122">
        <f t="shared" si="87"/>
        <v>13.129885620213212</v>
      </c>
      <c r="V190" s="122">
        <f t="shared" si="87"/>
        <v>7.8095825467858306</v>
      </c>
      <c r="W190" s="122">
        <f t="shared" si="87"/>
        <v>22.554173503247373</v>
      </c>
      <c r="X190" s="122">
        <f t="shared" si="87"/>
        <v>14.979205725457451</v>
      </c>
      <c r="Y190" s="122">
        <f t="shared" si="87"/>
        <v>12.906531159263869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2.7811712078799662</v>
      </c>
      <c r="P191" s="98">
        <f>RES_hhdet_tesh!P147</f>
        <v>13.492699569001543</v>
      </c>
      <c r="Q191" s="98">
        <f>RES_hhdet_tesh!Q147</f>
        <v>12.840204392766205</v>
      </c>
      <c r="R191" s="98">
        <f>RES_hhdet_tesh!R147</f>
        <v>10.210690058979148</v>
      </c>
      <c r="S191" s="98">
        <f>RES_hhdet_tesh!S147</f>
        <v>9.4312645954762537</v>
      </c>
      <c r="T191" s="98">
        <f>RES_hhdet_tesh!T147</f>
        <v>16.373947414972942</v>
      </c>
      <c r="U191" s="98">
        <f>RES_hhdet_tesh!U147</f>
        <v>13.129885620213212</v>
      </c>
      <c r="V191" s="98">
        <f>RES_hhdet_tesh!V147</f>
        <v>7.8095825467858306</v>
      </c>
      <c r="W191" s="98">
        <f>RES_hhdet_tesh!W147</f>
        <v>22.554173503247373</v>
      </c>
      <c r="X191" s="98">
        <f>RES_hhdet_tesh!X147</f>
        <v>14.979205725457451</v>
      </c>
      <c r="Y191" s="98">
        <f>RES_hhdet_tesh!Y147</f>
        <v>12.906531159263869</v>
      </c>
      <c r="DA191" s="63" t="s">
        <v>2549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443.30895866438567</v>
      </c>
      <c r="P192" s="122">
        <v>500.43382963611407</v>
      </c>
      <c r="Q192" s="122">
        <v>491.86547459936219</v>
      </c>
      <c r="R192" s="122">
        <v>519.90037306172655</v>
      </c>
      <c r="S192" s="122">
        <v>529.128470550104</v>
      </c>
      <c r="T192" s="122">
        <v>538.48054114183788</v>
      </c>
      <c r="U192" s="122">
        <v>500.62160344517122</v>
      </c>
      <c r="V192" s="122">
        <v>500.50518159323161</v>
      </c>
      <c r="W192" s="122">
        <v>773.79449804879118</v>
      </c>
      <c r="X192" s="122">
        <v>705.31854233482159</v>
      </c>
      <c r="Y192" s="122">
        <v>515.26667655453787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485.1309960743634</v>
      </c>
      <c r="P193" s="98">
        <v>485.12415512536842</v>
      </c>
      <c r="Q193" s="98">
        <v>463.19284155742923</v>
      </c>
      <c r="R193" s="98">
        <v>507.2445828851981</v>
      </c>
      <c r="S193" s="98">
        <v>538.72669134613761</v>
      </c>
      <c r="T193" s="98">
        <v>534.84973413895978</v>
      </c>
      <c r="U193" s="98">
        <v>504.31896502253232</v>
      </c>
      <c r="V193" s="98">
        <v>431.92393417350769</v>
      </c>
      <c r="W193" s="98">
        <v>546.31723645809598</v>
      </c>
      <c r="X193" s="98">
        <v>545.83721563084032</v>
      </c>
      <c r="Y193" s="98">
        <v>671.52416735155975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443.15398023036249</v>
      </c>
      <c r="P197" s="101">
        <v>500.48393630299779</v>
      </c>
      <c r="Q197" s="101">
        <v>491.99310706338139</v>
      </c>
      <c r="R197" s="101">
        <v>519.99895922761186</v>
      </c>
      <c r="S197" s="101">
        <v>529.0184955421347</v>
      </c>
      <c r="T197" s="101">
        <v>538.52436798516783</v>
      </c>
      <c r="U197" s="101">
        <v>500.57579124493049</v>
      </c>
      <c r="V197" s="101">
        <v>501.54315046404389</v>
      </c>
      <c r="W197" s="101">
        <v>778.81942612172872</v>
      </c>
      <c r="X197" s="101">
        <v>710.48358315689177</v>
      </c>
      <c r="Y197" s="101">
        <v>507.3649518472327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2558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446.16356859839311</v>
      </c>
      <c r="P201" s="122">
        <v>432.06313155762876</v>
      </c>
      <c r="Q201" s="122">
        <v>335.53684344453444</v>
      </c>
      <c r="R201" s="122">
        <v>344.56133731397608</v>
      </c>
      <c r="S201" s="122">
        <v>327.65613543838145</v>
      </c>
      <c r="T201" s="122">
        <v>396.90208819984224</v>
      </c>
      <c r="U201" s="122">
        <v>419.90099774449635</v>
      </c>
      <c r="V201" s="122">
        <v>386.19647974233817</v>
      </c>
      <c r="W201" s="122">
        <v>415.55876191078642</v>
      </c>
      <c r="X201" s="122">
        <v>405.10447846736952</v>
      </c>
      <c r="Y201" s="122">
        <v>466.00984455174648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436.77900073343483</v>
      </c>
      <c r="P202" s="98">
        <v>405.91735887865627</v>
      </c>
      <c r="Q202" s="98">
        <v>332.22824978823837</v>
      </c>
      <c r="R202" s="98">
        <v>357.98184871900236</v>
      </c>
      <c r="S202" s="98">
        <v>389.72414949735202</v>
      </c>
      <c r="T202" s="98">
        <v>375.65661625417306</v>
      </c>
      <c r="U202" s="98">
        <v>434.04908243012642</v>
      </c>
      <c r="V202" s="98">
        <v>410.91072904673808</v>
      </c>
      <c r="W202" s="98">
        <v>339.19259705110142</v>
      </c>
      <c r="X202" s="98">
        <v>374.04228067371287</v>
      </c>
      <c r="Y202" s="98">
        <v>509.58438802440764</v>
      </c>
      <c r="DA202" s="63" t="s">
        <v>2560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452.49732288181031</v>
      </c>
      <c r="P203" s="33">
        <v>450.70302816834209</v>
      </c>
      <c r="Q203" s="33">
        <v>340.02683083151697</v>
      </c>
      <c r="R203" s="33">
        <v>322.62562567900068</v>
      </c>
      <c r="S203" s="33">
        <v>208.78342547247067</v>
      </c>
      <c r="T203" s="33">
        <v>441.50029969142571</v>
      </c>
      <c r="U203" s="33">
        <v>398.32859424936794</v>
      </c>
      <c r="V203" s="33">
        <v>365.66281939381321</v>
      </c>
      <c r="W203" s="33">
        <v>477.92950145704037</v>
      </c>
      <c r="X203" s="33">
        <v>439.87759516429031</v>
      </c>
      <c r="Y203" s="33">
        <v>378.33935857035959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69.872939064966772</v>
      </c>
      <c r="P205" s="117">
        <f t="shared" si="88"/>
        <v>66.98848975164691</v>
      </c>
      <c r="Q205" s="117">
        <f t="shared" si="88"/>
        <v>75.754509550494404</v>
      </c>
      <c r="R205" s="117">
        <f t="shared" ref="R205:V205" si="89">R206+R208+R210+R219</f>
        <v>88.049262163194371</v>
      </c>
      <c r="S205" s="117">
        <f t="shared" si="89"/>
        <v>101.34779885442454</v>
      </c>
      <c r="T205" s="117">
        <f t="shared" si="89"/>
        <v>100.22100287104026</v>
      </c>
      <c r="U205" s="117">
        <f t="shared" si="89"/>
        <v>102.70807963877586</v>
      </c>
      <c r="V205" s="117">
        <f t="shared" si="89"/>
        <v>73.384823386013608</v>
      </c>
      <c r="W205" s="117">
        <f t="shared" ref="W205:Y205" si="90">W206+W208+W210+W219</f>
        <v>61.030970095843017</v>
      </c>
      <c r="X205" s="117">
        <f t="shared" si="90"/>
        <v>78.873159142402997</v>
      </c>
      <c r="Y205" s="117">
        <f t="shared" si="90"/>
        <v>136.00403902956819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0.59900420231534701</v>
      </c>
      <c r="P210" s="122">
        <v>0.51419664405100152</v>
      </c>
      <c r="Q210" s="122">
        <v>0.62785666895401926</v>
      </c>
      <c r="R210" s="122">
        <v>1.138295674916634</v>
      </c>
      <c r="S210" s="122">
        <v>1.711172155227445</v>
      </c>
      <c r="T210" s="122">
        <v>1.7590087923283446</v>
      </c>
      <c r="U210" s="122">
        <v>1.6729183592847776</v>
      </c>
      <c r="V210" s="122">
        <v>1.698281140642885</v>
      </c>
      <c r="W210" s="122">
        <v>3.0280126242125687</v>
      </c>
      <c r="X210" s="122">
        <v>4.3355141206216512</v>
      </c>
      <c r="Y210" s="122">
        <v>8.1346520992316034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162.24456679855686</v>
      </c>
      <c r="P211" s="98">
        <v>157.62269626180077</v>
      </c>
      <c r="Q211" s="98">
        <v>141.67585734947446</v>
      </c>
      <c r="R211" s="98">
        <v>147.26459129896045</v>
      </c>
      <c r="S211" s="98">
        <v>151.05608668784186</v>
      </c>
      <c r="T211" s="98">
        <v>147.4829751120522</v>
      </c>
      <c r="U211" s="98">
        <v>136.68900645781648</v>
      </c>
      <c r="V211" s="98">
        <v>113.90804230961623</v>
      </c>
      <c r="W211" s="98">
        <v>140.10540155791179</v>
      </c>
      <c r="X211" s="98">
        <v>138.20348684720781</v>
      </c>
      <c r="Y211" s="98">
        <v>168.99830815111901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69.27393486265143</v>
      </c>
      <c r="P219" s="122">
        <v>66.474293107595912</v>
      </c>
      <c r="Q219" s="122">
        <v>75.12665288154038</v>
      </c>
      <c r="R219" s="122">
        <v>86.910966488277737</v>
      </c>
      <c r="S219" s="122">
        <v>99.636626699197095</v>
      </c>
      <c r="T219" s="122">
        <v>98.461994078711911</v>
      </c>
      <c r="U219" s="122">
        <v>101.03516127949108</v>
      </c>
      <c r="V219" s="122">
        <v>71.686542245370717</v>
      </c>
      <c r="W219" s="122">
        <v>58.002957471630445</v>
      </c>
      <c r="X219" s="122">
        <v>74.537645021781344</v>
      </c>
      <c r="Y219" s="122">
        <v>127.86938693033659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171.91541950207736</v>
      </c>
      <c r="P220" s="98">
        <v>159.71632083363264</v>
      </c>
      <c r="Q220" s="98">
        <v>130.48617746801477</v>
      </c>
      <c r="R220" s="98">
        <v>140.08405867636179</v>
      </c>
      <c r="S220" s="98">
        <v>151.66074180961749</v>
      </c>
      <c r="T220" s="98">
        <v>145.36682418179137</v>
      </c>
      <c r="U220" s="98">
        <v>167.29824681520043</v>
      </c>
      <c r="V220" s="98">
        <v>157.96824004065752</v>
      </c>
      <c r="W220" s="98">
        <v>129.02124978068596</v>
      </c>
      <c r="X220" s="98">
        <v>141.12077856485436</v>
      </c>
      <c r="Y220" s="98">
        <v>191.42384425137192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56.702891521670708</v>
      </c>
      <c r="P223" s="118">
        <f t="shared" si="93"/>
        <v>50.583647253243974</v>
      </c>
      <c r="Q223" s="118">
        <f t="shared" si="93"/>
        <v>45.260964768254517</v>
      </c>
      <c r="R223" s="118">
        <f t="shared" ref="R223:V223" si="94">R224+R226+R228+R237</f>
        <v>46.832962922998867</v>
      </c>
      <c r="S223" s="118">
        <f t="shared" si="94"/>
        <v>52.784581390902588</v>
      </c>
      <c r="T223" s="118">
        <f t="shared" si="94"/>
        <v>56.112337949384582</v>
      </c>
      <c r="U223" s="118">
        <f t="shared" si="94"/>
        <v>47.683787242833446</v>
      </c>
      <c r="V223" s="118">
        <f t="shared" si="94"/>
        <v>41.794450681421736</v>
      </c>
      <c r="W223" s="118">
        <f t="shared" ref="W223:Y223" si="95">W224+W226+W228+W237</f>
        <v>54.935168406836993</v>
      </c>
      <c r="X223" s="118">
        <f t="shared" si="95"/>
        <v>51.05316729777428</v>
      </c>
      <c r="Y223" s="118">
        <f t="shared" si="95"/>
        <v>51.194855386490623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36.23243628683683</v>
      </c>
      <c r="P224" s="123">
        <f t="shared" si="96"/>
        <v>29.529764541643207</v>
      </c>
      <c r="Q224" s="123">
        <f t="shared" si="96"/>
        <v>26.679982281789293</v>
      </c>
      <c r="R224" s="123">
        <f t="shared" si="96"/>
        <v>27.795441474229126</v>
      </c>
      <c r="S224" s="123">
        <f t="shared" si="96"/>
        <v>34.115791545617569</v>
      </c>
      <c r="T224" s="123">
        <f t="shared" si="96"/>
        <v>36.381311723185092</v>
      </c>
      <c r="U224" s="123">
        <f t="shared" si="96"/>
        <v>28.629519547135065</v>
      </c>
      <c r="V224" s="123">
        <f t="shared" si="96"/>
        <v>24.227016170675025</v>
      </c>
      <c r="W224" s="123">
        <f t="shared" si="96"/>
        <v>32.338323010538716</v>
      </c>
      <c r="X224" s="123">
        <f t="shared" si="96"/>
        <v>29.969394101702939</v>
      </c>
      <c r="Y224" s="123">
        <f t="shared" si="96"/>
        <v>31.828840868258087</v>
      </c>
      <c r="DA224" s="130" t="s">
        <v>2882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36.23243628683683</v>
      </c>
      <c r="P225" s="99">
        <v>29.529764541643207</v>
      </c>
      <c r="Q225" s="99">
        <v>26.679982281789293</v>
      </c>
      <c r="R225" s="99">
        <v>27.795441474229126</v>
      </c>
      <c r="S225" s="99">
        <v>34.115791545617569</v>
      </c>
      <c r="T225" s="99">
        <v>36.381311723185092</v>
      </c>
      <c r="U225" s="99">
        <v>28.629519547135065</v>
      </c>
      <c r="V225" s="99">
        <v>24.227016170675025</v>
      </c>
      <c r="W225" s="99">
        <v>32.338323010538716</v>
      </c>
      <c r="X225" s="99">
        <v>29.969394101702939</v>
      </c>
      <c r="Y225" s="99">
        <v>31.828840868258087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9.823993731515733E-3</v>
      </c>
      <c r="P226" s="123">
        <f t="shared" si="97"/>
        <v>4.5406997841923043E-2</v>
      </c>
      <c r="Q226" s="123">
        <f t="shared" si="97"/>
        <v>4.1411923103927668E-2</v>
      </c>
      <c r="R226" s="123">
        <f t="shared" si="97"/>
        <v>3.2063193577823022E-2</v>
      </c>
      <c r="S226" s="123">
        <f t="shared" si="97"/>
        <v>2.9105738402757639E-2</v>
      </c>
      <c r="T226" s="123">
        <f t="shared" si="97"/>
        <v>4.984796626302665E-2</v>
      </c>
      <c r="U226" s="123">
        <f t="shared" si="97"/>
        <v>3.9598808307868862E-2</v>
      </c>
      <c r="V226" s="123">
        <f t="shared" si="97"/>
        <v>2.339392255955576E-2</v>
      </c>
      <c r="W226" s="123">
        <f t="shared" si="97"/>
        <v>6.6974503656470369E-2</v>
      </c>
      <c r="X226" s="123">
        <f t="shared" si="97"/>
        <v>4.4077589710210321E-2</v>
      </c>
      <c r="Y226" s="123">
        <f t="shared" si="97"/>
        <v>3.7653556107050221E-2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9.823993731515733E-3</v>
      </c>
      <c r="P227" s="99">
        <f>RES_hhdet_fecs!P147</f>
        <v>4.5406997841923043E-2</v>
      </c>
      <c r="Q227" s="99">
        <f>RES_hhdet_fecs!Q147</f>
        <v>4.1411923103927668E-2</v>
      </c>
      <c r="R227" s="99">
        <f>RES_hhdet_fecs!R147</f>
        <v>3.2063193577823022E-2</v>
      </c>
      <c r="S227" s="99">
        <f>RES_hhdet_fecs!S147</f>
        <v>2.9105738402757639E-2</v>
      </c>
      <c r="T227" s="99">
        <f>RES_hhdet_fecs!T147</f>
        <v>4.984796626302665E-2</v>
      </c>
      <c r="U227" s="99">
        <f>RES_hhdet_fecs!U147</f>
        <v>3.9598808307868862E-2</v>
      </c>
      <c r="V227" s="99">
        <f>RES_hhdet_fecs!V147</f>
        <v>2.339392255955576E-2</v>
      </c>
      <c r="W227" s="99">
        <f>RES_hhdet_fecs!W147</f>
        <v>6.6974503656470369E-2</v>
      </c>
      <c r="X227" s="99">
        <f>RES_hhdet_fecs!X147</f>
        <v>4.4077589710210321E-2</v>
      </c>
      <c r="Y227" s="99">
        <f>RES_hhdet_fecs!Y147</f>
        <v>3.7653556107050221E-2</v>
      </c>
      <c r="DA227" s="63" t="s">
        <v>2885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10.32043812398385</v>
      </c>
      <c r="P228" s="123">
        <v>11.339661455428288</v>
      </c>
      <c r="Q228" s="123">
        <v>10.761423873382407</v>
      </c>
      <c r="R228" s="123">
        <v>11.005931810905425</v>
      </c>
      <c r="S228" s="123">
        <v>10.881251273513847</v>
      </c>
      <c r="T228" s="123">
        <v>10.811911923946539</v>
      </c>
      <c r="U228" s="123">
        <v>9.8363261035021523</v>
      </c>
      <c r="V228" s="123">
        <v>9.6134823692334699</v>
      </c>
      <c r="W228" s="123">
        <v>14.485055643469641</v>
      </c>
      <c r="X228" s="123">
        <v>12.932682720487808</v>
      </c>
      <c r="Y228" s="123">
        <v>9.2656654567700567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11.030369280070927</v>
      </c>
      <c r="P229" s="99">
        <v>10.589213596895966</v>
      </c>
      <c r="Q229" s="99">
        <v>9.3863522589416366</v>
      </c>
      <c r="R229" s="99">
        <v>9.6217886466083531</v>
      </c>
      <c r="S229" s="99">
        <v>9.7525983378460737</v>
      </c>
      <c r="T229" s="99">
        <v>9.4230350807415508</v>
      </c>
      <c r="U229" s="99">
        <v>8.6704623420362363</v>
      </c>
      <c r="V229" s="99">
        <v>7.1943199775770461</v>
      </c>
      <c r="W229" s="99">
        <v>8.8109954945483207</v>
      </c>
      <c r="X229" s="99">
        <v>8.6666254571628532</v>
      </c>
      <c r="Y229" s="99">
        <v>10.567635806805111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10.317807357391681</v>
      </c>
      <c r="P233" s="102">
        <v>11.342117578243613</v>
      </c>
      <c r="Q233" s="102">
        <v>10.767544824259058</v>
      </c>
      <c r="R233" s="102">
        <v>11.016714019341325</v>
      </c>
      <c r="S233" s="102">
        <v>10.894183213529848</v>
      </c>
      <c r="T233" s="102">
        <v>10.82867681609406</v>
      </c>
      <c r="U233" s="102">
        <v>9.8507717515612043</v>
      </c>
      <c r="V233" s="102">
        <v>9.6500960989402458</v>
      </c>
      <c r="W233" s="102">
        <v>14.610394518794916</v>
      </c>
      <c r="X233" s="102">
        <v>13.070845352877122</v>
      </c>
      <c r="Y233" s="102">
        <v>9.1998266209448047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2894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10.140193117118518</v>
      </c>
      <c r="P237" s="123">
        <v>9.6688142583305563</v>
      </c>
      <c r="Q237" s="123">
        <v>7.7781466899788887</v>
      </c>
      <c r="R237" s="123">
        <v>7.9995264442864933</v>
      </c>
      <c r="S237" s="123">
        <v>7.7584328333684187</v>
      </c>
      <c r="T237" s="123">
        <v>8.8692663359899271</v>
      </c>
      <c r="U237" s="123">
        <v>9.1783427838883576</v>
      </c>
      <c r="V237" s="123">
        <v>7.9305582189536814</v>
      </c>
      <c r="W237" s="123">
        <v>8.0448152491721654</v>
      </c>
      <c r="X237" s="123">
        <v>8.1070128858733241</v>
      </c>
      <c r="Y237" s="123">
        <v>10.062695505355427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11.687852477677467</v>
      </c>
      <c r="P238" s="99">
        <v>10.729864900982374</v>
      </c>
      <c r="Q238" s="99">
        <v>8.6450101629972842</v>
      </c>
      <c r="R238" s="99">
        <v>9.1526360373130036</v>
      </c>
      <c r="S238" s="99">
        <v>9.7916365432232944</v>
      </c>
      <c r="T238" s="99">
        <v>9.287829207407075</v>
      </c>
      <c r="U238" s="99">
        <v>10.612068859740623</v>
      </c>
      <c r="V238" s="99">
        <v>9.9771187538989654</v>
      </c>
      <c r="W238" s="99">
        <v>8.1139316391647114</v>
      </c>
      <c r="X238" s="99">
        <v>8.8495663889938854</v>
      </c>
      <c r="Y238" s="99">
        <v>11.969927349676182</v>
      </c>
      <c r="DA238" s="63" t="s">
        <v>2896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9.0956597677660085</v>
      </c>
      <c r="P239" s="110">
        <v>8.9123679095995048</v>
      </c>
      <c r="Q239" s="110">
        <v>6.6017537978865555</v>
      </c>
      <c r="R239" s="110">
        <v>6.1147786315704753</v>
      </c>
      <c r="S239" s="110">
        <v>3.8644394687094237</v>
      </c>
      <c r="T239" s="110">
        <v>7.9906247360422489</v>
      </c>
      <c r="U239" s="110">
        <v>6.9922576637458373</v>
      </c>
      <c r="V239" s="110">
        <v>6.2301877812491302</v>
      </c>
      <c r="W239" s="110">
        <v>7.9883656374033531</v>
      </c>
      <c r="X239" s="110">
        <v>7.2757484727997692</v>
      </c>
      <c r="Y239" s="110">
        <v>6.2254104910973949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112.60926305180814</v>
      </c>
      <c r="P241" s="118">
        <f t="shared" si="98"/>
        <v>97.663396826809958</v>
      </c>
      <c r="Q241" s="118">
        <f t="shared" si="98"/>
        <v>90.734577703515015</v>
      </c>
      <c r="R241" s="118">
        <f t="shared" ref="R241:V241" si="99">R242+R244+R246+R255</f>
        <v>97.390678096468093</v>
      </c>
      <c r="S241" s="118">
        <f t="shared" si="99"/>
        <v>119.6586128898083</v>
      </c>
      <c r="T241" s="118">
        <f t="shared" si="99"/>
        <v>130.45040266718627</v>
      </c>
      <c r="U241" s="118">
        <f t="shared" si="99"/>
        <v>107.15489403201993</v>
      </c>
      <c r="V241" s="118">
        <f t="shared" si="99"/>
        <v>94.078883240770239</v>
      </c>
      <c r="W241" s="118">
        <f t="shared" ref="W241:Y241" si="100">W242+W244+W246+W255</f>
        <v>131.37527798583832</v>
      </c>
      <c r="X241" s="118">
        <f t="shared" si="100"/>
        <v>125.56285852970076</v>
      </c>
      <c r="Y241" s="118">
        <f t="shared" si="100"/>
        <v>132.54891651281537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98.82955212834834</v>
      </c>
      <c r="P242" s="123">
        <f t="shared" si="101"/>
        <v>83.226853910802873</v>
      </c>
      <c r="Q242" s="123">
        <f t="shared" si="101"/>
        <v>78.089033746683484</v>
      </c>
      <c r="R242" s="123">
        <f t="shared" si="101"/>
        <v>84.408882718111272</v>
      </c>
      <c r="S242" s="123">
        <f t="shared" si="101"/>
        <v>106.95462400530224</v>
      </c>
      <c r="T242" s="123">
        <f t="shared" si="101"/>
        <v>116.63680939060204</v>
      </c>
      <c r="U242" s="123">
        <f t="shared" si="101"/>
        <v>93.701688170206083</v>
      </c>
      <c r="V242" s="123">
        <f t="shared" si="101"/>
        <v>81.245149469143911</v>
      </c>
      <c r="W242" s="123">
        <f t="shared" si="101"/>
        <v>114.0623146506551</v>
      </c>
      <c r="X242" s="123">
        <f t="shared" si="101"/>
        <v>109.53148778144366</v>
      </c>
      <c r="Y242" s="123">
        <f t="shared" si="101"/>
        <v>118.42699815677064</v>
      </c>
      <c r="DA242" s="130" t="s">
        <v>3050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98.82955212834834</v>
      </c>
      <c r="P243" s="99">
        <v>83.226853910802873</v>
      </c>
      <c r="Q243" s="99">
        <v>78.089033746683484</v>
      </c>
      <c r="R243" s="99">
        <v>84.408882718111272</v>
      </c>
      <c r="S243" s="99">
        <v>106.95462400530224</v>
      </c>
      <c r="T243" s="99">
        <v>116.63680939060204</v>
      </c>
      <c r="U243" s="99">
        <v>93.701688170206083</v>
      </c>
      <c r="V243" s="99">
        <v>81.245149469143911</v>
      </c>
      <c r="W243" s="99">
        <v>114.0623146506551</v>
      </c>
      <c r="X243" s="99">
        <v>109.53148778144366</v>
      </c>
      <c r="Y243" s="99">
        <v>118.42699815677064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4.2951612684736587E-2</v>
      </c>
      <c r="P244" s="123">
        <f t="shared" si="102"/>
        <v>0.2059091599623033</v>
      </c>
      <c r="Q244" s="123">
        <f t="shared" si="102"/>
        <v>0.19324345617805344</v>
      </c>
      <c r="R244" s="123">
        <f t="shared" si="102"/>
        <v>0.15154598333229122</v>
      </c>
      <c r="S244" s="123">
        <f t="shared" si="102"/>
        <v>0.13831965524597523</v>
      </c>
      <c r="T244" s="123">
        <f t="shared" si="102"/>
        <v>0.23764800312007173</v>
      </c>
      <c r="U244" s="123">
        <f t="shared" si="102"/>
        <v>0.18919143544975808</v>
      </c>
      <c r="V244" s="123">
        <f t="shared" si="102"/>
        <v>0.11204566064255136</v>
      </c>
      <c r="W244" s="123">
        <f t="shared" si="102"/>
        <v>0.32220247861781964</v>
      </c>
      <c r="X244" s="123">
        <f t="shared" si="102"/>
        <v>0.21337899893814033</v>
      </c>
      <c r="Y244" s="123">
        <f t="shared" si="102"/>
        <v>0.18333140851227084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4.2951612684736587E-2</v>
      </c>
      <c r="P245" s="99">
        <f>RES_hhdet_tess!P147</f>
        <v>0.2059091599623033</v>
      </c>
      <c r="Q245" s="99">
        <f>RES_hhdet_tess!Q147</f>
        <v>0.19324345617805344</v>
      </c>
      <c r="R245" s="99">
        <f>RES_hhdet_tess!R147</f>
        <v>0.15154598333229122</v>
      </c>
      <c r="S245" s="99">
        <f>RES_hhdet_tess!S147</f>
        <v>0.13831965524597523</v>
      </c>
      <c r="T245" s="99">
        <f>RES_hhdet_tess!T147</f>
        <v>0.23764800312007173</v>
      </c>
      <c r="U245" s="99">
        <f>RES_hhdet_tess!U147</f>
        <v>0.18919143544975808</v>
      </c>
      <c r="V245" s="99">
        <f>RES_hhdet_tess!V147</f>
        <v>0.11204566064255136</v>
      </c>
      <c r="W245" s="99">
        <f>RES_hhdet_tess!W147</f>
        <v>0.32220247861781964</v>
      </c>
      <c r="X245" s="99">
        <f>RES_hhdet_tess!X147</f>
        <v>0.21337899893814033</v>
      </c>
      <c r="Y245" s="99">
        <f>RES_hhdet_tess!Y147</f>
        <v>0.18333140851227084</v>
      </c>
      <c r="DA245" s="63" t="s">
        <v>3053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6.8463367657042085</v>
      </c>
      <c r="P246" s="123">
        <v>7.637012070870254</v>
      </c>
      <c r="Q246" s="123">
        <v>7.4025133384782853</v>
      </c>
      <c r="R246" s="123">
        <v>7.7163064215408772</v>
      </c>
      <c r="S246" s="123">
        <v>7.7602390311926879</v>
      </c>
      <c r="T246" s="123">
        <v>7.8153924694025809</v>
      </c>
      <c r="U246" s="123">
        <v>7.2135677729851757</v>
      </c>
      <c r="V246" s="123">
        <v>7.1808490902902671</v>
      </c>
      <c r="W246" s="123">
        <v>11.054207114982731</v>
      </c>
      <c r="X246" s="123">
        <v>10.047272682832215</v>
      </c>
      <c r="Y246" s="123">
        <v>7.3191289283315033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7.4922243498379562</v>
      </c>
      <c r="P247" s="99">
        <v>7.4033744506384709</v>
      </c>
      <c r="Q247" s="99">
        <v>6.9709938285653665</v>
      </c>
      <c r="R247" s="99">
        <v>7.5284705205321538</v>
      </c>
      <c r="S247" s="99">
        <v>7.901007278975591</v>
      </c>
      <c r="T247" s="99">
        <v>7.7626957059355552</v>
      </c>
      <c r="U247" s="99">
        <v>7.266843876405364</v>
      </c>
      <c r="V247" s="99">
        <v>6.1969000598781587</v>
      </c>
      <c r="W247" s="99">
        <v>7.8045319494013707</v>
      </c>
      <c r="X247" s="99">
        <v>7.7754589121202322</v>
      </c>
      <c r="Y247" s="99">
        <v>9.5386955589710176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6.8439433230949263</v>
      </c>
      <c r="P251" s="102">
        <v>7.6377767378395118</v>
      </c>
      <c r="Q251" s="102">
        <v>7.4044341909595337</v>
      </c>
      <c r="R251" s="102">
        <v>7.7177696270015996</v>
      </c>
      <c r="S251" s="102">
        <v>7.7586261292288006</v>
      </c>
      <c r="T251" s="102">
        <v>7.8160285629197066</v>
      </c>
      <c r="U251" s="102">
        <v>7.2129076548260871</v>
      </c>
      <c r="V251" s="102">
        <v>7.1957410396562969</v>
      </c>
      <c r="W251" s="102">
        <v>11.125991801738982</v>
      </c>
      <c r="X251" s="102">
        <v>10.120848762918685</v>
      </c>
      <c r="Y251" s="102">
        <v>7.2068885205572819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3062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6.8904225450708632</v>
      </c>
      <c r="P255" s="123">
        <v>6.5936216851745204</v>
      </c>
      <c r="Q255" s="123">
        <v>5.04978716217519</v>
      </c>
      <c r="R255" s="123">
        <v>5.1139429734836517</v>
      </c>
      <c r="S255" s="123">
        <v>4.8054301980673975</v>
      </c>
      <c r="T255" s="123">
        <v>5.7605528040615708</v>
      </c>
      <c r="U255" s="123">
        <v>6.0504466533789092</v>
      </c>
      <c r="V255" s="123">
        <v>5.5408390206935172</v>
      </c>
      <c r="W255" s="123">
        <v>5.9365537415826628</v>
      </c>
      <c r="X255" s="123">
        <v>5.7707190664867447</v>
      </c>
      <c r="Y255" s="123">
        <v>6.6194580192009438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6.7454899630682705</v>
      </c>
      <c r="P256" s="99">
        <v>6.1946167224270283</v>
      </c>
      <c r="Q256" s="99">
        <v>4.9999932450634317</v>
      </c>
      <c r="R256" s="99">
        <v>5.3131287861906413</v>
      </c>
      <c r="S256" s="99">
        <v>5.7157244878233113</v>
      </c>
      <c r="T256" s="99">
        <v>5.4522005261853854</v>
      </c>
      <c r="U256" s="99">
        <v>6.2543095451026858</v>
      </c>
      <c r="V256" s="99">
        <v>5.8954193550464575</v>
      </c>
      <c r="W256" s="99">
        <v>4.8456085293014484</v>
      </c>
      <c r="X256" s="99">
        <v>5.3282376164346559</v>
      </c>
      <c r="Y256" s="99">
        <v>7.238414602619426</v>
      </c>
      <c r="DA256" s="63" t="s">
        <v>3064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6.9882392346909903</v>
      </c>
      <c r="P257" s="110">
        <v>6.8780811021553871</v>
      </c>
      <c r="Q257" s="110">
        <v>5.1173609058879608</v>
      </c>
      <c r="R257" s="110">
        <v>4.7883754583975771</v>
      </c>
      <c r="S257" s="110">
        <v>3.0620338492335133</v>
      </c>
      <c r="T257" s="110">
        <v>6.4078417952311417</v>
      </c>
      <c r="U257" s="110">
        <v>5.739605104457751</v>
      </c>
      <c r="V257" s="110">
        <v>5.2462384418050672</v>
      </c>
      <c r="W257" s="110">
        <v>6.8275643065291485</v>
      </c>
      <c r="X257" s="110">
        <v>6.2660626091779248</v>
      </c>
      <c r="Y257" s="110">
        <v>5.3741386160562437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1.0790976863845707</v>
      </c>
      <c r="P259" s="118">
        <f t="shared" si="103"/>
        <v>1.0222968043840985</v>
      </c>
      <c r="Q259" s="118">
        <f t="shared" si="103"/>
        <v>1.1400958114699571</v>
      </c>
      <c r="R259" s="118">
        <f t="shared" ref="R259:V259" si="104">R260+R262+R264+R273</f>
        <v>1.3068178486594921</v>
      </c>
      <c r="S259" s="118">
        <f t="shared" si="104"/>
        <v>1.4863746484439029</v>
      </c>
      <c r="T259" s="118">
        <f t="shared" si="104"/>
        <v>1.454586398708857</v>
      </c>
      <c r="U259" s="118">
        <f t="shared" si="104"/>
        <v>1.4799435106451853</v>
      </c>
      <c r="V259" s="118">
        <f t="shared" si="104"/>
        <v>1.0528669065425194</v>
      </c>
      <c r="W259" s="118">
        <f t="shared" ref="W259:Y259" si="105">W260+W262+W264+W273</f>
        <v>0.87187100136918583</v>
      </c>
      <c r="X259" s="118">
        <f t="shared" si="105"/>
        <v>1.1235492755328063</v>
      </c>
      <c r="Y259" s="118">
        <f t="shared" si="105"/>
        <v>1.9318755543972754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9.2508495778620171E-3</v>
      </c>
      <c r="P264" s="123">
        <v>7.8470433948758071E-3</v>
      </c>
      <c r="Q264" s="123">
        <v>9.449163656730257E-3</v>
      </c>
      <c r="R264" s="123">
        <v>1.6894464172520593E-2</v>
      </c>
      <c r="S264" s="123">
        <v>2.5096183039027595E-2</v>
      </c>
      <c r="T264" s="123">
        <v>2.5529880875592808E-2</v>
      </c>
      <c r="U264" s="123">
        <v>2.4105451862893049E-2</v>
      </c>
      <c r="V264" s="123">
        <v>2.4365583079524893E-2</v>
      </c>
      <c r="W264" s="123">
        <v>4.3257323203036692E-2</v>
      </c>
      <c r="X264" s="123">
        <v>6.1759460407715829E-2</v>
      </c>
      <c r="Y264" s="123">
        <v>0.1155490355004489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2.505658685660912</v>
      </c>
      <c r="P265" s="99">
        <v>2.4054457606708883</v>
      </c>
      <c r="Q265" s="99">
        <v>2.1322037791411828</v>
      </c>
      <c r="R265" s="99">
        <v>2.1856855089635538</v>
      </c>
      <c r="S265" s="99">
        <v>2.2154002384251146</v>
      </c>
      <c r="T265" s="99">
        <v>2.140536648941251</v>
      </c>
      <c r="U265" s="99">
        <v>1.969582225616952</v>
      </c>
      <c r="V265" s="99">
        <v>1.6342617261064021</v>
      </c>
      <c r="W265" s="99">
        <v>2.0015057365415969</v>
      </c>
      <c r="X265" s="99">
        <v>1.968710638849114</v>
      </c>
      <c r="Y265" s="99">
        <v>2.4005441498738493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1.0698468368067087</v>
      </c>
      <c r="P273" s="123">
        <v>1.0144497609892227</v>
      </c>
      <c r="Q273" s="123">
        <v>1.1306466478132269</v>
      </c>
      <c r="R273" s="123">
        <v>1.2899233844869715</v>
      </c>
      <c r="S273" s="123">
        <v>1.4612784654048754</v>
      </c>
      <c r="T273" s="123">
        <v>1.4290565178332642</v>
      </c>
      <c r="U273" s="123">
        <v>1.4558380587822921</v>
      </c>
      <c r="V273" s="123">
        <v>1.0285013234629945</v>
      </c>
      <c r="W273" s="123">
        <v>0.82861367816614917</v>
      </c>
      <c r="X273" s="123">
        <v>1.0617898151250904</v>
      </c>
      <c r="Y273" s="123">
        <v>1.8163265188968265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2.6550125688292141</v>
      </c>
      <c r="P274" s="99">
        <v>2.437396110907156</v>
      </c>
      <c r="Q274" s="99">
        <v>1.9638005086264629</v>
      </c>
      <c r="R274" s="99">
        <v>2.0791128022360219</v>
      </c>
      <c r="S274" s="99">
        <v>2.2242681571586038</v>
      </c>
      <c r="T274" s="99">
        <v>2.1098232827545917</v>
      </c>
      <c r="U274" s="99">
        <v>2.4106375621786804</v>
      </c>
      <c r="V274" s="99">
        <v>2.2664022961356887</v>
      </c>
      <c r="W274" s="99">
        <v>1.8431607111526567</v>
      </c>
      <c r="X274" s="99">
        <v>2.0102675009238511</v>
      </c>
      <c r="Y274" s="99">
        <v>2.7190886967524417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0.39389309208041118</v>
      </c>
      <c r="P279" s="117">
        <f t="shared" si="108"/>
        <v>0.61892340661228151</v>
      </c>
      <c r="Q279" s="117">
        <f t="shared" si="108"/>
        <v>0.78924250532356666</v>
      </c>
      <c r="R279" s="117">
        <f t="shared" ref="R279:V279" si="109">R280+R282+R284+R293</f>
        <v>1.0533076300428932</v>
      </c>
      <c r="S279" s="117">
        <f t="shared" si="109"/>
        <v>1.0998301106536412</v>
      </c>
      <c r="T279" s="117">
        <f t="shared" si="109"/>
        <v>1.2192304056094141</v>
      </c>
      <c r="U279" s="117">
        <f t="shared" si="109"/>
        <v>0.92956618091971777</v>
      </c>
      <c r="V279" s="117">
        <f t="shared" si="109"/>
        <v>1.2566055719942284</v>
      </c>
      <c r="W279" s="117">
        <f t="shared" ref="W279:Y279" si="110">W280+W282+W284+W293</f>
        <v>4.711242220309086</v>
      </c>
      <c r="X279" s="117">
        <f t="shared" si="110"/>
        <v>4.4935351517902697</v>
      </c>
      <c r="Y279" s="117">
        <f t="shared" si="110"/>
        <v>3.1162122990717913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0.26039502918096502</v>
      </c>
      <c r="P280" s="122">
        <f t="shared" si="111"/>
        <v>0.3624164663251917</v>
      </c>
      <c r="Q280" s="122">
        <f t="shared" si="111"/>
        <v>0.45794191529236761</v>
      </c>
      <c r="R280" s="122">
        <f t="shared" si="111"/>
        <v>0.61058068944651633</v>
      </c>
      <c r="S280" s="122">
        <f t="shared" si="111"/>
        <v>0.68968210818751952</v>
      </c>
      <c r="T280" s="122">
        <f t="shared" si="111"/>
        <v>0.74110217371809717</v>
      </c>
      <c r="U280" s="122">
        <f t="shared" si="111"/>
        <v>0.51017471228362454</v>
      </c>
      <c r="V280" s="122">
        <f t="shared" si="111"/>
        <v>0.62847650895019458</v>
      </c>
      <c r="W280" s="122">
        <f t="shared" si="111"/>
        <v>2.2288714239714857</v>
      </c>
      <c r="X280" s="122">
        <f t="shared" si="111"/>
        <v>2.0648265642625088</v>
      </c>
      <c r="Y280" s="122">
        <f t="shared" si="111"/>
        <v>1.4277388982393129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0.26039502918096502</v>
      </c>
      <c r="P281" s="98">
        <v>0.3624164663251917</v>
      </c>
      <c r="Q281" s="98">
        <v>0.45794191529236761</v>
      </c>
      <c r="R281" s="98">
        <v>0.61058068944651633</v>
      </c>
      <c r="S281" s="98">
        <v>0.68968210818751952</v>
      </c>
      <c r="T281" s="98">
        <v>0.74110217371809717</v>
      </c>
      <c r="U281" s="98">
        <v>0.51017471228362454</v>
      </c>
      <c r="V281" s="98">
        <v>0.62847650895019458</v>
      </c>
      <c r="W281" s="98">
        <v>2.2288714239714857</v>
      </c>
      <c r="X281" s="98">
        <v>2.0648265642625088</v>
      </c>
      <c r="Y281" s="98">
        <v>1.4277388982393129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2.0509456509189525E-4</v>
      </c>
      <c r="P282" s="122">
        <f t="shared" si="112"/>
        <v>8.8355981099059512E-4</v>
      </c>
      <c r="Q282" s="122">
        <f t="shared" si="112"/>
        <v>8.6992859659510498E-4</v>
      </c>
      <c r="R282" s="122">
        <f t="shared" si="112"/>
        <v>8.1557755992774615E-4</v>
      </c>
      <c r="S282" s="122">
        <f t="shared" si="112"/>
        <v>6.9369160865600805E-4</v>
      </c>
      <c r="T282" s="122">
        <f t="shared" si="112"/>
        <v>1.2042486883427944E-3</v>
      </c>
      <c r="U282" s="122">
        <f t="shared" si="112"/>
        <v>7.5653278899929155E-4</v>
      </c>
      <c r="V282" s="122">
        <f t="shared" si="112"/>
        <v>7.5739471459988642E-4</v>
      </c>
      <c r="W282" s="122">
        <f t="shared" si="112"/>
        <v>3.8468082086446751E-3</v>
      </c>
      <c r="X282" s="122">
        <f t="shared" si="112"/>
        <v>2.5463634415447403E-3</v>
      </c>
      <c r="Y282" s="122">
        <f t="shared" si="112"/>
        <v>1.6139122875129852E-4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2.0509456509189525E-4</v>
      </c>
      <c r="P283" s="98">
        <v>8.8355981099059512E-4</v>
      </c>
      <c r="Q283" s="98">
        <v>8.6992859659510498E-4</v>
      </c>
      <c r="R283" s="98">
        <v>8.1557755992774615E-4</v>
      </c>
      <c r="S283" s="98">
        <v>6.9369160865600805E-4</v>
      </c>
      <c r="T283" s="98">
        <v>1.2042486883427944E-3</v>
      </c>
      <c r="U283" s="98">
        <v>7.5653278899929155E-4</v>
      </c>
      <c r="V283" s="98">
        <v>7.5739471459988642E-4</v>
      </c>
      <c r="W283" s="98">
        <v>3.8468082086446751E-3</v>
      </c>
      <c r="X283" s="98">
        <v>2.5463634415447403E-3</v>
      </c>
      <c r="Y283" s="98">
        <v>1.6139122875129852E-4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6.6268960390790568E-2</v>
      </c>
      <c r="P284" s="122">
        <v>0.1353626977998591</v>
      </c>
      <c r="Q284" s="122">
        <v>0.18393579382191444</v>
      </c>
      <c r="R284" s="122">
        <v>0.24798475195324948</v>
      </c>
      <c r="S284" s="122">
        <v>0.22888780644592599</v>
      </c>
      <c r="T284" s="122">
        <v>0.25430040439354873</v>
      </c>
      <c r="U284" s="122">
        <v>0.21994137216396376</v>
      </c>
      <c r="V284" s="122">
        <v>0.36028591763884477</v>
      </c>
      <c r="W284" s="122">
        <v>1.5510306998080268</v>
      </c>
      <c r="X284" s="122">
        <v>1.4207117383909529</v>
      </c>
      <c r="Y284" s="122">
        <v>0.7028546353197338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2.9863137859008012E-4</v>
      </c>
      <c r="P285" s="98">
        <v>3.9033442034482367E-4</v>
      </c>
      <c r="Q285" s="98">
        <v>9.5138233687409239E-4</v>
      </c>
      <c r="R285" s="98">
        <v>2.6801715062494758E-3</v>
      </c>
      <c r="S285" s="98">
        <v>3.6391221588195481E-3</v>
      </c>
      <c r="T285" s="98">
        <v>2.8751247912594353E-3</v>
      </c>
      <c r="U285" s="98">
        <v>2.4414679113774923E-3</v>
      </c>
      <c r="V285" s="98">
        <v>5.53760203462513E-3</v>
      </c>
      <c r="W285" s="98">
        <v>3.1123490566914564E-2</v>
      </c>
      <c r="X285" s="98">
        <v>4.9291761145338106E-2</v>
      </c>
      <c r="Y285" s="98">
        <v>8.5044377789838255E-2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6.5970329012200485E-2</v>
      </c>
      <c r="P289" s="101">
        <v>0.13497236337951427</v>
      </c>
      <c r="Q289" s="101">
        <v>0.18298441148504035</v>
      </c>
      <c r="R289" s="101">
        <v>0.24530458044700001</v>
      </c>
      <c r="S289" s="101">
        <v>0.22524868428710645</v>
      </c>
      <c r="T289" s="101">
        <v>0.25142527960228928</v>
      </c>
      <c r="U289" s="101">
        <v>0.21749990425258625</v>
      </c>
      <c r="V289" s="101">
        <v>0.35474831560421966</v>
      </c>
      <c r="W289" s="101">
        <v>1.5199072092411121</v>
      </c>
      <c r="X289" s="101">
        <v>1.3714199772456148</v>
      </c>
      <c r="Y289" s="101">
        <v>0.61781025752989549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6.7024007943563724E-2</v>
      </c>
      <c r="P293" s="122">
        <v>0.12026068267624007</v>
      </c>
      <c r="Q293" s="122">
        <v>0.14649486761268946</v>
      </c>
      <c r="R293" s="122">
        <v>0.19392661108319972</v>
      </c>
      <c r="S293" s="122">
        <v>0.18056650441153976</v>
      </c>
      <c r="T293" s="122">
        <v>0.22262357880942543</v>
      </c>
      <c r="U293" s="122">
        <v>0.19869356368313018</v>
      </c>
      <c r="V293" s="122">
        <v>0.26708575069058904</v>
      </c>
      <c r="W293" s="122">
        <v>0.92749328832092903</v>
      </c>
      <c r="X293" s="122">
        <v>1.0054504856952631</v>
      </c>
      <c r="Y293" s="122">
        <v>0.9854573742839936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3.1170141227759907E-2</v>
      </c>
      <c r="P294" s="98">
        <v>5.735398334713996E-2</v>
      </c>
      <c r="Q294" s="98">
        <v>0.1186003135232538</v>
      </c>
      <c r="R294" s="98">
        <v>0.14803372724729377</v>
      </c>
      <c r="S294" s="98">
        <v>0.15648268686278641</v>
      </c>
      <c r="T294" s="98">
        <v>0.16777811703261372</v>
      </c>
      <c r="U294" s="98">
        <v>9.5519499744581182E-2</v>
      </c>
      <c r="V294" s="98">
        <v>4.383264537128221E-2</v>
      </c>
      <c r="W294" s="98">
        <v>0.43300056119694841</v>
      </c>
      <c r="X294" s="98">
        <v>0.76361438417819116</v>
      </c>
      <c r="Y294" s="98">
        <v>0.98351217302196348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3.5853866715803824E-2</v>
      </c>
      <c r="P295" s="33">
        <v>6.2906699329100119E-2</v>
      </c>
      <c r="Q295" s="33">
        <v>2.7894554089435655E-2</v>
      </c>
      <c r="R295" s="33">
        <v>4.5892883835905958E-2</v>
      </c>
      <c r="S295" s="33">
        <v>2.4083817548753342E-2</v>
      </c>
      <c r="T295" s="33">
        <v>5.4845461776811703E-2</v>
      </c>
      <c r="U295" s="33">
        <v>0.103174063938549</v>
      </c>
      <c r="V295" s="33">
        <v>0.22325310531930681</v>
      </c>
      <c r="W295" s="33">
        <v>0.49449272712398057</v>
      </c>
      <c r="X295" s="33">
        <v>0.24183610151707183</v>
      </c>
      <c r="Y295" s="33">
        <v>1.945201262030154E-3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0.80066225764905874</v>
      </c>
      <c r="P297" s="117">
        <f t="shared" si="113"/>
        <v>1.2370614017415773</v>
      </c>
      <c r="Q297" s="117">
        <f t="shared" si="113"/>
        <v>1.6305070180952339</v>
      </c>
      <c r="R297" s="117">
        <f t="shared" ref="R297:V297" si="114">R298+R300+R302+R311</f>
        <v>2.2688985168846094</v>
      </c>
      <c r="S297" s="117">
        <f t="shared" si="114"/>
        <v>2.5862660932275707</v>
      </c>
      <c r="T297" s="117">
        <f t="shared" si="114"/>
        <v>2.893992939641242</v>
      </c>
      <c r="U297" s="117">
        <f t="shared" si="114"/>
        <v>2.1187106811218004</v>
      </c>
      <c r="V297" s="117">
        <f t="shared" si="114"/>
        <v>2.7728283477378057</v>
      </c>
      <c r="W297" s="117">
        <f t="shared" ref="W297:Y297" si="115">W298+W300+W302+W311</f>
        <v>10.93839652120446</v>
      </c>
      <c r="X297" s="117">
        <f t="shared" si="115"/>
        <v>10.214157646392529</v>
      </c>
      <c r="Y297" s="117">
        <f t="shared" si="115"/>
        <v>7.0027239560478582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0.7102675598922491</v>
      </c>
      <c r="P298" s="122">
        <f t="shared" si="116"/>
        <v>1.0584027921272385</v>
      </c>
      <c r="Q298" s="122">
        <f t="shared" si="116"/>
        <v>1.4060194764644851</v>
      </c>
      <c r="R298" s="122">
        <f t="shared" si="116"/>
        <v>1.9635009194979482</v>
      </c>
      <c r="S298" s="122">
        <f t="shared" si="116"/>
        <v>2.3031663050150226</v>
      </c>
      <c r="T298" s="122">
        <f t="shared" si="116"/>
        <v>2.5527846367646561</v>
      </c>
      <c r="U298" s="122">
        <f t="shared" si="116"/>
        <v>1.8029210453662721</v>
      </c>
      <c r="V298" s="122">
        <f t="shared" si="116"/>
        <v>2.2712897210560681</v>
      </c>
      <c r="W298" s="122">
        <f t="shared" si="116"/>
        <v>9.005189219072177</v>
      </c>
      <c r="X298" s="122">
        <f t="shared" si="116"/>
        <v>8.3883545597341787</v>
      </c>
      <c r="Y298" s="122">
        <f t="shared" si="116"/>
        <v>5.8271031105285669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0.7102675598922491</v>
      </c>
      <c r="P299" s="98">
        <v>1.0584027921272385</v>
      </c>
      <c r="Q299" s="98">
        <v>1.4060194764644851</v>
      </c>
      <c r="R299" s="98">
        <v>1.9635009194979482</v>
      </c>
      <c r="S299" s="98">
        <v>2.3031663050150226</v>
      </c>
      <c r="T299" s="98">
        <v>2.5527846367646561</v>
      </c>
      <c r="U299" s="98">
        <v>1.8029210453662721</v>
      </c>
      <c r="V299" s="98">
        <v>2.2712897210560681</v>
      </c>
      <c r="W299" s="98">
        <v>9.005189219072177</v>
      </c>
      <c r="X299" s="98">
        <v>8.3883545597341787</v>
      </c>
      <c r="Y299" s="98">
        <v>5.8271031105285669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8.966966555884017E-4</v>
      </c>
      <c r="P300" s="122">
        <f t="shared" si="117"/>
        <v>4.0529408172111569E-3</v>
      </c>
      <c r="Q300" s="122">
        <f t="shared" si="117"/>
        <v>4.1339235466950792E-3</v>
      </c>
      <c r="R300" s="122">
        <f t="shared" si="117"/>
        <v>3.9047986811186078E-3</v>
      </c>
      <c r="S300" s="122">
        <f t="shared" si="117"/>
        <v>3.3239917440816163E-3</v>
      </c>
      <c r="T300" s="122">
        <f t="shared" si="117"/>
        <v>5.7757642156372087E-3</v>
      </c>
      <c r="U300" s="122">
        <f t="shared" si="117"/>
        <v>3.6321585358355456E-3</v>
      </c>
      <c r="V300" s="122">
        <f t="shared" si="117"/>
        <v>3.646908755754125E-3</v>
      </c>
      <c r="W300" s="122">
        <f t="shared" si="117"/>
        <v>1.8699557674754917E-2</v>
      </c>
      <c r="X300" s="122">
        <f t="shared" si="117"/>
        <v>1.2512549574346322E-2</v>
      </c>
      <c r="Y300" s="122">
        <f t="shared" si="117"/>
        <v>8.0266973235157651E-4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8.966966555884017E-4</v>
      </c>
      <c r="P301" s="98">
        <v>4.0529408172111569E-3</v>
      </c>
      <c r="Q301" s="98">
        <v>4.1339235466950792E-3</v>
      </c>
      <c r="R301" s="98">
        <v>3.9047986811186078E-3</v>
      </c>
      <c r="S301" s="98">
        <v>3.3239917440816163E-3</v>
      </c>
      <c r="T301" s="98">
        <v>5.7757642156372087E-3</v>
      </c>
      <c r="U301" s="98">
        <v>3.6321585358355456E-3</v>
      </c>
      <c r="V301" s="98">
        <v>3.646908755754125E-3</v>
      </c>
      <c r="W301" s="98">
        <v>1.8699557674754917E-2</v>
      </c>
      <c r="X301" s="98">
        <v>1.2512549574346322E-2</v>
      </c>
      <c r="Y301" s="98">
        <v>8.0266973235157651E-4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4.3961866453617021E-2</v>
      </c>
      <c r="P302" s="122">
        <v>9.269245417633766E-2</v>
      </c>
      <c r="Q302" s="122">
        <v>0.12978123555750762</v>
      </c>
      <c r="R302" s="122">
        <v>0.17856528970258762</v>
      </c>
      <c r="S302" s="122">
        <v>0.16805239254893459</v>
      </c>
      <c r="T302" s="122">
        <v>0.19003092179467215</v>
      </c>
      <c r="U302" s="122">
        <v>0.16731958647094039</v>
      </c>
      <c r="V302" s="122">
        <v>0.27903460908364525</v>
      </c>
      <c r="W302" s="122">
        <v>1.2207393460795934</v>
      </c>
      <c r="X302" s="122">
        <v>1.1371558150348628</v>
      </c>
      <c r="Y302" s="122">
        <v>0.57618360106116717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2.0284119502152231E-4</v>
      </c>
      <c r="P303" s="98">
        <v>2.8481771426585158E-4</v>
      </c>
      <c r="Q303" s="98">
        <v>7.3740738609356438E-4</v>
      </c>
      <c r="R303" s="98">
        <v>2.1563434813552441E-3</v>
      </c>
      <c r="S303" s="98">
        <v>3.0277056380444718E-3</v>
      </c>
      <c r="T303" s="98">
        <v>2.4627813901675526E-3</v>
      </c>
      <c r="U303" s="98">
        <v>2.1424587949553757E-3</v>
      </c>
      <c r="V303" s="98">
        <v>4.9507191365212233E-3</v>
      </c>
      <c r="W303" s="98">
        <v>2.8140427971761084E-2</v>
      </c>
      <c r="X303" s="98">
        <v>4.4657608354192441E-2</v>
      </c>
      <c r="Y303" s="98">
        <v>7.7127813763075551E-2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4.3759025258595499E-2</v>
      </c>
      <c r="P307" s="101">
        <v>9.2407636462071813E-2</v>
      </c>
      <c r="Q307" s="101">
        <v>0.12904382817141405</v>
      </c>
      <c r="R307" s="101">
        <v>0.17640894622123238</v>
      </c>
      <c r="S307" s="101">
        <v>0.16502468691089012</v>
      </c>
      <c r="T307" s="101">
        <v>0.18756814040450459</v>
      </c>
      <c r="U307" s="101">
        <v>0.16517712767598502</v>
      </c>
      <c r="V307" s="101">
        <v>0.27408388994712402</v>
      </c>
      <c r="W307" s="101">
        <v>1.1925989181078325</v>
      </c>
      <c r="X307" s="101">
        <v>1.0924982066806703</v>
      </c>
      <c r="Y307" s="101">
        <v>0.49905578729809158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4.5536134647604212E-2</v>
      </c>
      <c r="P311" s="122">
        <v>8.1913214620789959E-2</v>
      </c>
      <c r="Q311" s="122">
        <v>9.0572382526546091E-2</v>
      </c>
      <c r="R311" s="122">
        <v>0.12292750900295471</v>
      </c>
      <c r="S311" s="122">
        <v>0.11172340391953206</v>
      </c>
      <c r="T311" s="122">
        <v>0.14540161686627659</v>
      </c>
      <c r="U311" s="122">
        <v>0.14483789074875228</v>
      </c>
      <c r="V311" s="122">
        <v>0.21885710884233875</v>
      </c>
      <c r="W311" s="122">
        <v>0.69376839837793514</v>
      </c>
      <c r="X311" s="122">
        <v>0.67613472204914093</v>
      </c>
      <c r="Y311" s="122">
        <v>0.59863457472577208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1.7989436057722723E-2</v>
      </c>
      <c r="P312" s="98">
        <v>3.3122577263615199E-2</v>
      </c>
      <c r="Q312" s="98">
        <v>6.8673835983742465E-2</v>
      </c>
      <c r="R312" s="98">
        <v>8.6309639192440446E-2</v>
      </c>
      <c r="S312" s="98">
        <v>9.2119663539829727E-2</v>
      </c>
      <c r="T312" s="98">
        <v>9.9809023579139636E-2</v>
      </c>
      <c r="U312" s="98">
        <v>5.7363150446698569E-2</v>
      </c>
      <c r="V312" s="98">
        <v>2.6498972208517015E-2</v>
      </c>
      <c r="W312" s="98">
        <v>0.26260448356389643</v>
      </c>
      <c r="X312" s="98">
        <v>0.46342005350193771</v>
      </c>
      <c r="Y312" s="98">
        <v>0.59691041427828895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2.7546698589881489E-2</v>
      </c>
      <c r="P313" s="33">
        <v>4.879063735717476E-2</v>
      </c>
      <c r="Q313" s="33">
        <v>2.1898546542803626E-2</v>
      </c>
      <c r="R313" s="33">
        <v>3.6617869810514257E-2</v>
      </c>
      <c r="S313" s="33">
        <v>1.9603740379702334E-2</v>
      </c>
      <c r="T313" s="33">
        <v>4.5592593287136961E-2</v>
      </c>
      <c r="U313" s="33">
        <v>8.7474740302053711E-2</v>
      </c>
      <c r="V313" s="33">
        <v>0.19235813663382173</v>
      </c>
      <c r="W313" s="33">
        <v>0.43116391481403871</v>
      </c>
      <c r="X313" s="33">
        <v>0.21271466854720322</v>
      </c>
      <c r="Y313" s="33">
        <v>1.7241604474831577E-3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2.032689259464362</v>
      </c>
      <c r="P315" s="154">
        <f t="shared" si="118"/>
        <v>1.9987310037484529</v>
      </c>
      <c r="Q315" s="154">
        <f t="shared" si="118"/>
        <v>2.0659138440938039</v>
      </c>
      <c r="R315" s="154">
        <f t="shared" ref="R315:V315" si="119">IF(R297=0,"",R297/R279)</f>
        <v>2.1540701426346018</v>
      </c>
      <c r="S315" s="154">
        <f t="shared" si="119"/>
        <v>2.3515141731212688</v>
      </c>
      <c r="T315" s="154">
        <f t="shared" si="119"/>
        <v>2.373622677327115</v>
      </c>
      <c r="U315" s="154">
        <f t="shared" si="119"/>
        <v>2.2792467331648583</v>
      </c>
      <c r="V315" s="154">
        <f t="shared" si="119"/>
        <v>2.2066019835781385</v>
      </c>
      <c r="W315" s="154">
        <f t="shared" ref="W315:Y315" si="120">IF(W297=0,"",W297/W279)</f>
        <v>2.3217648360450536</v>
      </c>
      <c r="X315" s="154">
        <f t="shared" si="120"/>
        <v>2.2730783895888975</v>
      </c>
      <c r="Y315" s="154">
        <f t="shared" si="120"/>
        <v>2.2471909112654873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2.7276540651574388</v>
      </c>
      <c r="P316" s="155">
        <f t="shared" si="121"/>
        <v>2.9204048117878485</v>
      </c>
      <c r="Q316" s="155">
        <f t="shared" si="121"/>
        <v>3.0703009039188487</v>
      </c>
      <c r="R316" s="155">
        <f t="shared" ref="R316:V316" si="122">IF(R298=0,"",R298/R280)</f>
        <v>3.2157926928181055</v>
      </c>
      <c r="S316" s="155">
        <f t="shared" si="122"/>
        <v>3.3394607133824743</v>
      </c>
      <c r="T316" s="155">
        <f t="shared" si="122"/>
        <v>3.4445785308621866</v>
      </c>
      <c r="U316" s="155">
        <f t="shared" si="122"/>
        <v>3.5339286757199426</v>
      </c>
      <c r="V316" s="155">
        <f t="shared" si="122"/>
        <v>3.6139612041347799</v>
      </c>
      <c r="W316" s="155">
        <f t="shared" ref="W316:Y316" si="123">IF(W298=0,"",W298/W280)</f>
        <v>4.0402461632472262</v>
      </c>
      <c r="X316" s="155">
        <f t="shared" si="123"/>
        <v>4.0624983739156004</v>
      </c>
      <c r="Y316" s="155">
        <f t="shared" si="123"/>
        <v>4.0813506711307985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2.7276540651574388</v>
      </c>
      <c r="P317" s="156">
        <f t="shared" si="124"/>
        <v>2.9204048117878485</v>
      </c>
      <c r="Q317" s="156">
        <f t="shared" si="124"/>
        <v>3.0703009039188487</v>
      </c>
      <c r="R317" s="156">
        <f t="shared" ref="R317:V317" si="125">IF(R299=0,"",R299/R281)</f>
        <v>3.2157926928181055</v>
      </c>
      <c r="S317" s="156">
        <f t="shared" si="125"/>
        <v>3.3394607133824743</v>
      </c>
      <c r="T317" s="156">
        <f t="shared" si="125"/>
        <v>3.4445785308621866</v>
      </c>
      <c r="U317" s="156">
        <f t="shared" si="125"/>
        <v>3.5339286757199426</v>
      </c>
      <c r="V317" s="156">
        <f t="shared" si="125"/>
        <v>3.6139612041347799</v>
      </c>
      <c r="W317" s="156">
        <f t="shared" ref="W317:Y317" si="126">IF(W299=0,"",W299/W281)</f>
        <v>4.0402461632472262</v>
      </c>
      <c r="X317" s="156">
        <f t="shared" si="126"/>
        <v>4.0624983739156004</v>
      </c>
      <c r="Y317" s="156">
        <f t="shared" si="126"/>
        <v>4.0813506711307985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4.3721132014718442</v>
      </c>
      <c r="P318" s="155">
        <f t="shared" si="127"/>
        <v>4.5870588123142886</v>
      </c>
      <c r="Q318" s="155">
        <f t="shared" si="127"/>
        <v>4.7520262730472709</v>
      </c>
      <c r="R318" s="155">
        <f t="shared" ref="R318:V318" si="128">IF(R300=0,"",R300/R282)</f>
        <v>4.7877711121239566</v>
      </c>
      <c r="S318" s="155">
        <f t="shared" si="128"/>
        <v>4.791742760910255</v>
      </c>
      <c r="T318" s="155">
        <f t="shared" si="128"/>
        <v>4.796155704006142</v>
      </c>
      <c r="U318" s="155">
        <f t="shared" si="128"/>
        <v>4.8010589741126832</v>
      </c>
      <c r="V318" s="155">
        <f t="shared" si="128"/>
        <v>4.8150702473289639</v>
      </c>
      <c r="W318" s="155">
        <f t="shared" ref="W318:Y318" si="129">IF(W300=0,"",W300/W282)</f>
        <v>4.8610579629971289</v>
      </c>
      <c r="X318" s="155">
        <f t="shared" si="129"/>
        <v>4.9138898910501316</v>
      </c>
      <c r="Y318" s="155">
        <f t="shared" si="129"/>
        <v>4.9734408651691888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4.3721132014718442</v>
      </c>
      <c r="P319" s="156">
        <f t="shared" si="130"/>
        <v>4.5870588123142886</v>
      </c>
      <c r="Q319" s="156">
        <f t="shared" si="130"/>
        <v>4.7520262730472709</v>
      </c>
      <c r="R319" s="156">
        <f t="shared" ref="R319:V319" si="131">IF(R301=0,"",R301/R283)</f>
        <v>4.7877711121239566</v>
      </c>
      <c r="S319" s="156">
        <f t="shared" si="131"/>
        <v>4.791742760910255</v>
      </c>
      <c r="T319" s="156">
        <f t="shared" si="131"/>
        <v>4.796155704006142</v>
      </c>
      <c r="U319" s="156">
        <f t="shared" si="131"/>
        <v>4.8010589741126832</v>
      </c>
      <c r="V319" s="156">
        <f t="shared" si="131"/>
        <v>4.8150702473289639</v>
      </c>
      <c r="W319" s="156">
        <f t="shared" ref="W319:Y319" si="132">IF(W301=0,"",W301/W283)</f>
        <v>4.8610579629971289</v>
      </c>
      <c r="X319" s="156">
        <f t="shared" si="132"/>
        <v>4.9138898910501316</v>
      </c>
      <c r="Y319" s="156">
        <f t="shared" si="132"/>
        <v>4.9734408651691888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0.66338548536708941</v>
      </c>
      <c r="P320" s="155">
        <f t="shared" si="133"/>
        <v>0.68477103133234207</v>
      </c>
      <c r="Q320" s="155">
        <f t="shared" si="133"/>
        <v>0.70557901135415246</v>
      </c>
      <c r="R320" s="155">
        <f t="shared" ref="R320:V320" si="134">IF(R302=0,"",R302/R284)</f>
        <v>0.72006560200221925</v>
      </c>
      <c r="S320" s="155">
        <f t="shared" si="134"/>
        <v>0.73421295419088406</v>
      </c>
      <c r="T320" s="155">
        <f t="shared" si="134"/>
        <v>0.74726944397848938</v>
      </c>
      <c r="U320" s="155">
        <f t="shared" si="134"/>
        <v>0.76074630627568141</v>
      </c>
      <c r="V320" s="155">
        <f t="shared" si="134"/>
        <v>0.7744810313772883</v>
      </c>
      <c r="W320" s="155">
        <f t="shared" ref="W320:Y320" si="135">IF(W302=0,"",W302/W284)</f>
        <v>0.78705040862871767</v>
      </c>
      <c r="X320" s="155">
        <f t="shared" si="135"/>
        <v>0.80041276798540761</v>
      </c>
      <c r="Y320" s="155">
        <f t="shared" si="135"/>
        <v>0.81977634080631334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>
        <f t="shared" si="136"/>
        <v>0.67923604002764448</v>
      </c>
      <c r="P321" s="156">
        <f t="shared" si="136"/>
        <v>0.72967614286806159</v>
      </c>
      <c r="Q321" s="156">
        <f t="shared" si="136"/>
        <v>0.77509047363274119</v>
      </c>
      <c r="R321" s="156">
        <f t="shared" ref="R321:V321" si="137">IF(R303=0,"",R303/R285)</f>
        <v>0.80455428927857842</v>
      </c>
      <c r="S321" s="156">
        <f t="shared" si="137"/>
        <v>0.83198790969594527</v>
      </c>
      <c r="T321" s="156">
        <f t="shared" si="137"/>
        <v>0.85658243344934692</v>
      </c>
      <c r="U321" s="156">
        <f t="shared" si="137"/>
        <v>0.87752895910337247</v>
      </c>
      <c r="V321" s="156">
        <f t="shared" si="137"/>
        <v>0.89401858522257716</v>
      </c>
      <c r="W321" s="156">
        <f t="shared" ref="W321:Y321" si="138">IF(W303=0,"",W303/W285)</f>
        <v>0.90415398334772301</v>
      </c>
      <c r="X321" s="156">
        <f t="shared" si="138"/>
        <v>0.90598524614525866</v>
      </c>
      <c r="Y321" s="156">
        <f t="shared" si="138"/>
        <v>0.90691255280477068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0.66331373382271219</v>
      </c>
      <c r="P325" s="157">
        <f t="shared" si="148"/>
        <v>0.6846411676310411</v>
      </c>
      <c r="Q325" s="157">
        <f t="shared" si="148"/>
        <v>0.70521760364250397</v>
      </c>
      <c r="R325" s="157">
        <f t="shared" ref="R325:V325" si="149">IF(R307=0,"",R307/R289)</f>
        <v>0.71914248767705713</v>
      </c>
      <c r="S325" s="157">
        <f t="shared" si="149"/>
        <v>0.73263330009309346</v>
      </c>
      <c r="T325" s="157">
        <f t="shared" si="149"/>
        <v>0.74601941658851689</v>
      </c>
      <c r="U325" s="157">
        <f t="shared" si="149"/>
        <v>0.75943540409177412</v>
      </c>
      <c r="V325" s="157">
        <f t="shared" si="149"/>
        <v>0.77261505662203023</v>
      </c>
      <c r="W325" s="157">
        <f t="shared" ref="W325:Y325" si="150">IF(W307=0,"",W307/W289)</f>
        <v>0.78465245171334885</v>
      </c>
      <c r="X325" s="157">
        <f t="shared" si="150"/>
        <v>0.79661826778611167</v>
      </c>
      <c r="Y325" s="157">
        <f t="shared" si="150"/>
        <v>0.80778164689818632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0.67940035286978118</v>
      </c>
      <c r="P329" s="155">
        <f t="shared" si="160"/>
        <v>0.68113046423753232</v>
      </c>
      <c r="Q329" s="155">
        <f t="shared" si="160"/>
        <v>0.618263178789348</v>
      </c>
      <c r="R329" s="155">
        <f t="shared" ref="R329:V329" si="161">IF(R311=0,"",R311/R293)</f>
        <v>0.63388674878774376</v>
      </c>
      <c r="S329" s="155">
        <f t="shared" si="161"/>
        <v>0.61873825537928484</v>
      </c>
      <c r="T329" s="155">
        <f t="shared" si="161"/>
        <v>0.65312765900123326</v>
      </c>
      <c r="U329" s="155">
        <f t="shared" si="161"/>
        <v>0.72895109466019181</v>
      </c>
      <c r="V329" s="155">
        <f t="shared" si="161"/>
        <v>0.81942637627223425</v>
      </c>
      <c r="W329" s="155">
        <f t="shared" ref="W329:Y329" si="162">IF(W311=0,"",W311/W293)</f>
        <v>0.7480036859715572</v>
      </c>
      <c r="X329" s="155">
        <f t="shared" si="162"/>
        <v>0.67246943700225847</v>
      </c>
      <c r="Y329" s="155">
        <f t="shared" si="162"/>
        <v>0.60746876561832375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0.57713681584802889</v>
      </c>
      <c r="P330" s="156">
        <f t="shared" si="163"/>
        <v>0.57751136591747998</v>
      </c>
      <c r="Q330" s="156">
        <f t="shared" si="163"/>
        <v>0.57903587219672636</v>
      </c>
      <c r="R330" s="156">
        <f t="shared" ref="R330:V330" si="164">IF(R312=0,"",R312/R294)</f>
        <v>0.58304037057891678</v>
      </c>
      <c r="S330" s="156">
        <f t="shared" si="164"/>
        <v>0.58868917313904434</v>
      </c>
      <c r="T330" s="156">
        <f t="shared" si="164"/>
        <v>0.59488701711760272</v>
      </c>
      <c r="U330" s="156">
        <f t="shared" si="164"/>
        <v>0.60053863975510169</v>
      </c>
      <c r="V330" s="156">
        <f t="shared" si="164"/>
        <v>0.60454877829204257</v>
      </c>
      <c r="W330" s="156">
        <f t="shared" ref="W330:Y330" si="165">IF(W312=0,"",W312/W294)</f>
        <v>0.60647608131956188</v>
      </c>
      <c r="X330" s="156">
        <f t="shared" si="165"/>
        <v>0.60687706138573416</v>
      </c>
      <c r="Y330" s="156">
        <f t="shared" si="165"/>
        <v>0.60691715939235147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0.76830481934433403</v>
      </c>
      <c r="P331" s="159">
        <f t="shared" si="166"/>
        <v>0.77560320089158796</v>
      </c>
      <c r="Q331" s="159">
        <f t="shared" si="166"/>
        <v>0.78504737779970957</v>
      </c>
      <c r="R331" s="159">
        <f t="shared" ref="R331:V331" si="167">IF(R313=0,"",R313/R295)</f>
        <v>0.79789864462308957</v>
      </c>
      <c r="S331" s="159">
        <f t="shared" si="167"/>
        <v>0.81397977459421034</v>
      </c>
      <c r="T331" s="159">
        <f t="shared" si="167"/>
        <v>0.83129199408825483</v>
      </c>
      <c r="U331" s="159">
        <f t="shared" si="167"/>
        <v>0.84783652948045274</v>
      </c>
      <c r="V331" s="159">
        <f t="shared" si="167"/>
        <v>0.86161460714601179</v>
      </c>
      <c r="W331" s="159">
        <f t="shared" ref="W331:Y331" si="168">IF(W313=0,"",W313/W295)</f>
        <v>0.87193176191231647</v>
      </c>
      <c r="X331" s="159">
        <f t="shared" si="168"/>
        <v>0.87958194501488507</v>
      </c>
      <c r="Y331" s="159">
        <f t="shared" si="168"/>
        <v>0.8863660954464414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8.3136431460555937E-2</v>
      </c>
      <c r="P333" s="117">
        <f t="shared" si="169"/>
        <v>0.15255302697583925</v>
      </c>
      <c r="Q333" s="117">
        <f t="shared" si="169"/>
        <v>0.31584013438335279</v>
      </c>
      <c r="R333" s="117">
        <f t="shared" ref="R333:V333" si="170">R334+R336+R338+R347</f>
        <v>0.39816664827114234</v>
      </c>
      <c r="S333" s="117">
        <f t="shared" si="170"/>
        <v>0.42302113169735744</v>
      </c>
      <c r="T333" s="117">
        <f t="shared" si="170"/>
        <v>0.45084381649982935</v>
      </c>
      <c r="U333" s="117">
        <f t="shared" si="170"/>
        <v>0.25880021999002173</v>
      </c>
      <c r="V333" s="117">
        <f t="shared" si="170"/>
        <v>0.13042981501044237</v>
      </c>
      <c r="W333" s="117">
        <f t="shared" ref="W333:Y333" si="171">W334+W336+W338+W347</f>
        <v>1.2261557799326384</v>
      </c>
      <c r="X333" s="117">
        <f t="shared" si="171"/>
        <v>2.1475930084707886</v>
      </c>
      <c r="Y333" s="117">
        <f t="shared" si="171"/>
        <v>2.8229883497384161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7.8894551906087793E-4</v>
      </c>
      <c r="P338" s="122">
        <v>1.0312131073439157E-3</v>
      </c>
      <c r="Q338" s="122">
        <v>2.5134292154234284E-3</v>
      </c>
      <c r="R338" s="122">
        <v>7.0806668413525087E-3</v>
      </c>
      <c r="S338" s="122">
        <v>9.6140905690183277E-3</v>
      </c>
      <c r="T338" s="122">
        <v>7.5957082323843987E-3</v>
      </c>
      <c r="U338" s="122">
        <v>6.4500427842051856E-3</v>
      </c>
      <c r="V338" s="122">
        <v>1.4629629117296723E-2</v>
      </c>
      <c r="W338" s="122">
        <v>8.2224240922807043E-2</v>
      </c>
      <c r="X338" s="122">
        <v>0.13022246445044333</v>
      </c>
      <c r="Y338" s="122">
        <v>0.22467625838714225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7.8894551906087793E-4</v>
      </c>
      <c r="P339" s="98">
        <v>1.0312131073439157E-3</v>
      </c>
      <c r="Q339" s="98">
        <v>2.5134292154234284E-3</v>
      </c>
      <c r="R339" s="98">
        <v>7.0806668413525087E-3</v>
      </c>
      <c r="S339" s="98">
        <v>9.6140905690183277E-3</v>
      </c>
      <c r="T339" s="98">
        <v>7.5957082323843987E-3</v>
      </c>
      <c r="U339" s="98">
        <v>6.4500427842051856E-3</v>
      </c>
      <c r="V339" s="98">
        <v>1.4629629117296723E-2</v>
      </c>
      <c r="W339" s="98">
        <v>8.2224240922807043E-2</v>
      </c>
      <c r="X339" s="98">
        <v>0.13022246445044333</v>
      </c>
      <c r="Y339" s="98">
        <v>0.22467625838714225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8.2347485941495061E-2</v>
      </c>
      <c r="P347" s="122">
        <v>0.15152181386849534</v>
      </c>
      <c r="Q347" s="122">
        <v>0.31332670516792938</v>
      </c>
      <c r="R347" s="122">
        <v>0.39108598142978984</v>
      </c>
      <c r="S347" s="122">
        <v>0.41340704112833909</v>
      </c>
      <c r="T347" s="122">
        <v>0.44324810826744493</v>
      </c>
      <c r="U347" s="122">
        <v>0.25235017720581654</v>
      </c>
      <c r="V347" s="122">
        <v>0.11580018589314564</v>
      </c>
      <c r="W347" s="122">
        <v>1.1439315390098312</v>
      </c>
      <c r="X347" s="122">
        <v>2.0173705440203453</v>
      </c>
      <c r="Y347" s="122">
        <v>2.5983120913512736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8.2347485941495061E-2</v>
      </c>
      <c r="P348" s="98">
        <v>0.15152181386849534</v>
      </c>
      <c r="Q348" s="98">
        <v>0.31332670516792938</v>
      </c>
      <c r="R348" s="98">
        <v>0.39108598142978984</v>
      </c>
      <c r="S348" s="98">
        <v>0.41340704112833909</v>
      </c>
      <c r="T348" s="98">
        <v>0.44324810826744493</v>
      </c>
      <c r="U348" s="98">
        <v>0.25235017720581654</v>
      </c>
      <c r="V348" s="98">
        <v>0.11580018589314564</v>
      </c>
      <c r="W348" s="98">
        <v>1.1439315390098312</v>
      </c>
      <c r="X348" s="98">
        <v>2.0173705440203453</v>
      </c>
      <c r="Y348" s="98">
        <v>2.5983120913512736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3859.2895205519649</v>
      </c>
      <c r="P351" s="117">
        <f t="shared" si="174"/>
        <v>3259.9996462413192</v>
      </c>
      <c r="Q351" s="117">
        <f t="shared" si="174"/>
        <v>2911.1609060935866</v>
      </c>
      <c r="R351" s="117">
        <f t="shared" ref="R351:V351" si="175">R352+R354+R356+R365</f>
        <v>2970.4092476718838</v>
      </c>
      <c r="S351" s="117">
        <f t="shared" si="175"/>
        <v>3330.1286610002207</v>
      </c>
      <c r="T351" s="117">
        <f t="shared" si="175"/>
        <v>3304.5093491581183</v>
      </c>
      <c r="U351" s="117">
        <f t="shared" si="175"/>
        <v>2642.594642898147</v>
      </c>
      <c r="V351" s="117">
        <f t="shared" si="175"/>
        <v>2127.8862554299467</v>
      </c>
      <c r="W351" s="117">
        <f t="shared" ref="W351:Y351" si="176">W352+W354+W356+W365</f>
        <v>2810.4096749176588</v>
      </c>
      <c r="X351" s="117">
        <f t="shared" si="176"/>
        <v>2608.6863582748879</v>
      </c>
      <c r="Y351" s="117">
        <f t="shared" si="176"/>
        <v>2650.0108977921132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2551.3009177545268</v>
      </c>
      <c r="P352" s="122">
        <f t="shared" si="177"/>
        <v>1908.9236881168385</v>
      </c>
      <c r="Q352" s="122">
        <f t="shared" si="177"/>
        <v>1689.1419203457772</v>
      </c>
      <c r="R352" s="122">
        <f t="shared" si="177"/>
        <v>1721.8849219842348</v>
      </c>
      <c r="S352" s="122">
        <f t="shared" si="177"/>
        <v>2088.2590258320365</v>
      </c>
      <c r="T352" s="122">
        <f t="shared" si="177"/>
        <v>2008.6269588304522</v>
      </c>
      <c r="U352" s="122">
        <f t="shared" si="177"/>
        <v>1450.3377912145083</v>
      </c>
      <c r="V352" s="122">
        <f t="shared" si="177"/>
        <v>1064.2373033038384</v>
      </c>
      <c r="W352" s="122">
        <f t="shared" si="177"/>
        <v>1329.5945148126989</v>
      </c>
      <c r="X352" s="122">
        <f t="shared" si="177"/>
        <v>1198.7187611627303</v>
      </c>
      <c r="Y352" s="122">
        <f t="shared" si="177"/>
        <v>1214.1418094854644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2551.3009177545268</v>
      </c>
      <c r="P353" s="98">
        <v>1908.9236881168385</v>
      </c>
      <c r="Q353" s="98">
        <v>1689.1419203457772</v>
      </c>
      <c r="R353" s="98">
        <v>1721.8849219842348</v>
      </c>
      <c r="S353" s="98">
        <v>2088.2590258320365</v>
      </c>
      <c r="T353" s="98">
        <v>2008.6269588304522</v>
      </c>
      <c r="U353" s="98">
        <v>1450.3377912145083</v>
      </c>
      <c r="V353" s="98">
        <v>1064.2373033038384</v>
      </c>
      <c r="W353" s="98">
        <v>1329.5945148126989</v>
      </c>
      <c r="X353" s="98">
        <v>1198.7187611627303</v>
      </c>
      <c r="Y353" s="98">
        <v>1214.1418094854644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2.009477499594559</v>
      </c>
      <c r="P354" s="122">
        <f t="shared" si="178"/>
        <v>4.6538952000999192</v>
      </c>
      <c r="Q354" s="122">
        <f t="shared" si="178"/>
        <v>3.2087756353952019</v>
      </c>
      <c r="R354" s="122">
        <f t="shared" si="178"/>
        <v>2.299992003384987</v>
      </c>
      <c r="S354" s="122">
        <f t="shared" si="178"/>
        <v>2.1003992212104592</v>
      </c>
      <c r="T354" s="122">
        <f t="shared" si="178"/>
        <v>3.2639040422807506</v>
      </c>
      <c r="U354" s="122">
        <f t="shared" si="178"/>
        <v>2.1506908667958347</v>
      </c>
      <c r="V354" s="122">
        <f t="shared" si="178"/>
        <v>1.2825423020961966</v>
      </c>
      <c r="W354" s="122">
        <f t="shared" si="178"/>
        <v>2.2947465873275323</v>
      </c>
      <c r="X354" s="122">
        <f t="shared" si="178"/>
        <v>1.4782711937885153</v>
      </c>
      <c r="Y354" s="122">
        <f t="shared" si="178"/>
        <v>0.13724627013582932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2.009477499594559</v>
      </c>
      <c r="P355" s="98">
        <f>RES_hhdet_in_fech!P147</f>
        <v>4.6538952000999192</v>
      </c>
      <c r="Q355" s="98">
        <f>RES_hhdet_in_fech!Q147</f>
        <v>3.2087756353952019</v>
      </c>
      <c r="R355" s="98">
        <f>RES_hhdet_in_fech!R147</f>
        <v>2.299992003384987</v>
      </c>
      <c r="S355" s="98">
        <f>RES_hhdet_in_fech!S147</f>
        <v>2.1003992212104592</v>
      </c>
      <c r="T355" s="98">
        <f>RES_hhdet_in_fech!T147</f>
        <v>3.2639040422807506</v>
      </c>
      <c r="U355" s="98">
        <f>RES_hhdet_in_fech!U147</f>
        <v>2.1506908667958347</v>
      </c>
      <c r="V355" s="98">
        <f>RES_hhdet_in_fech!V147</f>
        <v>1.2825423020961966</v>
      </c>
      <c r="W355" s="98">
        <f>RES_hhdet_in_fech!W147</f>
        <v>2.2947465873275323</v>
      </c>
      <c r="X355" s="98">
        <f>RES_hhdet_in_fech!X147</f>
        <v>1.4782711937885153</v>
      </c>
      <c r="Y355" s="98">
        <f>RES_hhdet_in_fech!Y147</f>
        <v>0.13724627013582932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649.29065656688658</v>
      </c>
      <c r="P356" s="122">
        <v>712.98377509617819</v>
      </c>
      <c r="Q356" s="122">
        <v>678.45648022482237</v>
      </c>
      <c r="R356" s="122">
        <v>699.33624277795616</v>
      </c>
      <c r="S356" s="122">
        <v>693.0396222249725</v>
      </c>
      <c r="T356" s="122">
        <v>689.23647240665855</v>
      </c>
      <c r="U356" s="122">
        <v>625.25498857660671</v>
      </c>
      <c r="V356" s="122">
        <v>610.09394614731571</v>
      </c>
      <c r="W356" s="122">
        <v>925.240410277357</v>
      </c>
      <c r="X356" s="122">
        <v>824.78298395082015</v>
      </c>
      <c r="Y356" s="122">
        <v>597.703963788279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694.61658660052638</v>
      </c>
      <c r="P357" s="98">
        <v>648.51275837289995</v>
      </c>
      <c r="Q357" s="98">
        <v>582.34613567608915</v>
      </c>
      <c r="R357" s="98">
        <v>611.18420818983145</v>
      </c>
      <c r="S357" s="98">
        <v>622.39692216281378</v>
      </c>
      <c r="T357" s="98">
        <v>597.1018093276291</v>
      </c>
      <c r="U357" s="98">
        <v>546.04368864077378</v>
      </c>
      <c r="V357" s="98">
        <v>456.75398342333517</v>
      </c>
      <c r="W357" s="98">
        <v>572.73132166648168</v>
      </c>
      <c r="X357" s="98">
        <v>568.71347432567677</v>
      </c>
      <c r="Y357" s="98">
        <v>694.0814832953115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649.09892251429073</v>
      </c>
      <c r="P361" s="101">
        <v>713.18881694854656</v>
      </c>
      <c r="Q361" s="101">
        <v>679.03915302202279</v>
      </c>
      <c r="R361" s="101">
        <v>700.4400369748613</v>
      </c>
      <c r="S361" s="101">
        <v>694.3128010228063</v>
      </c>
      <c r="T361" s="101">
        <v>690.45478200109198</v>
      </c>
      <c r="U361" s="101">
        <v>626.27479238860565</v>
      </c>
      <c r="V361" s="101">
        <v>613.30799917899139</v>
      </c>
      <c r="W361" s="101">
        <v>937.05051121046074</v>
      </c>
      <c r="X361" s="101">
        <v>838.35029358036797</v>
      </c>
      <c r="Y361" s="101">
        <v>586.49361644540727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656.68846873095708</v>
      </c>
      <c r="P365" s="122">
        <v>633.43828782820287</v>
      </c>
      <c r="Q365" s="122">
        <v>540.35372988759229</v>
      </c>
      <c r="R365" s="122">
        <v>546.88809090630764</v>
      </c>
      <c r="S365" s="122">
        <v>546.72961372200143</v>
      </c>
      <c r="T365" s="122">
        <v>603.38201387872709</v>
      </c>
      <c r="U365" s="122">
        <v>564.85117224023566</v>
      </c>
      <c r="V365" s="122">
        <v>452.27246367669636</v>
      </c>
      <c r="W365" s="122">
        <v>553.28000324027516</v>
      </c>
      <c r="X365" s="122">
        <v>583.70634196754895</v>
      </c>
      <c r="Y365" s="122">
        <v>838.02787824823383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756.80322020636254</v>
      </c>
      <c r="P366" s="98">
        <v>702.87336810035583</v>
      </c>
      <c r="Q366" s="98">
        <v>573.76108414119869</v>
      </c>
      <c r="R366" s="98">
        <v>613.9915292032905</v>
      </c>
      <c r="S366" s="98">
        <v>662.02024307537511</v>
      </c>
      <c r="T366" s="98">
        <v>631.47556669556559</v>
      </c>
      <c r="U366" s="98">
        <v>722.76628629113793</v>
      </c>
      <c r="V366" s="98">
        <v>679.69822089068282</v>
      </c>
      <c r="W366" s="98">
        <v>559.28437657935467</v>
      </c>
      <c r="X366" s="98">
        <v>616.33946061436347</v>
      </c>
      <c r="Y366" s="98">
        <v>839.62758366332184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588.95546596722954</v>
      </c>
      <c r="P367" s="33">
        <v>581.10001048247375</v>
      </c>
      <c r="Q367" s="33">
        <v>433.12905749016915</v>
      </c>
      <c r="R367" s="33">
        <v>404.34412046332295</v>
      </c>
      <c r="S367" s="33">
        <v>256.49706784981817</v>
      </c>
      <c r="T367" s="33">
        <v>531.10134926254796</v>
      </c>
      <c r="U367" s="33">
        <v>469.81768347898378</v>
      </c>
      <c r="V367" s="33">
        <v>424.39254901332765</v>
      </c>
      <c r="W367" s="33">
        <v>548.12718418336772</v>
      </c>
      <c r="X367" s="33">
        <v>500.098481622252</v>
      </c>
      <c r="Y367" s="33">
        <v>426.84322032850361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7844.7363575893442</v>
      </c>
      <c r="P369" s="117">
        <f t="shared" si="179"/>
        <v>6515.8623651515145</v>
      </c>
      <c r="Q369" s="117">
        <f t="shared" si="179"/>
        <v>6014.2076182834035</v>
      </c>
      <c r="R369" s="117">
        <f t="shared" ref="R369:V369" si="180">R370+R372+R374+R383</f>
        <v>6398.4698718157142</v>
      </c>
      <c r="S369" s="117">
        <f t="shared" si="180"/>
        <v>7830.8447446593709</v>
      </c>
      <c r="T369" s="117">
        <f t="shared" si="180"/>
        <v>7843.6583286011755</v>
      </c>
      <c r="U369" s="117">
        <f t="shared" si="180"/>
        <v>6023.1252069045559</v>
      </c>
      <c r="V369" s="117">
        <f t="shared" si="180"/>
        <v>4695.3980320603796</v>
      </c>
      <c r="W369" s="117">
        <f t="shared" ref="W369:Y369" si="181">W370+W372+W374+W383</f>
        <v>6525.1103581046309</v>
      </c>
      <c r="X369" s="117">
        <f t="shared" si="181"/>
        <v>5929.7485862100084</v>
      </c>
      <c r="Y369" s="117">
        <f t="shared" si="181"/>
        <v>5955.0804042729287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6959.0663197530384</v>
      </c>
      <c r="P370" s="122">
        <f t="shared" si="182"/>
        <v>5574.8299241122213</v>
      </c>
      <c r="Q370" s="122">
        <f t="shared" si="182"/>
        <v>5186.1739648848597</v>
      </c>
      <c r="R370" s="122">
        <f t="shared" si="182"/>
        <v>5537.2249499905765</v>
      </c>
      <c r="S370" s="122">
        <f t="shared" si="182"/>
        <v>6973.6589761324421</v>
      </c>
      <c r="T370" s="122">
        <f t="shared" si="182"/>
        <v>6918.8732988983802</v>
      </c>
      <c r="U370" s="122">
        <f t="shared" si="182"/>
        <v>5125.3903098532737</v>
      </c>
      <c r="V370" s="122">
        <f t="shared" si="182"/>
        <v>3846.1123261330913</v>
      </c>
      <c r="W370" s="122">
        <f t="shared" si="182"/>
        <v>5371.8891371465643</v>
      </c>
      <c r="X370" s="122">
        <f t="shared" si="182"/>
        <v>4869.7930180057156</v>
      </c>
      <c r="Y370" s="122">
        <f t="shared" si="182"/>
        <v>4955.3384889914614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6959.0663197530384</v>
      </c>
      <c r="P371" s="98">
        <v>5574.8299241122213</v>
      </c>
      <c r="Q371" s="98">
        <v>5186.1739648848597</v>
      </c>
      <c r="R371" s="98">
        <v>5537.2249499905765</v>
      </c>
      <c r="S371" s="98">
        <v>6973.6589761324421</v>
      </c>
      <c r="T371" s="98">
        <v>6918.8732988983802</v>
      </c>
      <c r="U371" s="98">
        <v>5125.3903098532737</v>
      </c>
      <c r="V371" s="98">
        <v>3846.1123261330913</v>
      </c>
      <c r="W371" s="98">
        <v>5371.8891371465643</v>
      </c>
      <c r="X371" s="98">
        <v>4869.7930180057156</v>
      </c>
      <c r="Y371" s="98">
        <v>4955.3384889914614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8.7856631040380062</v>
      </c>
      <c r="P372" s="122">
        <f t="shared" si="183"/>
        <v>21.347690989205503</v>
      </c>
      <c r="Q372" s="122">
        <f t="shared" si="183"/>
        <v>15.24818612371195</v>
      </c>
      <c r="R372" s="122">
        <f t="shared" si="183"/>
        <v>11.011835271922747</v>
      </c>
      <c r="S372" s="122">
        <f t="shared" si="183"/>
        <v>10.064572763256756</v>
      </c>
      <c r="T372" s="122">
        <f t="shared" si="183"/>
        <v>15.654191989713526</v>
      </c>
      <c r="U372" s="122">
        <f t="shared" si="183"/>
        <v>10.325593686572329</v>
      </c>
      <c r="V372" s="122">
        <f t="shared" si="183"/>
        <v>6.1755312797641917</v>
      </c>
      <c r="W372" s="122">
        <f t="shared" si="183"/>
        <v>11.154896171388987</v>
      </c>
      <c r="X372" s="122">
        <f t="shared" si="183"/>
        <v>7.2640618753879957</v>
      </c>
      <c r="Y372" s="122">
        <f t="shared" si="183"/>
        <v>0.68258620848558305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8.7856631040380062</v>
      </c>
      <c r="P373" s="98">
        <f>RES_hhdet_in_tesh!P147</f>
        <v>21.347690989205503</v>
      </c>
      <c r="Q373" s="98">
        <f>RES_hhdet_in_tesh!Q147</f>
        <v>15.24818612371195</v>
      </c>
      <c r="R373" s="98">
        <f>RES_hhdet_in_tesh!R147</f>
        <v>11.011835271922747</v>
      </c>
      <c r="S373" s="98">
        <f>RES_hhdet_in_tesh!S147</f>
        <v>10.064572763256756</v>
      </c>
      <c r="T373" s="98">
        <f>RES_hhdet_in_tesh!T147</f>
        <v>15.654191989713526</v>
      </c>
      <c r="U373" s="98">
        <f>RES_hhdet_in_tesh!U147</f>
        <v>10.325593686572329</v>
      </c>
      <c r="V373" s="98">
        <f>RES_hhdet_in_tesh!V147</f>
        <v>6.1755312797641917</v>
      </c>
      <c r="W373" s="98">
        <f>RES_hhdet_in_tesh!W147</f>
        <v>11.154896171388987</v>
      </c>
      <c r="X373" s="98">
        <f>RES_hhdet_in_tesh!X147</f>
        <v>7.2640618753879957</v>
      </c>
      <c r="Y373" s="98">
        <f>RES_hhdet_in_tesh!Y147</f>
        <v>0.68258620848558305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430.72999735094021</v>
      </c>
      <c r="P374" s="122">
        <v>488.23063499583645</v>
      </c>
      <c r="Q374" s="122">
        <v>478.7046525638483</v>
      </c>
      <c r="R374" s="122">
        <v>503.56797265787924</v>
      </c>
      <c r="S374" s="122">
        <v>508.83866840513127</v>
      </c>
      <c r="T374" s="122">
        <v>515.04535550501919</v>
      </c>
      <c r="U374" s="122">
        <v>475.66042304009699</v>
      </c>
      <c r="V374" s="122">
        <v>472.5061886492129</v>
      </c>
      <c r="W374" s="122">
        <v>728.21084298859626</v>
      </c>
      <c r="X374" s="122">
        <v>660.16683117134005</v>
      </c>
      <c r="Y374" s="122">
        <v>489.98356831978458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471.80861962006094</v>
      </c>
      <c r="P375" s="98">
        <v>473.20428813026484</v>
      </c>
      <c r="Q375" s="98">
        <v>451.37094211937659</v>
      </c>
      <c r="R375" s="98">
        <v>491.73087623846055</v>
      </c>
      <c r="S375" s="98">
        <v>517.82671427142952</v>
      </c>
      <c r="T375" s="98">
        <v>511.46692085086852</v>
      </c>
      <c r="U375" s="98">
        <v>479.16914971790419</v>
      </c>
      <c r="V375" s="98">
        <v>408.34655005490657</v>
      </c>
      <c r="W375" s="98">
        <v>517.83730587275534</v>
      </c>
      <c r="X375" s="98">
        <v>515.24601702307348</v>
      </c>
      <c r="Y375" s="98">
        <v>629.47120986987284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430.5562299132535</v>
      </c>
      <c r="P379" s="101">
        <v>488.27842437705362</v>
      </c>
      <c r="Q379" s="101">
        <v>478.87036427362654</v>
      </c>
      <c r="R379" s="101">
        <v>503.7161906587117</v>
      </c>
      <c r="S379" s="101">
        <v>508.67667871021791</v>
      </c>
      <c r="T379" s="101">
        <v>515.09267364920618</v>
      </c>
      <c r="U379" s="101">
        <v>475.61525003013264</v>
      </c>
      <c r="V379" s="101">
        <v>473.85099451242041</v>
      </c>
      <c r="W379" s="101">
        <v>735.25898100053496</v>
      </c>
      <c r="X379" s="101">
        <v>667.84515866997094</v>
      </c>
      <c r="Y379" s="101">
        <v>473.75877938754428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446.15437738132857</v>
      </c>
      <c r="P383" s="122">
        <v>431.45411505425147</v>
      </c>
      <c r="Q383" s="122">
        <v>334.08081471098359</v>
      </c>
      <c r="R383" s="122">
        <v>346.66511389533542</v>
      </c>
      <c r="S383" s="122">
        <v>338.28252735854153</v>
      </c>
      <c r="T383" s="122">
        <v>394.08548220806261</v>
      </c>
      <c r="U383" s="122">
        <v>411.74888032461234</v>
      </c>
      <c r="V383" s="122">
        <v>370.60398599831097</v>
      </c>
      <c r="W383" s="122">
        <v>413.85548179808092</v>
      </c>
      <c r="X383" s="122">
        <v>392.52467515756547</v>
      </c>
      <c r="Y383" s="122">
        <v>509.07576075319753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436.77900073343477</v>
      </c>
      <c r="P384" s="98">
        <v>405.91735887865622</v>
      </c>
      <c r="Q384" s="98">
        <v>332.22824978823832</v>
      </c>
      <c r="R384" s="98">
        <v>357.9818487190023</v>
      </c>
      <c r="S384" s="98">
        <v>389.72414949735173</v>
      </c>
      <c r="T384" s="98">
        <v>375.65661625417289</v>
      </c>
      <c r="U384" s="98">
        <v>434.04908243012648</v>
      </c>
      <c r="V384" s="98">
        <v>410.91072904673723</v>
      </c>
      <c r="W384" s="98">
        <v>339.19259705110125</v>
      </c>
      <c r="X384" s="98">
        <v>374.04228067371338</v>
      </c>
      <c r="Y384" s="98">
        <v>509.5843880244073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452.49732288181036</v>
      </c>
      <c r="P385" s="33">
        <v>450.70302816834192</v>
      </c>
      <c r="Q385" s="33">
        <v>340.02683083151692</v>
      </c>
      <c r="R385" s="33">
        <v>322.62562567900062</v>
      </c>
      <c r="S385" s="33">
        <v>208.78342547247084</v>
      </c>
      <c r="T385" s="33">
        <v>441.50029969142616</v>
      </c>
      <c r="U385" s="33">
        <v>398.32859424936754</v>
      </c>
      <c r="V385" s="33">
        <v>365.66281939381281</v>
      </c>
      <c r="W385" s="33">
        <v>477.9295014570406</v>
      </c>
      <c r="X385" s="33">
        <v>439.87759516429117</v>
      </c>
      <c r="Y385" s="33">
        <v>378.33935857036084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70.039116647477627</v>
      </c>
      <c r="P387" s="117">
        <f t="shared" si="184"/>
        <v>69.091044826014155</v>
      </c>
      <c r="Q387" s="117">
        <f t="shared" si="184"/>
        <v>100.17130808225588</v>
      </c>
      <c r="R387" s="117">
        <f t="shared" ref="R387:V387" si="185">R388+R390+R392+R401</f>
        <v>96.548653799986027</v>
      </c>
      <c r="S387" s="117">
        <f t="shared" si="185"/>
        <v>110.13307255854136</v>
      </c>
      <c r="T387" s="117">
        <f t="shared" si="185"/>
        <v>105.06730750403854</v>
      </c>
      <c r="U387" s="117">
        <f t="shared" si="185"/>
        <v>63.260870200445304</v>
      </c>
      <c r="V387" s="117">
        <f t="shared" si="185"/>
        <v>18.990945691677688</v>
      </c>
      <c r="W387" s="117">
        <f t="shared" ref="W387:Y387" si="186">W388+W390+W392+W401</f>
        <v>62.892684649807045</v>
      </c>
      <c r="X387" s="117">
        <f t="shared" si="186"/>
        <v>107.20276585987065</v>
      </c>
      <c r="Y387" s="117">
        <f t="shared" si="186"/>
        <v>206.41915397326818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0.66465502869492665</v>
      </c>
      <c r="P392" s="122">
        <v>0.46703492180430961</v>
      </c>
      <c r="Q392" s="122">
        <v>0.79715484155516292</v>
      </c>
      <c r="R392" s="122">
        <v>1.7169415231213647</v>
      </c>
      <c r="S392" s="122">
        <v>2.5030175915173984</v>
      </c>
      <c r="T392" s="122">
        <v>1.7701487374468419</v>
      </c>
      <c r="U392" s="122">
        <v>1.576642088537078</v>
      </c>
      <c r="V392" s="122">
        <v>2.1301148976844386</v>
      </c>
      <c r="W392" s="122">
        <v>4.2174928663729503</v>
      </c>
      <c r="X392" s="122">
        <v>6.5003975665373801</v>
      </c>
      <c r="Y392" s="122">
        <v>16.428506755421338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157.7891038121756</v>
      </c>
      <c r="P393" s="98">
        <v>147.31615819198797</v>
      </c>
      <c r="Q393" s="98">
        <v>132.28574818018046</v>
      </c>
      <c r="R393" s="98">
        <v>138.83660473240212</v>
      </c>
      <c r="S393" s="98">
        <v>141.38368483850482</v>
      </c>
      <c r="T393" s="98">
        <v>135.63764700686426</v>
      </c>
      <c r="U393" s="98">
        <v>124.03928431163818</v>
      </c>
      <c r="V393" s="98">
        <v>103.75623487444484</v>
      </c>
      <c r="W393" s="98">
        <v>130.101647029758</v>
      </c>
      <c r="X393" s="98">
        <v>129.18895282782077</v>
      </c>
      <c r="Y393" s="98">
        <v>157.66754974536298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69.374461618782703</v>
      </c>
      <c r="P401" s="122">
        <v>68.624009904209842</v>
      </c>
      <c r="Q401" s="122">
        <v>99.374153240700707</v>
      </c>
      <c r="R401" s="122">
        <v>94.831712276864664</v>
      </c>
      <c r="S401" s="122">
        <v>107.63005496702397</v>
      </c>
      <c r="T401" s="122">
        <v>103.29715876659169</v>
      </c>
      <c r="U401" s="122">
        <v>61.684228111908226</v>
      </c>
      <c r="V401" s="122">
        <v>16.860830793993248</v>
      </c>
      <c r="W401" s="122">
        <v>58.675191783434094</v>
      </c>
      <c r="X401" s="122">
        <v>100.70236829333327</v>
      </c>
      <c r="Y401" s="122">
        <v>189.99064721784686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171.91541950207738</v>
      </c>
      <c r="P402" s="98">
        <v>159.66471429767685</v>
      </c>
      <c r="Q402" s="98">
        <v>130.33556787351469</v>
      </c>
      <c r="R402" s="98">
        <v>139.47431577381948</v>
      </c>
      <c r="S402" s="98">
        <v>150.3845184170022</v>
      </c>
      <c r="T402" s="98">
        <v>143.44598973056472</v>
      </c>
      <c r="U402" s="98">
        <v>164.18358959389496</v>
      </c>
      <c r="V402" s="98">
        <v>154.40024785752752</v>
      </c>
      <c r="W402" s="98">
        <v>127.04703898376623</v>
      </c>
      <c r="X402" s="98">
        <v>140.00767187315881</v>
      </c>
      <c r="Y402" s="98">
        <v>190.72980190496025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40.662797740753142</v>
      </c>
      <c r="P405" s="118">
        <f t="shared" si="189"/>
        <v>35.392924374064492</v>
      </c>
      <c r="Q405" s="118">
        <f t="shared" si="189"/>
        <v>31.49359078837082</v>
      </c>
      <c r="R405" s="118">
        <f t="shared" ref="R405:V405" si="190">R406+R408+R410+R419</f>
        <v>32.159894433401</v>
      </c>
      <c r="S405" s="118">
        <f t="shared" si="190"/>
        <v>35.391158033647869</v>
      </c>
      <c r="T405" s="118">
        <f t="shared" si="190"/>
        <v>38.304850805093885</v>
      </c>
      <c r="U405" s="118">
        <f t="shared" si="190"/>
        <v>32.513046368334045</v>
      </c>
      <c r="V405" s="118">
        <f t="shared" si="190"/>
        <v>30.079095560046749</v>
      </c>
      <c r="W405" s="118">
        <f t="shared" ref="W405:Y405" si="191">W406+W408+W410+W419</f>
        <v>39.439582350278471</v>
      </c>
      <c r="X405" s="118">
        <f t="shared" si="191"/>
        <v>37.496921542921449</v>
      </c>
      <c r="Y405" s="118">
        <f t="shared" si="191"/>
        <v>38.063861633701769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26.881381311763473</v>
      </c>
      <c r="P406" s="123">
        <f t="shared" si="192"/>
        <v>20.724662288622309</v>
      </c>
      <c r="Q406" s="123">
        <f t="shared" si="192"/>
        <v>18.273515665692511</v>
      </c>
      <c r="R406" s="123">
        <f t="shared" si="192"/>
        <v>18.64242691840515</v>
      </c>
      <c r="S406" s="123">
        <f t="shared" si="192"/>
        <v>22.193108051331308</v>
      </c>
      <c r="T406" s="123">
        <f t="shared" si="192"/>
        <v>23.283382751116068</v>
      </c>
      <c r="U406" s="123">
        <f t="shared" si="192"/>
        <v>17.844166899464188</v>
      </c>
      <c r="V406" s="123">
        <f t="shared" si="192"/>
        <v>15.043706148745541</v>
      </c>
      <c r="W406" s="123">
        <f t="shared" si="192"/>
        <v>18.658721832421236</v>
      </c>
      <c r="X406" s="123">
        <f t="shared" si="192"/>
        <v>17.230228998886233</v>
      </c>
      <c r="Y406" s="123">
        <f t="shared" si="192"/>
        <v>17.439522938736406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26.881381311763473</v>
      </c>
      <c r="P407" s="99">
        <v>20.724662288622309</v>
      </c>
      <c r="Q407" s="99">
        <v>18.273515665692511</v>
      </c>
      <c r="R407" s="99">
        <v>18.64242691840515</v>
      </c>
      <c r="S407" s="99">
        <v>22.193108051331308</v>
      </c>
      <c r="T407" s="99">
        <v>23.283382751116068</v>
      </c>
      <c r="U407" s="99">
        <v>17.844166899464188</v>
      </c>
      <c r="V407" s="99">
        <v>15.043706148745541</v>
      </c>
      <c r="W407" s="99">
        <v>18.658721832421236</v>
      </c>
      <c r="X407" s="99">
        <v>17.230228998886233</v>
      </c>
      <c r="Y407" s="99">
        <v>17.439522938736406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2.1172543986521491E-2</v>
      </c>
      <c r="P408" s="123">
        <f t="shared" si="193"/>
        <v>5.0526067096930367E-2</v>
      </c>
      <c r="Q408" s="123">
        <f t="shared" si="193"/>
        <v>3.4713253596289656E-2</v>
      </c>
      <c r="R408" s="123">
        <f t="shared" si="193"/>
        <v>2.4901450897549266E-2</v>
      </c>
      <c r="S408" s="123">
        <f t="shared" si="193"/>
        <v>2.2322128764022953E-2</v>
      </c>
      <c r="T408" s="123">
        <f t="shared" si="193"/>
        <v>3.7834166640672046E-2</v>
      </c>
      <c r="U408" s="123">
        <f t="shared" si="193"/>
        <v>2.6460930004534432E-2</v>
      </c>
      <c r="V408" s="123">
        <f t="shared" si="193"/>
        <v>1.8129593330522775E-2</v>
      </c>
      <c r="W408" s="123">
        <f t="shared" si="193"/>
        <v>3.2203079789986967E-2</v>
      </c>
      <c r="X408" s="123">
        <f t="shared" si="193"/>
        <v>2.1248479640651317E-2</v>
      </c>
      <c r="Y408" s="123">
        <f t="shared" si="193"/>
        <v>1.9713590765020631E-3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2.1172543986521491E-2</v>
      </c>
      <c r="P409" s="99">
        <f>RES_hhdet_in_fecs!P147</f>
        <v>5.0526067096930367E-2</v>
      </c>
      <c r="Q409" s="99">
        <f>RES_hhdet_in_fecs!Q147</f>
        <v>3.4713253596289656E-2</v>
      </c>
      <c r="R409" s="99">
        <f>RES_hhdet_in_fecs!R147</f>
        <v>2.4901450897549266E-2</v>
      </c>
      <c r="S409" s="99">
        <f>RES_hhdet_in_fecs!S147</f>
        <v>2.2322128764022953E-2</v>
      </c>
      <c r="T409" s="99">
        <f>RES_hhdet_in_fecs!T147</f>
        <v>3.7834166640672046E-2</v>
      </c>
      <c r="U409" s="99">
        <f>RES_hhdet_in_fecs!U147</f>
        <v>2.6460930004534432E-2</v>
      </c>
      <c r="V409" s="99">
        <f>RES_hhdet_in_fecs!V147</f>
        <v>1.8129593330522775E-2</v>
      </c>
      <c r="W409" s="99">
        <f>RES_hhdet_in_fecs!W147</f>
        <v>3.2203079789986967E-2</v>
      </c>
      <c r="X409" s="99">
        <f>RES_hhdet_in_fecs!X147</f>
        <v>2.1248479640651317E-2</v>
      </c>
      <c r="Y409" s="99">
        <f>RES_hhdet_in_fecs!Y147</f>
        <v>1.9713590765020631E-3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6.8411489996645933</v>
      </c>
      <c r="P410" s="123">
        <v>7.7406698068230604</v>
      </c>
      <c r="Q410" s="123">
        <v>7.3396941787703627</v>
      </c>
      <c r="R410" s="123">
        <v>7.5715424596182483</v>
      </c>
      <c r="S410" s="123">
        <v>7.3653234726302346</v>
      </c>
      <c r="T410" s="123">
        <v>7.9894161145866951</v>
      </c>
      <c r="U410" s="123">
        <v>7.6927971114512426</v>
      </c>
      <c r="V410" s="123">
        <v>8.6240860196088001</v>
      </c>
      <c r="W410" s="123">
        <v>12.984261931851057</v>
      </c>
      <c r="X410" s="123">
        <v>11.855324324842295</v>
      </c>
      <c r="Y410" s="123">
        <v>8.5852178926914355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7.3187185407820534</v>
      </c>
      <c r="P411" s="99">
        <v>7.0407256145477941</v>
      </c>
      <c r="Q411" s="99">
        <v>6.2999509425200531</v>
      </c>
      <c r="R411" s="99">
        <v>6.6171419410144363</v>
      </c>
      <c r="S411" s="99">
        <v>6.6145636022675918</v>
      </c>
      <c r="T411" s="99">
        <v>6.9214195830837832</v>
      </c>
      <c r="U411" s="99">
        <v>6.7182243843661311</v>
      </c>
      <c r="V411" s="99">
        <v>6.4565230776616618</v>
      </c>
      <c r="W411" s="99">
        <v>8.0373634943847954</v>
      </c>
      <c r="X411" s="99">
        <v>8.1746141921385664</v>
      </c>
      <c r="Y411" s="99">
        <v>9.9695520364383654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6.8391288239407455</v>
      </c>
      <c r="P415" s="102">
        <v>7.7428958901242533</v>
      </c>
      <c r="Q415" s="102">
        <v>7.3459976636104258</v>
      </c>
      <c r="R415" s="102">
        <v>7.5834929694264481</v>
      </c>
      <c r="S415" s="102">
        <v>7.3788542627666409</v>
      </c>
      <c r="T415" s="102">
        <v>8.0035383827718576</v>
      </c>
      <c r="U415" s="102">
        <v>7.7053442225699431</v>
      </c>
      <c r="V415" s="102">
        <v>8.669518809086215</v>
      </c>
      <c r="W415" s="102">
        <v>13.149997714955308</v>
      </c>
      <c r="X415" s="102">
        <v>12.050339085092777</v>
      </c>
      <c r="Y415" s="102">
        <v>8.4241962491652433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6.9190948853385601</v>
      </c>
      <c r="P419" s="123">
        <v>6.8770662115221928</v>
      </c>
      <c r="Q419" s="123">
        <v>5.8456676903116582</v>
      </c>
      <c r="R419" s="123">
        <v>5.9210236044800553</v>
      </c>
      <c r="S419" s="123">
        <v>5.8104043809223027</v>
      </c>
      <c r="T419" s="123">
        <v>6.9942177727504475</v>
      </c>
      <c r="U419" s="123">
        <v>6.9496214274140824</v>
      </c>
      <c r="V419" s="123">
        <v>6.3931737983618859</v>
      </c>
      <c r="W419" s="123">
        <v>7.7643955062161893</v>
      </c>
      <c r="X419" s="123">
        <v>8.3901197395522686</v>
      </c>
      <c r="Y419" s="123">
        <v>12.037149443197427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7.973938236279472</v>
      </c>
      <c r="P420" s="99">
        <v>7.6309038838093173</v>
      </c>
      <c r="Q420" s="99">
        <v>6.2070759319457585</v>
      </c>
      <c r="R420" s="99">
        <v>6.6475361190235009</v>
      </c>
      <c r="S420" s="99">
        <v>7.0356630116259105</v>
      </c>
      <c r="T420" s="99">
        <v>7.3198695520405215</v>
      </c>
      <c r="U420" s="99">
        <v>8.8925230522228471</v>
      </c>
      <c r="V420" s="99">
        <v>9.6079890012888356</v>
      </c>
      <c r="W420" s="99">
        <v>7.8486572346331975</v>
      </c>
      <c r="X420" s="99">
        <v>8.8591839816827953</v>
      </c>
      <c r="Y420" s="99">
        <v>12.060127071563153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6.205436742540968</v>
      </c>
      <c r="P421" s="110">
        <v>6.3088438517124397</v>
      </c>
      <c r="Q421" s="110">
        <v>4.6856871657610837</v>
      </c>
      <c r="R421" s="110">
        <v>4.3777348993438263</v>
      </c>
      <c r="S421" s="110">
        <v>2.7259392016144126</v>
      </c>
      <c r="T421" s="110">
        <v>6.1563626536777347</v>
      </c>
      <c r="U421" s="110">
        <v>5.7803810995632299</v>
      </c>
      <c r="V421" s="110">
        <v>5.9990725557670492</v>
      </c>
      <c r="W421" s="110">
        <v>7.6920839733657553</v>
      </c>
      <c r="X421" s="110">
        <v>7.1883511291577564</v>
      </c>
      <c r="Y421" s="110">
        <v>6.1310318728894533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82.654832227400632</v>
      </c>
      <c r="P423" s="118">
        <f t="shared" si="194"/>
        <v>70.740935259767014</v>
      </c>
      <c r="Q423" s="118">
        <f t="shared" si="194"/>
        <v>65.063045209920375</v>
      </c>
      <c r="R423" s="118">
        <f t="shared" ref="R423:V423" si="195">R424+R426+R428+R437</f>
        <v>69.274668389269834</v>
      </c>
      <c r="S423" s="118">
        <f t="shared" si="195"/>
        <v>83.222809719297615</v>
      </c>
      <c r="T423" s="118">
        <f t="shared" si="195"/>
        <v>90.921262522602646</v>
      </c>
      <c r="U423" s="118">
        <f t="shared" si="195"/>
        <v>74.10525472026292</v>
      </c>
      <c r="V423" s="118">
        <f t="shared" si="195"/>
        <v>66.372591927035558</v>
      </c>
      <c r="W423" s="118">
        <f t="shared" ref="W423:Y423" si="196">W424+W426+W428+W437</f>
        <v>91.569435449179693</v>
      </c>
      <c r="X423" s="118">
        <f t="shared" si="196"/>
        <v>85.233442035325155</v>
      </c>
      <c r="Y423" s="118">
        <f t="shared" si="196"/>
        <v>85.536763910921692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73.323109012078831</v>
      </c>
      <c r="P424" s="123">
        <f t="shared" si="197"/>
        <v>60.52440347037075</v>
      </c>
      <c r="Q424" s="123">
        <f t="shared" si="197"/>
        <v>56.105191666150958</v>
      </c>
      <c r="R424" s="123">
        <f t="shared" si="197"/>
        <v>59.950180260602842</v>
      </c>
      <c r="S424" s="123">
        <f t="shared" si="197"/>
        <v>74.113012445273171</v>
      </c>
      <c r="T424" s="123">
        <f t="shared" si="197"/>
        <v>80.201440350341358</v>
      </c>
      <c r="U424" s="123">
        <f t="shared" si="197"/>
        <v>63.06001310034911</v>
      </c>
      <c r="V424" s="123">
        <f t="shared" si="197"/>
        <v>54.367370387970233</v>
      </c>
      <c r="W424" s="123">
        <f t="shared" si="197"/>
        <v>75.38582929453716</v>
      </c>
      <c r="X424" s="123">
        <f t="shared" si="197"/>
        <v>69.997777290168756</v>
      </c>
      <c r="Y424" s="123">
        <f t="shared" si="197"/>
        <v>71.176808650212777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73.323109012078831</v>
      </c>
      <c r="P425" s="99">
        <v>60.52440347037075</v>
      </c>
      <c r="Q425" s="99">
        <v>56.105191666150958</v>
      </c>
      <c r="R425" s="99">
        <v>59.950180260602842</v>
      </c>
      <c r="S425" s="99">
        <v>74.113012445273171</v>
      </c>
      <c r="T425" s="99">
        <v>80.201440350341358</v>
      </c>
      <c r="U425" s="99">
        <v>63.06001310034911</v>
      </c>
      <c r="V425" s="99">
        <v>54.367370387970233</v>
      </c>
      <c r="W425" s="99">
        <v>75.38582929453716</v>
      </c>
      <c r="X425" s="99">
        <v>69.997777290168756</v>
      </c>
      <c r="Y425" s="99">
        <v>71.176808650212777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9.2568759072213944E-2</v>
      </c>
      <c r="P426" s="123">
        <f t="shared" si="198"/>
        <v>0.23176604132855746</v>
      </c>
      <c r="Q426" s="123">
        <f t="shared" si="198"/>
        <v>0.16495829311252111</v>
      </c>
      <c r="R426" s="123">
        <f t="shared" si="198"/>
        <v>0.11922244725725956</v>
      </c>
      <c r="S426" s="123">
        <f t="shared" si="198"/>
        <v>0.10696189891311356</v>
      </c>
      <c r="T426" s="123">
        <f t="shared" si="198"/>
        <v>0.18145855413997813</v>
      </c>
      <c r="U426" s="123">
        <f t="shared" si="198"/>
        <v>0.12704048546163763</v>
      </c>
      <c r="V426" s="123">
        <f t="shared" si="198"/>
        <v>8.7295265441973829E-2</v>
      </c>
      <c r="W426" s="123">
        <f t="shared" si="198"/>
        <v>0.15654103744614806</v>
      </c>
      <c r="X426" s="123">
        <f t="shared" si="198"/>
        <v>0.10441268930638105</v>
      </c>
      <c r="Y426" s="123">
        <f t="shared" si="198"/>
        <v>9.8044377909975514E-3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9.2568759072213944E-2</v>
      </c>
      <c r="P427" s="99">
        <f>RES_hhdet_in_tess!P147</f>
        <v>0.23176604132855746</v>
      </c>
      <c r="Q427" s="99">
        <f>RES_hhdet_in_tess!Q147</f>
        <v>0.16495829311252111</v>
      </c>
      <c r="R427" s="99">
        <f>RES_hhdet_in_tess!R147</f>
        <v>0.11922244725725956</v>
      </c>
      <c r="S427" s="99">
        <f>RES_hhdet_in_tess!S147</f>
        <v>0.10696189891311356</v>
      </c>
      <c r="T427" s="99">
        <f>RES_hhdet_in_tess!T147</f>
        <v>0.18145855413997813</v>
      </c>
      <c r="U427" s="99">
        <f>RES_hhdet_in_tess!U147</f>
        <v>0.12704048546163763</v>
      </c>
      <c r="V427" s="99">
        <f>RES_hhdet_in_tess!V147</f>
        <v>8.7295265441973829E-2</v>
      </c>
      <c r="W427" s="99">
        <f>RES_hhdet_in_tess!W147</f>
        <v>0.15654103744614806</v>
      </c>
      <c r="X427" s="99">
        <f>RES_hhdet_in_tess!X147</f>
        <v>0.10441268930638105</v>
      </c>
      <c r="Y427" s="99">
        <f>RES_hhdet_in_tess!Y147</f>
        <v>9.8044377909975514E-3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4.5383189496110745</v>
      </c>
      <c r="P428" s="123">
        <v>5.3005864468213471</v>
      </c>
      <c r="Q428" s="123">
        <v>5.1787341622986212</v>
      </c>
      <c r="R428" s="123">
        <v>5.4520072792703784</v>
      </c>
      <c r="S428" s="123">
        <v>5.4077159054113046</v>
      </c>
      <c r="T428" s="123">
        <v>5.9702465376599827</v>
      </c>
      <c r="U428" s="123">
        <v>5.8522669874647653</v>
      </c>
      <c r="V428" s="123">
        <v>6.6791910351530772</v>
      </c>
      <c r="W428" s="123">
        <v>10.219268659205678</v>
      </c>
      <c r="X428" s="123">
        <v>9.489152958211756</v>
      </c>
      <c r="Y428" s="123">
        <v>7.0379585090954739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4.9711373997177031</v>
      </c>
      <c r="P429" s="99">
        <v>5.137449509415597</v>
      </c>
      <c r="Q429" s="99">
        <v>4.8830319599009036</v>
      </c>
      <c r="R429" s="99">
        <v>5.3238499314083425</v>
      </c>
      <c r="S429" s="99">
        <v>5.5032369450014968</v>
      </c>
      <c r="T429" s="99">
        <v>5.9287664294018718</v>
      </c>
      <c r="U429" s="99">
        <v>5.8954364510357067</v>
      </c>
      <c r="V429" s="99">
        <v>5.7722516273479982</v>
      </c>
      <c r="W429" s="99">
        <v>7.2670142190615854</v>
      </c>
      <c r="X429" s="99">
        <v>7.4060798510071839</v>
      </c>
      <c r="Y429" s="99">
        <v>9.041511887686319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4.5364880763026703</v>
      </c>
      <c r="P433" s="102">
        <v>5.3011052830602567</v>
      </c>
      <c r="Q433" s="102">
        <v>5.1805268686947787</v>
      </c>
      <c r="R433" s="102">
        <v>5.4536119993148091</v>
      </c>
      <c r="S433" s="102">
        <v>5.405994349436714</v>
      </c>
      <c r="T433" s="102">
        <v>5.970795034959262</v>
      </c>
      <c r="U433" s="102">
        <v>5.8517112033336209</v>
      </c>
      <c r="V433" s="102">
        <v>6.6982007655679006</v>
      </c>
      <c r="W433" s="102">
        <v>10.318177947064619</v>
      </c>
      <c r="X433" s="102">
        <v>9.5995202482018858</v>
      </c>
      <c r="Y433" s="102">
        <v>6.804911119944224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4.7008355066385166</v>
      </c>
      <c r="P437" s="123">
        <v>4.6841793012463588</v>
      </c>
      <c r="Q437" s="123">
        <v>3.614161088358272</v>
      </c>
      <c r="R437" s="123">
        <v>3.75325840213935</v>
      </c>
      <c r="S437" s="123">
        <v>3.5951194697000202</v>
      </c>
      <c r="T437" s="123">
        <v>4.5681170804613194</v>
      </c>
      <c r="U437" s="123">
        <v>5.06593414698742</v>
      </c>
      <c r="V437" s="123">
        <v>5.2387352384702757</v>
      </c>
      <c r="W437" s="123">
        <v>5.8077964579907038</v>
      </c>
      <c r="X437" s="123">
        <v>5.6420990976382503</v>
      </c>
      <c r="Y437" s="123">
        <v>7.3121923138224334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4.6020533234551824</v>
      </c>
      <c r="P438" s="99">
        <v>4.4069337251237224</v>
      </c>
      <c r="Q438" s="99">
        <v>3.5941196260455208</v>
      </c>
      <c r="R438" s="99">
        <v>3.8757819222721963</v>
      </c>
      <c r="S438" s="99">
        <v>4.1418186407990163</v>
      </c>
      <c r="T438" s="99">
        <v>4.3544953635033492</v>
      </c>
      <c r="U438" s="99">
        <v>5.3403036977727947</v>
      </c>
      <c r="V438" s="99">
        <v>5.8084980125725485</v>
      </c>
      <c r="W438" s="99">
        <v>4.7600228832807714</v>
      </c>
      <c r="X438" s="99">
        <v>5.3764355410792222</v>
      </c>
      <c r="Y438" s="99">
        <v>7.3194980641839082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4.7676669554306308</v>
      </c>
      <c r="P439" s="110">
        <v>4.8931594853133822</v>
      </c>
      <c r="Q439" s="110">
        <v>3.6784864226704914</v>
      </c>
      <c r="R439" s="110">
        <v>3.4929887427056361</v>
      </c>
      <c r="S439" s="110">
        <v>2.2188593768876208</v>
      </c>
      <c r="T439" s="110">
        <v>5.1177349867062238</v>
      </c>
      <c r="U439" s="110">
        <v>4.9008182505280935</v>
      </c>
      <c r="V439" s="110">
        <v>5.1688885433776459</v>
      </c>
      <c r="W439" s="110">
        <v>6.7069723316742946</v>
      </c>
      <c r="X439" s="110">
        <v>6.3227438676345251</v>
      </c>
      <c r="Y439" s="110">
        <v>5.4343387822307072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0.73795614944433441</v>
      </c>
      <c r="P441" s="118">
        <f t="shared" si="199"/>
        <v>0.75010257356058752</v>
      </c>
      <c r="Q441" s="118">
        <f t="shared" si="199"/>
        <v>1.0836756494204485</v>
      </c>
      <c r="R441" s="118">
        <f t="shared" ref="R441:V441" si="200">R442+R444+R446+R455</f>
        <v>1.0453086611981601</v>
      </c>
      <c r="S441" s="118">
        <f t="shared" si="200"/>
        <v>1.1704463618170957</v>
      </c>
      <c r="T441" s="118">
        <f t="shared" si="200"/>
        <v>1.2179077476238496</v>
      </c>
      <c r="U441" s="118">
        <f t="shared" si="200"/>
        <v>0.778327319952686</v>
      </c>
      <c r="V441" s="118">
        <f t="shared" si="200"/>
        <v>0.26844972036355963</v>
      </c>
      <c r="W441" s="118">
        <f t="shared" ref="W441:Y441" si="201">W442+W444+W446+W455</f>
        <v>0.88259773570158728</v>
      </c>
      <c r="X441" s="118">
        <f t="shared" si="201"/>
        <v>1.5409187416803931</v>
      </c>
      <c r="Y441" s="118">
        <f t="shared" si="201"/>
        <v>2.9649350204297282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7.0030332928561556E-3</v>
      </c>
      <c r="P446" s="123">
        <v>5.0704703868680876E-3</v>
      </c>
      <c r="Q446" s="123">
        <v>8.6237996403280247E-3</v>
      </c>
      <c r="R446" s="123">
        <v>1.8588905947954124E-2</v>
      </c>
      <c r="S446" s="123">
        <v>2.6600981571620736E-2</v>
      </c>
      <c r="T446" s="123">
        <v>2.0519016933028548E-2</v>
      </c>
      <c r="U446" s="123">
        <v>1.9398146238067893E-2</v>
      </c>
      <c r="V446" s="123">
        <v>3.0110598909049057E-2</v>
      </c>
      <c r="W446" s="123">
        <v>5.9185733204502079E-2</v>
      </c>
      <c r="X446" s="123">
        <v>9.3435876941311183E-2</v>
      </c>
      <c r="Y446" s="123">
        <v>0.23597352316841244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1.6625201037240516</v>
      </c>
      <c r="P447" s="99">
        <v>1.5993712306006771</v>
      </c>
      <c r="Q447" s="99">
        <v>1.4310968561028559</v>
      </c>
      <c r="R447" s="99">
        <v>1.5031499633208394</v>
      </c>
      <c r="S447" s="99">
        <v>1.5025642678911066</v>
      </c>
      <c r="T447" s="99">
        <v>1.5722696724933125</v>
      </c>
      <c r="U447" s="99">
        <v>1.5261118511526106</v>
      </c>
      <c r="V447" s="99">
        <v>1.4666637823216233</v>
      </c>
      <c r="W447" s="99">
        <v>1.8257674913844506</v>
      </c>
      <c r="X447" s="99">
        <v>1.8569453598861974</v>
      </c>
      <c r="Y447" s="99">
        <v>2.2646834405973393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0.73095311615147829</v>
      </c>
      <c r="P455" s="123">
        <v>0.74503210317371937</v>
      </c>
      <c r="Q455" s="123">
        <v>1.0750518497801205</v>
      </c>
      <c r="R455" s="123">
        <v>1.0267197552502061</v>
      </c>
      <c r="S455" s="123">
        <v>1.1438453802454749</v>
      </c>
      <c r="T455" s="123">
        <v>1.1973887306908211</v>
      </c>
      <c r="U455" s="123">
        <v>0.7589291737146181</v>
      </c>
      <c r="V455" s="123">
        <v>0.23833912145451058</v>
      </c>
      <c r="W455" s="123">
        <v>0.82341200249708524</v>
      </c>
      <c r="X455" s="123">
        <v>1.4474828647390818</v>
      </c>
      <c r="Y455" s="123">
        <v>2.7289614972613156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1.8113598097532457</v>
      </c>
      <c r="P456" s="99">
        <v>1.7334361262461249</v>
      </c>
      <c r="Q456" s="99">
        <v>1.4099993687007986</v>
      </c>
      <c r="R456" s="99">
        <v>1.5100543047973787</v>
      </c>
      <c r="S456" s="99">
        <v>1.5982212097209418</v>
      </c>
      <c r="T456" s="99">
        <v>1.6627815674415254</v>
      </c>
      <c r="U456" s="99">
        <v>2.0200255365429429</v>
      </c>
      <c r="V456" s="99">
        <v>2.1825507815327718</v>
      </c>
      <c r="W456" s="99">
        <v>1.7829009774192774</v>
      </c>
      <c r="X456" s="99">
        <v>2.0124522332790638</v>
      </c>
      <c r="Y456" s="99">
        <v>2.7395784655762867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1581</v>
      </c>
      <c r="C5" s="120">
        <v>1613</v>
      </c>
      <c r="D5" s="120">
        <v>1705</v>
      </c>
      <c r="E5" s="120">
        <v>1960</v>
      </c>
      <c r="F5" s="120">
        <v>2649</v>
      </c>
      <c r="G5" s="120">
        <v>4111</v>
      </c>
      <c r="H5" s="120">
        <v>6382</v>
      </c>
      <c r="I5" s="120">
        <v>8842</v>
      </c>
      <c r="J5" s="120">
        <v>11042</v>
      </c>
      <c r="K5" s="120">
        <v>12334</v>
      </c>
      <c r="L5" s="120">
        <v>13255</v>
      </c>
      <c r="M5" s="120">
        <v>14058</v>
      </c>
      <c r="N5" s="120">
        <v>15205</v>
      </c>
      <c r="O5" s="120">
        <v>17243</v>
      </c>
      <c r="P5" s="120">
        <v>19623</v>
      </c>
      <c r="Q5" s="120">
        <v>20666</v>
      </c>
      <c r="R5" s="120">
        <v>20428</v>
      </c>
      <c r="S5" s="120">
        <v>20322</v>
      </c>
      <c r="T5" s="120">
        <v>19579</v>
      </c>
      <c r="U5" s="120">
        <v>19743</v>
      </c>
      <c r="V5" s="120">
        <v>18613</v>
      </c>
      <c r="W5" s="120">
        <v>16933</v>
      </c>
      <c r="X5" s="120">
        <v>10303</v>
      </c>
      <c r="Y5" s="120">
        <v>8872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1581</v>
      </c>
      <c r="C7" s="52">
        <v>1613</v>
      </c>
      <c r="D7" s="52">
        <v>1705</v>
      </c>
      <c r="E7" s="52">
        <v>1960</v>
      </c>
      <c r="F7" s="52">
        <v>2649</v>
      </c>
      <c r="G7" s="52">
        <v>4111</v>
      </c>
      <c r="H7" s="52">
        <v>6382</v>
      </c>
      <c r="I7" s="52">
        <v>8842</v>
      </c>
      <c r="J7" s="52">
        <v>11042</v>
      </c>
      <c r="K7" s="52">
        <v>12334</v>
      </c>
      <c r="L7" s="52">
        <v>13255</v>
      </c>
      <c r="M7" s="52">
        <v>14058</v>
      </c>
      <c r="N7" s="52">
        <v>15205</v>
      </c>
      <c r="O7" s="52">
        <v>17243</v>
      </c>
      <c r="P7" s="52">
        <v>19623</v>
      </c>
      <c r="Q7" s="52">
        <v>20666</v>
      </c>
      <c r="R7" s="52">
        <v>20428</v>
      </c>
      <c r="S7" s="52">
        <v>20322</v>
      </c>
      <c r="T7" s="52">
        <v>19579</v>
      </c>
      <c r="U7" s="52">
        <v>19743</v>
      </c>
      <c r="V7" s="52">
        <v>18613</v>
      </c>
      <c r="W7" s="52">
        <v>16933</v>
      </c>
      <c r="X7" s="52">
        <v>10303</v>
      </c>
      <c r="Y7" s="52">
        <v>8872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4</v>
      </c>
      <c r="G9" s="52">
        <v>14</v>
      </c>
      <c r="H9" s="52">
        <v>41</v>
      </c>
      <c r="I9" s="52">
        <v>98</v>
      </c>
      <c r="J9" s="52">
        <v>189</v>
      </c>
      <c r="K9" s="52">
        <v>279</v>
      </c>
      <c r="L9" s="52">
        <v>360</v>
      </c>
      <c r="M9" s="52">
        <v>400</v>
      </c>
      <c r="N9" s="52">
        <v>435</v>
      </c>
      <c r="O9" s="52">
        <v>484</v>
      </c>
      <c r="P9" s="52">
        <v>647</v>
      </c>
      <c r="Q9" s="52">
        <v>851</v>
      </c>
      <c r="R9" s="52">
        <v>1040</v>
      </c>
      <c r="S9" s="52">
        <v>1105</v>
      </c>
      <c r="T9" s="52">
        <v>1110</v>
      </c>
      <c r="U9" s="52">
        <v>1112</v>
      </c>
      <c r="V9" s="52">
        <v>1092</v>
      </c>
      <c r="W9" s="52">
        <v>1005</v>
      </c>
      <c r="X9" s="52">
        <v>780</v>
      </c>
      <c r="Y9" s="52">
        <v>560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51</v>
      </c>
      <c r="C11" s="52">
        <v>53</v>
      </c>
      <c r="D11" s="52">
        <v>54</v>
      </c>
      <c r="E11" s="52">
        <v>51</v>
      </c>
      <c r="F11" s="52">
        <v>46</v>
      </c>
      <c r="G11" s="52">
        <v>48</v>
      </c>
      <c r="H11" s="52">
        <v>55</v>
      </c>
      <c r="I11" s="52">
        <v>63</v>
      </c>
      <c r="J11" s="52">
        <v>64</v>
      </c>
      <c r="K11" s="52">
        <v>115</v>
      </c>
      <c r="L11" s="52">
        <v>131</v>
      </c>
      <c r="M11" s="52">
        <v>150</v>
      </c>
      <c r="N11" s="52">
        <v>152</v>
      </c>
      <c r="O11" s="52">
        <v>151</v>
      </c>
      <c r="P11" s="52">
        <v>152</v>
      </c>
      <c r="Q11" s="52">
        <v>149</v>
      </c>
      <c r="R11" s="52">
        <v>141</v>
      </c>
      <c r="S11" s="52">
        <v>146</v>
      </c>
      <c r="T11" s="52">
        <v>142</v>
      </c>
      <c r="U11" s="52">
        <v>163</v>
      </c>
      <c r="V11" s="52">
        <v>193</v>
      </c>
      <c r="W11" s="52">
        <v>237</v>
      </c>
      <c r="X11" s="52">
        <v>180</v>
      </c>
      <c r="Y11" s="52">
        <v>211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1530</v>
      </c>
      <c r="C13" s="52">
        <v>1560</v>
      </c>
      <c r="D13" s="52">
        <v>1651</v>
      </c>
      <c r="E13" s="52">
        <v>1909</v>
      </c>
      <c r="F13" s="52">
        <v>2603</v>
      </c>
      <c r="G13" s="52">
        <v>4063</v>
      </c>
      <c r="H13" s="52">
        <v>6327</v>
      </c>
      <c r="I13" s="52">
        <v>8779</v>
      </c>
      <c r="J13" s="52">
        <v>10978</v>
      </c>
      <c r="K13" s="52">
        <v>12219</v>
      </c>
      <c r="L13" s="52">
        <v>13124</v>
      </c>
      <c r="M13" s="52">
        <v>13908</v>
      </c>
      <c r="N13" s="52">
        <v>15053</v>
      </c>
      <c r="O13" s="52">
        <v>17092</v>
      </c>
      <c r="P13" s="52">
        <v>19471</v>
      </c>
      <c r="Q13" s="52">
        <v>20517</v>
      </c>
      <c r="R13" s="52">
        <v>20287</v>
      </c>
      <c r="S13" s="52">
        <v>20176</v>
      </c>
      <c r="T13" s="52">
        <v>19437</v>
      </c>
      <c r="U13" s="52">
        <v>19580</v>
      </c>
      <c r="V13" s="52">
        <v>18420</v>
      </c>
      <c r="W13" s="52">
        <v>16696</v>
      </c>
      <c r="X13" s="52">
        <v>10123</v>
      </c>
      <c r="Y13" s="52">
        <v>8661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1488</v>
      </c>
      <c r="C16" s="52">
        <v>1519</v>
      </c>
      <c r="D16" s="52">
        <v>1560</v>
      </c>
      <c r="E16" s="52">
        <v>1663</v>
      </c>
      <c r="F16" s="52">
        <v>1882</v>
      </c>
      <c r="G16" s="52">
        <v>2462</v>
      </c>
      <c r="H16" s="52">
        <v>2829</v>
      </c>
      <c r="I16" s="52">
        <v>2854</v>
      </c>
      <c r="J16" s="52">
        <v>3171</v>
      </c>
      <c r="K16" s="52">
        <v>4391</v>
      </c>
      <c r="L16" s="52">
        <v>5506</v>
      </c>
      <c r="M16" s="52">
        <v>6536</v>
      </c>
      <c r="N16" s="52">
        <v>7274</v>
      </c>
      <c r="O16" s="52">
        <v>8258</v>
      </c>
      <c r="P16" s="52">
        <v>9573</v>
      </c>
      <c r="Q16" s="52">
        <v>11369</v>
      </c>
      <c r="R16" s="52">
        <v>11593</v>
      </c>
      <c r="S16" s="52">
        <v>11622</v>
      </c>
      <c r="T16" s="52">
        <v>11407</v>
      </c>
      <c r="U16" s="52">
        <v>10974</v>
      </c>
      <c r="V16" s="52">
        <v>9453</v>
      </c>
      <c r="W16" s="52">
        <v>8492</v>
      </c>
      <c r="X16" s="52">
        <v>5015</v>
      </c>
      <c r="Y16" s="52">
        <v>4632</v>
      </c>
      <c r="DA16" s="63" t="s">
        <v>1134</v>
      </c>
    </row>
    <row r="17" spans="1:105" ht="12" customHeight="1" x14ac:dyDescent="0.25">
      <c r="A17" s="109" t="s">
        <v>120</v>
      </c>
      <c r="B17" s="36">
        <v>93</v>
      </c>
      <c r="C17" s="36">
        <v>94</v>
      </c>
      <c r="D17" s="36">
        <v>145</v>
      </c>
      <c r="E17" s="36">
        <v>297</v>
      </c>
      <c r="F17" s="36">
        <v>767</v>
      </c>
      <c r="G17" s="36">
        <v>1649</v>
      </c>
      <c r="H17" s="36">
        <v>3553</v>
      </c>
      <c r="I17" s="36">
        <v>5988</v>
      </c>
      <c r="J17" s="36">
        <v>7871</v>
      </c>
      <c r="K17" s="36">
        <v>7943</v>
      </c>
      <c r="L17" s="36">
        <v>7749</v>
      </c>
      <c r="M17" s="36">
        <v>7522</v>
      </c>
      <c r="N17" s="36">
        <v>7931</v>
      </c>
      <c r="O17" s="36">
        <v>8985</v>
      </c>
      <c r="P17" s="36">
        <v>10050</v>
      </c>
      <c r="Q17" s="36">
        <v>9297</v>
      </c>
      <c r="R17" s="36">
        <v>8835</v>
      </c>
      <c r="S17" s="36">
        <v>8700</v>
      </c>
      <c r="T17" s="36">
        <v>8172</v>
      </c>
      <c r="U17" s="36">
        <v>8769</v>
      </c>
      <c r="V17" s="36">
        <v>9160</v>
      </c>
      <c r="W17" s="36">
        <v>8441</v>
      </c>
      <c r="X17" s="36">
        <v>5288</v>
      </c>
      <c r="Y17" s="36">
        <v>4240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124</v>
      </c>
      <c r="D21" s="52">
        <v>123</v>
      </c>
      <c r="E21" s="52">
        <v>124</v>
      </c>
      <c r="F21" s="52">
        <v>124</v>
      </c>
      <c r="G21" s="52">
        <v>128</v>
      </c>
      <c r="H21" s="52">
        <v>130</v>
      </c>
      <c r="I21" s="52">
        <v>142</v>
      </c>
      <c r="J21" s="52">
        <v>158</v>
      </c>
      <c r="K21" s="52">
        <v>186</v>
      </c>
      <c r="L21" s="52">
        <v>233</v>
      </c>
      <c r="M21" s="52">
        <v>293</v>
      </c>
      <c r="N21" s="52">
        <v>375</v>
      </c>
      <c r="O21" s="52">
        <v>452</v>
      </c>
      <c r="P21" s="52">
        <v>492</v>
      </c>
      <c r="Q21" s="52">
        <v>619</v>
      </c>
      <c r="R21" s="52">
        <v>812</v>
      </c>
      <c r="S21" s="52">
        <v>1037</v>
      </c>
      <c r="T21" s="52">
        <v>1251</v>
      </c>
      <c r="U21" s="52">
        <v>1491</v>
      </c>
      <c r="V21" s="52">
        <v>1728</v>
      </c>
      <c r="W21" s="52">
        <v>1905</v>
      </c>
      <c r="X21" s="52">
        <v>6630</v>
      </c>
      <c r="Y21" s="52">
        <v>1431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2</v>
      </c>
      <c r="L23" s="52">
        <v>7</v>
      </c>
      <c r="M23" s="52">
        <v>18</v>
      </c>
      <c r="N23" s="52">
        <v>26</v>
      </c>
      <c r="O23" s="52">
        <v>40</v>
      </c>
      <c r="P23" s="52">
        <v>60</v>
      </c>
      <c r="Q23" s="52">
        <v>77</v>
      </c>
      <c r="R23" s="52">
        <v>87</v>
      </c>
      <c r="S23" s="52">
        <v>88</v>
      </c>
      <c r="T23" s="52">
        <v>92</v>
      </c>
      <c r="U23" s="52">
        <v>103</v>
      </c>
      <c r="V23" s="52">
        <v>139</v>
      </c>
      <c r="W23" s="52">
        <v>199</v>
      </c>
      <c r="X23" s="52">
        <v>237</v>
      </c>
      <c r="Y23" s="52">
        <v>223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8</v>
      </c>
      <c r="D25" s="52">
        <v>8</v>
      </c>
      <c r="E25" s="52">
        <v>8</v>
      </c>
      <c r="F25" s="52">
        <v>8</v>
      </c>
      <c r="G25" s="52">
        <v>8</v>
      </c>
      <c r="H25" s="52">
        <v>10</v>
      </c>
      <c r="I25" s="52">
        <v>8</v>
      </c>
      <c r="J25" s="52">
        <v>5</v>
      </c>
      <c r="K25" s="52">
        <v>6</v>
      </c>
      <c r="L25" s="52">
        <v>11</v>
      </c>
      <c r="M25" s="52">
        <v>7</v>
      </c>
      <c r="N25" s="52">
        <v>12</v>
      </c>
      <c r="O25" s="52">
        <v>17</v>
      </c>
      <c r="P25" s="52">
        <v>13</v>
      </c>
      <c r="Q25" s="52">
        <v>21</v>
      </c>
      <c r="R25" s="52">
        <v>31</v>
      </c>
      <c r="S25" s="52">
        <v>34</v>
      </c>
      <c r="T25" s="52">
        <v>22</v>
      </c>
      <c r="U25" s="52">
        <v>17</v>
      </c>
      <c r="V25" s="52">
        <v>16</v>
      </c>
      <c r="W25" s="52">
        <v>22</v>
      </c>
      <c r="X25" s="52">
        <v>60</v>
      </c>
      <c r="Y25" s="52">
        <v>22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239</v>
      </c>
      <c r="D27" s="52">
        <v>239</v>
      </c>
      <c r="E27" s="52">
        <v>244</v>
      </c>
      <c r="F27" s="52">
        <v>253</v>
      </c>
      <c r="G27" s="52">
        <v>281</v>
      </c>
      <c r="H27" s="52">
        <v>329</v>
      </c>
      <c r="I27" s="52">
        <v>282</v>
      </c>
      <c r="J27" s="52">
        <v>395</v>
      </c>
      <c r="K27" s="52">
        <v>634</v>
      </c>
      <c r="L27" s="52">
        <v>937</v>
      </c>
      <c r="M27" s="52">
        <v>1359</v>
      </c>
      <c r="N27" s="52">
        <v>1834</v>
      </c>
      <c r="O27" s="52">
        <v>2277</v>
      </c>
      <c r="P27" s="52">
        <v>2454</v>
      </c>
      <c r="Q27" s="52">
        <v>2454</v>
      </c>
      <c r="R27" s="52">
        <v>2386</v>
      </c>
      <c r="S27" s="52">
        <v>2383</v>
      </c>
      <c r="T27" s="52">
        <v>2683</v>
      </c>
      <c r="U27" s="52">
        <v>3153</v>
      </c>
      <c r="V27" s="52">
        <v>3641</v>
      </c>
      <c r="W27" s="52">
        <v>3894</v>
      </c>
      <c r="X27" s="52">
        <v>6667</v>
      </c>
      <c r="Y27" s="52">
        <v>1945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232</v>
      </c>
      <c r="D30" s="52">
        <v>233</v>
      </c>
      <c r="E30" s="52">
        <v>237</v>
      </c>
      <c r="F30" s="52">
        <v>246</v>
      </c>
      <c r="G30" s="52">
        <v>267</v>
      </c>
      <c r="H30" s="52">
        <v>303</v>
      </c>
      <c r="I30" s="52">
        <v>229</v>
      </c>
      <c r="J30" s="52">
        <v>246</v>
      </c>
      <c r="K30" s="52">
        <v>354</v>
      </c>
      <c r="L30" s="52">
        <v>423</v>
      </c>
      <c r="M30" s="52">
        <v>520</v>
      </c>
      <c r="N30" s="52">
        <v>646</v>
      </c>
      <c r="O30" s="52">
        <v>761</v>
      </c>
      <c r="P30" s="52">
        <v>768</v>
      </c>
      <c r="Q30" s="52">
        <v>886</v>
      </c>
      <c r="R30" s="52">
        <v>1255</v>
      </c>
      <c r="S30" s="52">
        <v>1615</v>
      </c>
      <c r="T30" s="52">
        <v>1631</v>
      </c>
      <c r="U30" s="52">
        <v>1679</v>
      </c>
      <c r="V30" s="52">
        <v>1792</v>
      </c>
      <c r="W30" s="52">
        <v>1979</v>
      </c>
      <c r="X30" s="52">
        <v>3546</v>
      </c>
      <c r="Y30" s="52">
        <v>1032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15</v>
      </c>
      <c r="D31" s="36">
        <v>14</v>
      </c>
      <c r="E31" s="36">
        <v>15</v>
      </c>
      <c r="F31" s="36">
        <v>14</v>
      </c>
      <c r="G31" s="36">
        <v>24</v>
      </c>
      <c r="H31" s="36">
        <v>35</v>
      </c>
      <c r="I31" s="36">
        <v>63</v>
      </c>
      <c r="J31" s="36">
        <v>150</v>
      </c>
      <c r="K31" s="36">
        <v>281</v>
      </c>
      <c r="L31" s="36">
        <v>516</v>
      </c>
      <c r="M31" s="36">
        <v>843</v>
      </c>
      <c r="N31" s="36">
        <v>1200</v>
      </c>
      <c r="O31" s="36">
        <v>1534</v>
      </c>
      <c r="P31" s="36">
        <v>1714</v>
      </c>
      <c r="Q31" s="36">
        <v>1582</v>
      </c>
      <c r="R31" s="36">
        <v>1158</v>
      </c>
      <c r="S31" s="36">
        <v>796</v>
      </c>
      <c r="T31" s="36">
        <v>1082</v>
      </c>
      <c r="U31" s="36">
        <v>1482</v>
      </c>
      <c r="V31" s="36">
        <v>1868</v>
      </c>
      <c r="W31" s="36">
        <v>1932</v>
      </c>
      <c r="X31" s="36">
        <v>3176</v>
      </c>
      <c r="Y31" s="36">
        <v>1049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156</v>
      </c>
      <c r="D35" s="52">
        <v>215</v>
      </c>
      <c r="E35" s="52">
        <v>379</v>
      </c>
      <c r="F35" s="52">
        <v>813</v>
      </c>
      <c r="G35" s="52">
        <v>1590</v>
      </c>
      <c r="H35" s="52">
        <v>2401</v>
      </c>
      <c r="I35" s="52">
        <v>2602</v>
      </c>
      <c r="J35" s="52">
        <v>2358</v>
      </c>
      <c r="K35" s="52">
        <v>1478</v>
      </c>
      <c r="L35" s="52">
        <v>1154</v>
      </c>
      <c r="M35" s="52">
        <v>1096</v>
      </c>
      <c r="N35" s="52">
        <v>1522</v>
      </c>
      <c r="O35" s="52">
        <v>2490</v>
      </c>
      <c r="P35" s="52">
        <v>2872</v>
      </c>
      <c r="Q35" s="52">
        <v>1662</v>
      </c>
      <c r="R35" s="52">
        <v>574</v>
      </c>
      <c r="S35" s="52">
        <v>931</v>
      </c>
      <c r="T35" s="52">
        <v>508</v>
      </c>
      <c r="U35" s="52">
        <v>1655</v>
      </c>
      <c r="V35" s="52">
        <v>598</v>
      </c>
      <c r="W35" s="52">
        <v>225</v>
      </c>
      <c r="X35" s="52">
        <v>0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3</v>
      </c>
      <c r="G37" s="52">
        <v>10</v>
      </c>
      <c r="H37" s="52">
        <v>27</v>
      </c>
      <c r="I37" s="52">
        <v>57</v>
      </c>
      <c r="J37" s="52">
        <v>91</v>
      </c>
      <c r="K37" s="52">
        <v>92</v>
      </c>
      <c r="L37" s="52">
        <v>88</v>
      </c>
      <c r="M37" s="52">
        <v>58</v>
      </c>
      <c r="N37" s="52">
        <v>61</v>
      </c>
      <c r="O37" s="52">
        <v>89</v>
      </c>
      <c r="P37" s="52">
        <v>223</v>
      </c>
      <c r="Q37" s="52">
        <v>281</v>
      </c>
      <c r="R37" s="52">
        <v>276</v>
      </c>
      <c r="S37" s="52">
        <v>153</v>
      </c>
      <c r="T37" s="52">
        <v>97</v>
      </c>
      <c r="U37" s="52">
        <v>105</v>
      </c>
      <c r="V37" s="52">
        <v>119</v>
      </c>
      <c r="W37" s="52">
        <v>112</v>
      </c>
      <c r="X37" s="52">
        <v>12</v>
      </c>
      <c r="Y37" s="52">
        <v>3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10</v>
      </c>
      <c r="D39" s="52">
        <v>9</v>
      </c>
      <c r="E39" s="52">
        <v>5</v>
      </c>
      <c r="F39" s="52">
        <v>3</v>
      </c>
      <c r="G39" s="52">
        <v>10</v>
      </c>
      <c r="H39" s="52">
        <v>17</v>
      </c>
      <c r="I39" s="52">
        <v>16</v>
      </c>
      <c r="J39" s="52">
        <v>6</v>
      </c>
      <c r="K39" s="52">
        <v>57</v>
      </c>
      <c r="L39" s="52">
        <v>27</v>
      </c>
      <c r="M39" s="52">
        <v>26</v>
      </c>
      <c r="N39" s="52">
        <v>14</v>
      </c>
      <c r="O39" s="52">
        <v>16</v>
      </c>
      <c r="P39" s="52">
        <v>14</v>
      </c>
      <c r="Q39" s="52">
        <v>18</v>
      </c>
      <c r="R39" s="52">
        <v>23</v>
      </c>
      <c r="S39" s="52">
        <v>39</v>
      </c>
      <c r="T39" s="52">
        <v>18</v>
      </c>
      <c r="U39" s="52">
        <v>38</v>
      </c>
      <c r="V39" s="52">
        <v>46</v>
      </c>
      <c r="W39" s="52">
        <v>66</v>
      </c>
      <c r="X39" s="52">
        <v>3</v>
      </c>
      <c r="Y39" s="52">
        <v>53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269</v>
      </c>
      <c r="D41" s="52">
        <v>330</v>
      </c>
      <c r="E41" s="52">
        <v>502</v>
      </c>
      <c r="F41" s="52">
        <v>947</v>
      </c>
      <c r="G41" s="52">
        <v>1741</v>
      </c>
      <c r="H41" s="52">
        <v>2593</v>
      </c>
      <c r="I41" s="52">
        <v>2734</v>
      </c>
      <c r="J41" s="52">
        <v>2594</v>
      </c>
      <c r="K41" s="52">
        <v>1875</v>
      </c>
      <c r="L41" s="52">
        <v>1842</v>
      </c>
      <c r="M41" s="52">
        <v>2143</v>
      </c>
      <c r="N41" s="52">
        <v>2979</v>
      </c>
      <c r="O41" s="52">
        <v>4316</v>
      </c>
      <c r="P41" s="52">
        <v>4833</v>
      </c>
      <c r="Q41" s="52">
        <v>3500</v>
      </c>
      <c r="R41" s="52">
        <v>2156</v>
      </c>
      <c r="S41" s="52">
        <v>2272</v>
      </c>
      <c r="T41" s="52">
        <v>1944</v>
      </c>
      <c r="U41" s="52">
        <v>3296</v>
      </c>
      <c r="V41" s="52">
        <v>2481</v>
      </c>
      <c r="W41" s="52">
        <v>2170</v>
      </c>
      <c r="X41" s="52">
        <v>94</v>
      </c>
      <c r="Y41" s="52">
        <v>483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263</v>
      </c>
      <c r="D44" s="52">
        <v>274</v>
      </c>
      <c r="E44" s="52">
        <v>340</v>
      </c>
      <c r="F44" s="52">
        <v>465</v>
      </c>
      <c r="G44" s="52">
        <v>847</v>
      </c>
      <c r="H44" s="52">
        <v>670</v>
      </c>
      <c r="I44" s="52">
        <v>254</v>
      </c>
      <c r="J44" s="52">
        <v>563</v>
      </c>
      <c r="K44" s="52">
        <v>1574</v>
      </c>
      <c r="L44" s="52">
        <v>1538</v>
      </c>
      <c r="M44" s="52">
        <v>1550</v>
      </c>
      <c r="N44" s="52">
        <v>1384</v>
      </c>
      <c r="O44" s="52">
        <v>1745</v>
      </c>
      <c r="P44" s="52">
        <v>2083</v>
      </c>
      <c r="Q44" s="52">
        <v>2682</v>
      </c>
      <c r="R44" s="52">
        <v>1479</v>
      </c>
      <c r="S44" s="52">
        <v>1644</v>
      </c>
      <c r="T44" s="52">
        <v>1416</v>
      </c>
      <c r="U44" s="52">
        <v>1246</v>
      </c>
      <c r="V44" s="52">
        <v>271</v>
      </c>
      <c r="W44" s="52">
        <v>1018</v>
      </c>
      <c r="X44" s="52">
        <v>69</v>
      </c>
      <c r="Y44" s="52">
        <v>649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16</v>
      </c>
      <c r="D45" s="36">
        <v>65</v>
      </c>
      <c r="E45" s="36">
        <v>167</v>
      </c>
      <c r="F45" s="36">
        <v>484</v>
      </c>
      <c r="G45" s="36">
        <v>906</v>
      </c>
      <c r="H45" s="36">
        <v>1939</v>
      </c>
      <c r="I45" s="36">
        <v>2498</v>
      </c>
      <c r="J45" s="36">
        <v>2033</v>
      </c>
      <c r="K45" s="36">
        <v>353</v>
      </c>
      <c r="L45" s="36">
        <v>322</v>
      </c>
      <c r="M45" s="36">
        <v>616</v>
      </c>
      <c r="N45" s="36">
        <v>1609</v>
      </c>
      <c r="O45" s="36">
        <v>2588</v>
      </c>
      <c r="P45" s="36">
        <v>2779</v>
      </c>
      <c r="Q45" s="36">
        <v>829</v>
      </c>
      <c r="R45" s="36">
        <v>696</v>
      </c>
      <c r="S45" s="36">
        <v>661</v>
      </c>
      <c r="T45" s="36">
        <v>554</v>
      </c>
      <c r="U45" s="36">
        <v>2079</v>
      </c>
      <c r="V45" s="36">
        <v>2259</v>
      </c>
      <c r="W45" s="36">
        <v>1213</v>
      </c>
      <c r="X45" s="36">
        <v>23</v>
      </c>
      <c r="Y45" s="36">
        <v>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49</v>
      </c>
      <c r="D49" s="52">
        <v>70</v>
      </c>
      <c r="E49" s="52">
        <v>118</v>
      </c>
      <c r="F49" s="52">
        <v>262</v>
      </c>
      <c r="G49" s="52">
        <v>529</v>
      </c>
      <c r="H49" s="52">
        <v>1075</v>
      </c>
      <c r="I49" s="52">
        <v>859</v>
      </c>
      <c r="J49" s="52">
        <v>1031</v>
      </c>
      <c r="K49" s="52">
        <v>432</v>
      </c>
      <c r="L49" s="52">
        <v>396</v>
      </c>
      <c r="M49" s="52">
        <v>291</v>
      </c>
      <c r="N49" s="52">
        <v>356</v>
      </c>
      <c r="O49" s="52">
        <v>779</v>
      </c>
      <c r="P49" s="52">
        <v>1777</v>
      </c>
      <c r="Q49" s="52">
        <v>847</v>
      </c>
      <c r="R49" s="52">
        <v>252</v>
      </c>
      <c r="S49" s="52">
        <v>290</v>
      </c>
      <c r="T49" s="52">
        <v>183</v>
      </c>
      <c r="U49" s="52">
        <v>497</v>
      </c>
      <c r="V49" s="52">
        <v>190</v>
      </c>
      <c r="W49" s="52">
        <v>114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1</v>
      </c>
      <c r="G51" s="52">
        <v>5</v>
      </c>
      <c r="H51" s="52">
        <v>15</v>
      </c>
      <c r="I51" s="52">
        <v>19</v>
      </c>
      <c r="J51" s="52">
        <v>32</v>
      </c>
      <c r="K51" s="52">
        <v>17</v>
      </c>
      <c r="L51" s="52">
        <v>19</v>
      </c>
      <c r="M51" s="52">
        <v>15</v>
      </c>
      <c r="N51" s="52">
        <v>21</v>
      </c>
      <c r="O51" s="52">
        <v>49</v>
      </c>
      <c r="P51" s="52">
        <v>126</v>
      </c>
      <c r="Q51" s="52">
        <v>55</v>
      </c>
      <c r="R51" s="52">
        <v>19</v>
      </c>
      <c r="S51" s="52">
        <v>19</v>
      </c>
      <c r="T51" s="52">
        <v>9</v>
      </c>
      <c r="U51" s="52">
        <v>20</v>
      </c>
      <c r="V51" s="52">
        <v>9</v>
      </c>
      <c r="W51" s="52">
        <v>2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1</v>
      </c>
      <c r="F53" s="52">
        <v>1</v>
      </c>
      <c r="G53" s="52">
        <v>3</v>
      </c>
      <c r="H53" s="52">
        <v>7</v>
      </c>
      <c r="I53" s="52">
        <v>5</v>
      </c>
      <c r="J53" s="52">
        <v>3</v>
      </c>
      <c r="K53" s="52">
        <v>13</v>
      </c>
      <c r="L53" s="52">
        <v>6</v>
      </c>
      <c r="M53" s="52">
        <v>4</v>
      </c>
      <c r="N53" s="52">
        <v>2</v>
      </c>
      <c r="O53" s="52">
        <v>3</v>
      </c>
      <c r="P53" s="52">
        <v>6</v>
      </c>
      <c r="Q53" s="52">
        <v>5</v>
      </c>
      <c r="R53" s="52">
        <v>3</v>
      </c>
      <c r="S53" s="52">
        <v>5</v>
      </c>
      <c r="T53" s="52">
        <v>2</v>
      </c>
      <c r="U53" s="52">
        <v>6</v>
      </c>
      <c r="V53" s="52">
        <v>4</v>
      </c>
      <c r="W53" s="52">
        <v>4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47</v>
      </c>
      <c r="D55" s="52">
        <v>68</v>
      </c>
      <c r="E55" s="52">
        <v>117</v>
      </c>
      <c r="F55" s="52">
        <v>261</v>
      </c>
      <c r="G55" s="52">
        <v>526</v>
      </c>
      <c r="H55" s="52">
        <v>1068</v>
      </c>
      <c r="I55" s="52">
        <v>854</v>
      </c>
      <c r="J55" s="52">
        <v>1028</v>
      </c>
      <c r="K55" s="52">
        <v>419</v>
      </c>
      <c r="L55" s="52">
        <v>390</v>
      </c>
      <c r="M55" s="52">
        <v>287</v>
      </c>
      <c r="N55" s="52">
        <v>354</v>
      </c>
      <c r="O55" s="52">
        <v>776</v>
      </c>
      <c r="P55" s="52">
        <v>1771</v>
      </c>
      <c r="Q55" s="52">
        <v>842</v>
      </c>
      <c r="R55" s="52">
        <v>249</v>
      </c>
      <c r="S55" s="52">
        <v>285</v>
      </c>
      <c r="T55" s="52">
        <v>181</v>
      </c>
      <c r="U55" s="52">
        <v>491</v>
      </c>
      <c r="V55" s="52">
        <v>186</v>
      </c>
      <c r="W55" s="52">
        <v>110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46</v>
      </c>
      <c r="D58" s="52">
        <v>57</v>
      </c>
      <c r="E58" s="52">
        <v>79</v>
      </c>
      <c r="F58" s="52">
        <v>129</v>
      </c>
      <c r="G58" s="52">
        <v>256</v>
      </c>
      <c r="H58" s="52">
        <v>276</v>
      </c>
      <c r="I58" s="52">
        <v>79</v>
      </c>
      <c r="J58" s="52">
        <v>223</v>
      </c>
      <c r="K58" s="52">
        <v>353</v>
      </c>
      <c r="L58" s="52">
        <v>327</v>
      </c>
      <c r="M58" s="52">
        <v>208</v>
      </c>
      <c r="N58" s="52">
        <v>165</v>
      </c>
      <c r="O58" s="52">
        <v>314</v>
      </c>
      <c r="P58" s="52">
        <v>763</v>
      </c>
      <c r="Q58" s="52">
        <v>646</v>
      </c>
      <c r="R58" s="52">
        <v>171</v>
      </c>
      <c r="S58" s="52">
        <v>208</v>
      </c>
      <c r="T58" s="52">
        <v>132</v>
      </c>
      <c r="U58" s="52">
        <v>187</v>
      </c>
      <c r="V58" s="52">
        <v>21</v>
      </c>
      <c r="W58" s="52">
        <v>53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13</v>
      </c>
      <c r="E59" s="36">
        <v>39</v>
      </c>
      <c r="F59" s="36">
        <v>133</v>
      </c>
      <c r="G59" s="36">
        <v>273</v>
      </c>
      <c r="H59" s="36">
        <v>799</v>
      </c>
      <c r="I59" s="36">
        <v>780</v>
      </c>
      <c r="J59" s="36">
        <v>808</v>
      </c>
      <c r="K59" s="36">
        <v>79</v>
      </c>
      <c r="L59" s="36">
        <v>69</v>
      </c>
      <c r="M59" s="36">
        <v>83</v>
      </c>
      <c r="N59" s="36">
        <v>191</v>
      </c>
      <c r="O59" s="36">
        <v>465</v>
      </c>
      <c r="P59" s="36">
        <v>1014</v>
      </c>
      <c r="Q59" s="36">
        <v>201</v>
      </c>
      <c r="R59" s="36">
        <v>81</v>
      </c>
      <c r="S59" s="36">
        <v>82</v>
      </c>
      <c r="T59" s="36">
        <v>51</v>
      </c>
      <c r="U59" s="36">
        <v>310</v>
      </c>
      <c r="V59" s="36">
        <v>169</v>
      </c>
      <c r="W59" s="36">
        <v>61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107</v>
      </c>
      <c r="D63" s="52">
        <v>145</v>
      </c>
      <c r="E63" s="52">
        <v>261</v>
      </c>
      <c r="F63" s="52">
        <v>551</v>
      </c>
      <c r="G63" s="52">
        <v>1061</v>
      </c>
      <c r="H63" s="52">
        <v>1326</v>
      </c>
      <c r="I63" s="52">
        <v>1743</v>
      </c>
      <c r="J63" s="52">
        <v>1327</v>
      </c>
      <c r="K63" s="52">
        <v>1046</v>
      </c>
      <c r="L63" s="52">
        <v>758</v>
      </c>
      <c r="M63" s="52">
        <v>805</v>
      </c>
      <c r="N63" s="52">
        <v>1166</v>
      </c>
      <c r="O63" s="52">
        <v>1711</v>
      </c>
      <c r="P63" s="52">
        <v>1095</v>
      </c>
      <c r="Q63" s="52">
        <v>815</v>
      </c>
      <c r="R63" s="52">
        <v>322</v>
      </c>
      <c r="S63" s="52">
        <v>641</v>
      </c>
      <c r="T63" s="52">
        <v>325</v>
      </c>
      <c r="U63" s="52">
        <v>1158</v>
      </c>
      <c r="V63" s="52">
        <v>408</v>
      </c>
      <c r="W63" s="52">
        <v>111</v>
      </c>
      <c r="X63" s="52">
        <v>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5</v>
      </c>
      <c r="H65" s="52">
        <v>12</v>
      </c>
      <c r="I65" s="52">
        <v>38</v>
      </c>
      <c r="J65" s="52">
        <v>59</v>
      </c>
      <c r="K65" s="52">
        <v>75</v>
      </c>
      <c r="L65" s="52">
        <v>69</v>
      </c>
      <c r="M65" s="52">
        <v>43</v>
      </c>
      <c r="N65" s="52">
        <v>40</v>
      </c>
      <c r="O65" s="52">
        <v>40</v>
      </c>
      <c r="P65" s="52">
        <v>97</v>
      </c>
      <c r="Q65" s="52">
        <v>226</v>
      </c>
      <c r="R65" s="52">
        <v>257</v>
      </c>
      <c r="S65" s="52">
        <v>134</v>
      </c>
      <c r="T65" s="52">
        <v>88</v>
      </c>
      <c r="U65" s="52">
        <v>85</v>
      </c>
      <c r="V65" s="52">
        <v>110</v>
      </c>
      <c r="W65" s="52">
        <v>110</v>
      </c>
      <c r="X65" s="52">
        <v>12</v>
      </c>
      <c r="Y65" s="52">
        <v>3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8</v>
      </c>
      <c r="D67" s="52">
        <f t="shared" si="0"/>
        <v>7</v>
      </c>
      <c r="E67" s="52">
        <f t="shared" si="0"/>
        <v>4</v>
      </c>
      <c r="F67" s="52">
        <f t="shared" si="0"/>
        <v>2</v>
      </c>
      <c r="G67" s="52">
        <f t="shared" si="0"/>
        <v>7</v>
      </c>
      <c r="H67" s="52">
        <f t="shared" si="0"/>
        <v>10</v>
      </c>
      <c r="I67" s="52">
        <f t="shared" si="0"/>
        <v>11</v>
      </c>
      <c r="J67" s="52">
        <f t="shared" si="0"/>
        <v>3</v>
      </c>
      <c r="K67" s="52">
        <f t="shared" si="0"/>
        <v>44</v>
      </c>
      <c r="L67" s="52">
        <f t="shared" si="0"/>
        <v>21</v>
      </c>
      <c r="M67" s="52">
        <f t="shared" si="0"/>
        <v>22</v>
      </c>
      <c r="N67" s="52">
        <f t="shared" si="0"/>
        <v>12</v>
      </c>
      <c r="O67" s="52">
        <f t="shared" si="0"/>
        <v>13</v>
      </c>
      <c r="P67" s="52">
        <f t="shared" si="0"/>
        <v>8</v>
      </c>
      <c r="Q67" s="52">
        <f t="shared" si="0"/>
        <v>13</v>
      </c>
      <c r="R67" s="52">
        <f t="shared" ref="R67:V67" si="1">R39-R53</f>
        <v>20</v>
      </c>
      <c r="S67" s="52">
        <f t="shared" si="1"/>
        <v>34</v>
      </c>
      <c r="T67" s="52">
        <f t="shared" si="1"/>
        <v>16</v>
      </c>
      <c r="U67" s="52">
        <f t="shared" si="1"/>
        <v>32</v>
      </c>
      <c r="V67" s="52">
        <f t="shared" si="1"/>
        <v>42</v>
      </c>
      <c r="W67" s="52">
        <f t="shared" ref="W67:Y67" si="2">W39-W53</f>
        <v>62</v>
      </c>
      <c r="X67" s="52">
        <f t="shared" si="2"/>
        <v>3</v>
      </c>
      <c r="Y67" s="52">
        <f t="shared" si="2"/>
        <v>53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222</v>
      </c>
      <c r="D69" s="52">
        <f t="shared" si="6"/>
        <v>262</v>
      </c>
      <c r="E69" s="52">
        <f t="shared" si="6"/>
        <v>385</v>
      </c>
      <c r="F69" s="52">
        <f t="shared" si="6"/>
        <v>686</v>
      </c>
      <c r="G69" s="52">
        <f t="shared" si="6"/>
        <v>1215</v>
      </c>
      <c r="H69" s="52">
        <f t="shared" si="6"/>
        <v>1525</v>
      </c>
      <c r="I69" s="52">
        <f t="shared" si="6"/>
        <v>1880</v>
      </c>
      <c r="J69" s="52">
        <f t="shared" si="6"/>
        <v>1566</v>
      </c>
      <c r="K69" s="52">
        <f t="shared" si="6"/>
        <v>1456</v>
      </c>
      <c r="L69" s="52">
        <f t="shared" si="6"/>
        <v>1452</v>
      </c>
      <c r="M69" s="52">
        <f t="shared" si="6"/>
        <v>1856</v>
      </c>
      <c r="N69" s="52">
        <f t="shared" si="6"/>
        <v>2625</v>
      </c>
      <c r="O69" s="52">
        <f t="shared" si="6"/>
        <v>3540</v>
      </c>
      <c r="P69" s="52">
        <f t="shared" si="6"/>
        <v>3062</v>
      </c>
      <c r="Q69" s="52">
        <f t="shared" si="6"/>
        <v>2658</v>
      </c>
      <c r="R69" s="52">
        <f t="shared" ref="R69:V69" si="7">R41-R55</f>
        <v>1907</v>
      </c>
      <c r="S69" s="52">
        <f t="shared" si="7"/>
        <v>1987</v>
      </c>
      <c r="T69" s="52">
        <f t="shared" si="7"/>
        <v>1763</v>
      </c>
      <c r="U69" s="52">
        <f t="shared" si="7"/>
        <v>2805</v>
      </c>
      <c r="V69" s="52">
        <f t="shared" si="7"/>
        <v>2295</v>
      </c>
      <c r="W69" s="52">
        <f t="shared" ref="W69:Y69" si="8">W41-W55</f>
        <v>2060</v>
      </c>
      <c r="X69" s="52">
        <f t="shared" si="8"/>
        <v>94</v>
      </c>
      <c r="Y69" s="52">
        <f t="shared" si="8"/>
        <v>483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217</v>
      </c>
      <c r="D72" s="52">
        <v>217</v>
      </c>
      <c r="E72" s="52">
        <v>261</v>
      </c>
      <c r="F72" s="52">
        <v>336</v>
      </c>
      <c r="G72" s="52">
        <v>591</v>
      </c>
      <c r="H72" s="52">
        <v>394</v>
      </c>
      <c r="I72" s="52">
        <v>175</v>
      </c>
      <c r="J72" s="52">
        <v>340</v>
      </c>
      <c r="K72" s="52">
        <v>1221</v>
      </c>
      <c r="L72" s="52">
        <v>1211</v>
      </c>
      <c r="M72" s="52">
        <v>1342</v>
      </c>
      <c r="N72" s="52">
        <v>1219</v>
      </c>
      <c r="O72" s="52">
        <v>1431</v>
      </c>
      <c r="P72" s="52">
        <v>1320</v>
      </c>
      <c r="Q72" s="52">
        <v>2036</v>
      </c>
      <c r="R72" s="52">
        <v>1308</v>
      </c>
      <c r="S72" s="52">
        <v>1436</v>
      </c>
      <c r="T72" s="52">
        <v>1284</v>
      </c>
      <c r="U72" s="52">
        <v>1059</v>
      </c>
      <c r="V72" s="52">
        <v>250</v>
      </c>
      <c r="W72" s="52">
        <v>965</v>
      </c>
      <c r="X72" s="52">
        <v>69</v>
      </c>
      <c r="Y72" s="52">
        <v>649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13</v>
      </c>
      <c r="D73" s="36">
        <v>52</v>
      </c>
      <c r="E73" s="36">
        <v>128</v>
      </c>
      <c r="F73" s="36">
        <v>351</v>
      </c>
      <c r="G73" s="36">
        <v>633</v>
      </c>
      <c r="H73" s="36">
        <v>1140</v>
      </c>
      <c r="I73" s="36">
        <v>1718</v>
      </c>
      <c r="J73" s="36">
        <v>1225</v>
      </c>
      <c r="K73" s="36">
        <v>274</v>
      </c>
      <c r="L73" s="36">
        <v>253</v>
      </c>
      <c r="M73" s="36">
        <v>533</v>
      </c>
      <c r="N73" s="36">
        <v>1418</v>
      </c>
      <c r="O73" s="36">
        <v>2123</v>
      </c>
      <c r="P73" s="36">
        <v>1765</v>
      </c>
      <c r="Q73" s="36">
        <v>628</v>
      </c>
      <c r="R73" s="36">
        <v>615</v>
      </c>
      <c r="S73" s="36">
        <v>579</v>
      </c>
      <c r="T73" s="36">
        <v>503</v>
      </c>
      <c r="U73" s="36">
        <v>1769</v>
      </c>
      <c r="V73" s="36">
        <v>2090</v>
      </c>
      <c r="W73" s="36">
        <v>1152</v>
      </c>
      <c r="X73" s="36">
        <v>23</v>
      </c>
      <c r="Y73" s="36">
        <v>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374</v>
      </c>
      <c r="K79" s="138">
        <f>RES_hhdet_numvin!K163</f>
        <v>424</v>
      </c>
      <c r="L79" s="138">
        <f>RES_hhdet_numvin!L163</f>
        <v>413</v>
      </c>
      <c r="M79" s="138">
        <f>RES_hhdet_numvin!M163</f>
        <v>459</v>
      </c>
      <c r="N79" s="138">
        <f>RES_hhdet_numvin!N163</f>
        <v>712</v>
      </c>
      <c r="O79" s="138">
        <f>RES_hhdet_numvin!O163</f>
        <v>1267</v>
      </c>
      <c r="P79" s="138">
        <f>RES_hhdet_numvin!P163</f>
        <v>1548</v>
      </c>
      <c r="Q79" s="138">
        <f>RES_hhdet_numvin!Q163</f>
        <v>943</v>
      </c>
      <c r="R79" s="138">
        <f>RES_hhdet_numvin!R163</f>
        <v>336</v>
      </c>
      <c r="S79" s="138">
        <f>RES_hhdet_numvin!S163</f>
        <v>560</v>
      </c>
      <c r="T79" s="138">
        <f>RES_hhdet_numvin!T163</f>
        <v>310</v>
      </c>
      <c r="U79" s="138">
        <f>RES_hhdet_numvin!U163</f>
        <v>1016</v>
      </c>
      <c r="V79" s="138">
        <f>RES_hhdet_numvin!V163</f>
        <v>371</v>
      </c>
      <c r="W79" s="138">
        <f>RES_hhdet_numvin!W163</f>
        <v>139</v>
      </c>
      <c r="X79" s="138">
        <f>RES_hhdet_numvin!X163</f>
        <v>0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85</v>
      </c>
      <c r="S81" s="138">
        <f>RES_hhdet_numvin!S165</f>
        <v>85</v>
      </c>
      <c r="T81" s="138">
        <f>RES_hhdet_numvin!T165</f>
        <v>70</v>
      </c>
      <c r="U81" s="138">
        <f>RES_hhdet_numvin!U165</f>
        <v>90</v>
      </c>
      <c r="V81" s="138">
        <f>RES_hhdet_numvin!V165</f>
        <v>109</v>
      </c>
      <c r="W81" s="138">
        <f>RES_hhdet_numvin!W165</f>
        <v>106</v>
      </c>
      <c r="X81" s="138">
        <f>RES_hhdet_numvin!X165</f>
        <v>12</v>
      </c>
      <c r="Y81" s="138">
        <f>RES_hhdet_numvin!Y165</f>
        <v>3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6</v>
      </c>
      <c r="S83" s="138">
        <f>RES_hhdet_numvin!S167</f>
        <v>25</v>
      </c>
      <c r="T83" s="138">
        <f>RES_hhdet_numvin!T167</f>
        <v>12</v>
      </c>
      <c r="U83" s="138">
        <f>RES_hhdet_numvin!U167</f>
        <v>27</v>
      </c>
      <c r="V83" s="138">
        <f>RES_hhdet_numvin!V167</f>
        <v>34</v>
      </c>
      <c r="W83" s="138">
        <f>RES_hhdet_numvin!W167</f>
        <v>51</v>
      </c>
      <c r="X83" s="138">
        <f>RES_hhdet_numvin!X167</f>
        <v>3</v>
      </c>
      <c r="Y83" s="138">
        <f>RES_hhdet_numvin!Y167</f>
        <v>53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688</v>
      </c>
      <c r="S87" s="138">
        <f>RES_hhdet_numvin!S171</f>
        <v>1140</v>
      </c>
      <c r="T87" s="138">
        <f>RES_hhdet_numvin!T171</f>
        <v>1088</v>
      </c>
      <c r="U87" s="138">
        <f>RES_hhdet_numvin!U171</f>
        <v>1972</v>
      </c>
      <c r="V87" s="138">
        <f>RES_hhdet_numvin!V171</f>
        <v>1603</v>
      </c>
      <c r="W87" s="138">
        <f>RES_hhdet_numvin!W171</f>
        <v>1598</v>
      </c>
      <c r="X87" s="138">
        <f>RES_hhdet_numvin!X171</f>
        <v>89</v>
      </c>
      <c r="Y87" s="138">
        <f>RES_hhdet_numvin!Y171</f>
        <v>483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X88" s="138">
        <f>RES_hhdet_numvin!X172</f>
        <v>0</v>
      </c>
      <c r="Y88" s="138">
        <f>RES_hhdet_numvin!Y172</f>
        <v>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468</v>
      </c>
      <c r="S92" s="138">
        <f>RES_hhdet_numvin!S176</f>
        <v>854</v>
      </c>
      <c r="T92" s="138">
        <f>RES_hhdet_numvin!T176</f>
        <v>818</v>
      </c>
      <c r="U92" s="138">
        <f>RES_hhdet_numvin!U176</f>
        <v>796</v>
      </c>
      <c r="V92" s="138">
        <f>RES_hhdet_numvin!V176</f>
        <v>198</v>
      </c>
      <c r="W92" s="138">
        <f>RES_hhdet_numvin!W176</f>
        <v>781</v>
      </c>
      <c r="X92" s="138">
        <f>RES_hhdet_numvin!X176</f>
        <v>68</v>
      </c>
      <c r="Y92" s="138">
        <f>RES_hhdet_numvin!Y176</f>
        <v>649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199</v>
      </c>
      <c r="S93" s="39">
        <f>RES_hhdet_numvin!S177</f>
        <v>320</v>
      </c>
      <c r="T93" s="39">
        <f>RES_hhdet_numvin!T177</f>
        <v>303</v>
      </c>
      <c r="U93" s="39">
        <f>RES_hhdet_numvin!U177</f>
        <v>1181</v>
      </c>
      <c r="V93" s="39">
        <f>RES_hhdet_numvin!V177</f>
        <v>1366</v>
      </c>
      <c r="W93" s="39">
        <f>RES_hhdet_numvin!W177</f>
        <v>849</v>
      </c>
      <c r="X93" s="39">
        <f>RES_hhdet_numvin!X177</f>
        <v>21</v>
      </c>
      <c r="Y93" s="39">
        <f>RES_hhdet_numvin!Y177</f>
        <v>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1.24818394985973</v>
      </c>
      <c r="C97" s="117">
        <f t="shared" si="12"/>
        <v>1.3462476075649699</v>
      </c>
      <c r="D97" s="117">
        <f t="shared" si="12"/>
        <v>1.4274946982452337</v>
      </c>
      <c r="E97" s="117">
        <f t="shared" si="12"/>
        <v>1.5634809544723223</v>
      </c>
      <c r="F97" s="117">
        <f t="shared" si="12"/>
        <v>1.825246583977705</v>
      </c>
      <c r="G97" s="117">
        <f t="shared" si="12"/>
        <v>3.1507734900352706</v>
      </c>
      <c r="H97" s="117">
        <f t="shared" si="12"/>
        <v>5.9977355570561022</v>
      </c>
      <c r="I97" s="117">
        <f t="shared" si="12"/>
        <v>8.1239741253010855</v>
      </c>
      <c r="J97" s="117">
        <f t="shared" si="12"/>
        <v>11.196505229226261</v>
      </c>
      <c r="K97" s="117">
        <f t="shared" si="12"/>
        <v>12.363187929871561</v>
      </c>
      <c r="L97" s="117">
        <f t="shared" si="12"/>
        <v>12.229059249208214</v>
      </c>
      <c r="M97" s="117">
        <f t="shared" si="12"/>
        <v>13.586030785040871</v>
      </c>
      <c r="N97" s="117">
        <f t="shared" si="12"/>
        <v>16.335342587198628</v>
      </c>
      <c r="O97" s="117">
        <f t="shared" si="12"/>
        <v>12.682477608979596</v>
      </c>
      <c r="P97" s="117">
        <f t="shared" si="12"/>
        <v>17.054784921701831</v>
      </c>
      <c r="Q97" s="117">
        <f t="shared" si="12"/>
        <v>21.986992181975371</v>
      </c>
      <c r="R97" s="117">
        <f t="shared" ref="R97:V97" si="13">R98+R100+R102+R111</f>
        <v>24.455716533216368</v>
      </c>
      <c r="S97" s="117">
        <f t="shared" si="13"/>
        <v>26.389687753518537</v>
      </c>
      <c r="T97" s="117">
        <f t="shared" si="13"/>
        <v>18.35142590374673</v>
      </c>
      <c r="U97" s="117">
        <f t="shared" si="13"/>
        <v>17.190882324082796</v>
      </c>
      <c r="V97" s="117">
        <f t="shared" si="13"/>
        <v>21.986496875046303</v>
      </c>
      <c r="W97" s="117">
        <f t="shared" ref="W97:Y97" si="14">W98+W100+W102+W111</f>
        <v>15.787570026191165</v>
      </c>
      <c r="X97" s="117">
        <f t="shared" si="14"/>
        <v>9.3739909003049995</v>
      </c>
      <c r="Y97" s="117">
        <f t="shared" si="14"/>
        <v>8.7807250695021573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1.078557964418529</v>
      </c>
      <c r="C98" s="122">
        <f t="shared" si="15"/>
        <v>1.1632423975565016</v>
      </c>
      <c r="D98" s="122">
        <f t="shared" si="15"/>
        <v>1.2581002591808426</v>
      </c>
      <c r="E98" s="122">
        <f t="shared" si="15"/>
        <v>1.3602560425058459</v>
      </c>
      <c r="F98" s="122">
        <f t="shared" si="15"/>
        <v>1.510707425644064</v>
      </c>
      <c r="G98" s="122">
        <f t="shared" si="15"/>
        <v>2.6748529392834746</v>
      </c>
      <c r="H98" s="122">
        <f t="shared" si="15"/>
        <v>5.1576608911675947</v>
      </c>
      <c r="I98" s="122">
        <f t="shared" si="15"/>
        <v>7.0721334045733935</v>
      </c>
      <c r="J98" s="122">
        <f t="shared" si="15"/>
        <v>9.704617102915412</v>
      </c>
      <c r="K98" s="122">
        <f t="shared" si="15"/>
        <v>10.677627515791828</v>
      </c>
      <c r="L98" s="122">
        <f t="shared" si="15"/>
        <v>10.730581502251251</v>
      </c>
      <c r="M98" s="122">
        <f t="shared" si="15"/>
        <v>11.774248064933992</v>
      </c>
      <c r="N98" s="122">
        <f t="shared" si="15"/>
        <v>14.289005649106489</v>
      </c>
      <c r="O98" s="122">
        <f t="shared" si="15"/>
        <v>10.646626499027267</v>
      </c>
      <c r="P98" s="122">
        <f t="shared" si="15"/>
        <v>14.651675534738541</v>
      </c>
      <c r="Q98" s="122">
        <f t="shared" si="15"/>
        <v>19.733036443267771</v>
      </c>
      <c r="R98" s="122">
        <f t="shared" si="15"/>
        <v>22.143160709732999</v>
      </c>
      <c r="S98" s="122">
        <f t="shared" si="15"/>
        <v>24.14581204066641</v>
      </c>
      <c r="T98" s="122">
        <f t="shared" si="15"/>
        <v>15.995039706447105</v>
      </c>
      <c r="U98" s="122">
        <f t="shared" si="15"/>
        <v>14.901073393664159</v>
      </c>
      <c r="V98" s="122">
        <f t="shared" si="15"/>
        <v>19.946269828992989</v>
      </c>
      <c r="W98" s="122">
        <f t="shared" si="15"/>
        <v>13.399809333656959</v>
      </c>
      <c r="X98" s="122">
        <f t="shared" si="15"/>
        <v>8.0139046126771714</v>
      </c>
      <c r="Y98" s="122">
        <f t="shared" si="15"/>
        <v>7.7550016890116442</v>
      </c>
      <c r="DA98" s="130" t="s">
        <v>1723</v>
      </c>
    </row>
    <row r="99" spans="1:105" ht="12" customHeight="1" x14ac:dyDescent="0.25">
      <c r="A99" s="97" t="s">
        <v>53</v>
      </c>
      <c r="B99" s="98">
        <v>1.078557964418529</v>
      </c>
      <c r="C99" s="98">
        <v>1.1632423975565016</v>
      </c>
      <c r="D99" s="98">
        <v>1.2581002591808426</v>
      </c>
      <c r="E99" s="98">
        <v>1.3602560425058459</v>
      </c>
      <c r="F99" s="98">
        <v>1.510707425644064</v>
      </c>
      <c r="G99" s="98">
        <v>2.6748529392834746</v>
      </c>
      <c r="H99" s="98">
        <v>5.1576608911675947</v>
      </c>
      <c r="I99" s="98">
        <v>7.0721334045733935</v>
      </c>
      <c r="J99" s="98">
        <v>9.704617102915412</v>
      </c>
      <c r="K99" s="98">
        <v>10.677627515791828</v>
      </c>
      <c r="L99" s="98">
        <v>10.730581502251251</v>
      </c>
      <c r="M99" s="98">
        <v>11.774248064933992</v>
      </c>
      <c r="N99" s="98">
        <v>14.289005649106489</v>
      </c>
      <c r="O99" s="98">
        <v>10.646626499027267</v>
      </c>
      <c r="P99" s="98">
        <v>14.651675534738541</v>
      </c>
      <c r="Q99" s="98">
        <v>19.733036443267771</v>
      </c>
      <c r="R99" s="98">
        <v>22.143160709732999</v>
      </c>
      <c r="S99" s="98">
        <v>24.14581204066641</v>
      </c>
      <c r="T99" s="98">
        <v>15.995039706447105</v>
      </c>
      <c r="U99" s="98">
        <v>14.901073393664159</v>
      </c>
      <c r="V99" s="98">
        <v>19.946269828992989</v>
      </c>
      <c r="W99" s="98">
        <v>13.399809333656959</v>
      </c>
      <c r="X99" s="98">
        <v>8.0139046126771714</v>
      </c>
      <c r="Y99" s="98">
        <v>7.7550016890116442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5.5673609240749933E-6</v>
      </c>
      <c r="C100" s="122">
        <f t="shared" si="16"/>
        <v>7.3912416649022544E-6</v>
      </c>
      <c r="D100" s="122">
        <f t="shared" si="16"/>
        <v>1.0418013429250044E-5</v>
      </c>
      <c r="E100" s="122">
        <f t="shared" si="16"/>
        <v>1.1322501761185489E-5</v>
      </c>
      <c r="F100" s="122">
        <f t="shared" si="16"/>
        <v>1.7954296388320528E-5</v>
      </c>
      <c r="G100" s="122">
        <f t="shared" si="16"/>
        <v>6.4201111832058497E-5</v>
      </c>
      <c r="H100" s="122">
        <f t="shared" si="16"/>
        <v>3.9416968905056095E-4</v>
      </c>
      <c r="I100" s="122">
        <f t="shared" si="16"/>
        <v>3.299938402851713E-4</v>
      </c>
      <c r="J100" s="122">
        <f t="shared" si="16"/>
        <v>4.4440848804577104E-4</v>
      </c>
      <c r="K100" s="122">
        <f t="shared" si="16"/>
        <v>6.4875171453362035E-4</v>
      </c>
      <c r="L100" s="122">
        <f t="shared" si="16"/>
        <v>5.9542452481443492E-3</v>
      </c>
      <c r="M100" s="122">
        <f t="shared" si="16"/>
        <v>7.8921001418792497E-4</v>
      </c>
      <c r="N100" s="122">
        <f t="shared" si="16"/>
        <v>2.3260584965672996E-3</v>
      </c>
      <c r="O100" s="122">
        <f t="shared" si="16"/>
        <v>1.3341034332329182E-3</v>
      </c>
      <c r="P100" s="122">
        <f t="shared" si="16"/>
        <v>3.7694731961162766E-3</v>
      </c>
      <c r="Q100" s="122">
        <f t="shared" si="16"/>
        <v>3.2117777858997336E-3</v>
      </c>
      <c r="R100" s="122">
        <f t="shared" si="16"/>
        <v>2.6030361616208937E-3</v>
      </c>
      <c r="S100" s="122">
        <f t="shared" si="16"/>
        <v>2.4212561686429409E-3</v>
      </c>
      <c r="T100" s="122">
        <f t="shared" si="16"/>
        <v>3.9446529019468522E-3</v>
      </c>
      <c r="U100" s="122">
        <f t="shared" si="16"/>
        <v>3.1608647934361651E-3</v>
      </c>
      <c r="V100" s="122">
        <f t="shared" si="16"/>
        <v>1.9587796105016487E-3</v>
      </c>
      <c r="W100" s="122">
        <f t="shared" si="16"/>
        <v>5.9516007658482993E-3</v>
      </c>
      <c r="X100" s="122">
        <f t="shared" si="16"/>
        <v>3.3234289633375176E-3</v>
      </c>
      <c r="Y100" s="122">
        <f t="shared" si="16"/>
        <v>2.1452239086549958E-3</v>
      </c>
      <c r="DA100" s="130" t="s">
        <v>1725</v>
      </c>
    </row>
    <row r="101" spans="1:105" ht="12" customHeight="1" x14ac:dyDescent="0.25">
      <c r="A101" s="97" t="s">
        <v>53</v>
      </c>
      <c r="B101" s="98">
        <v>5.5673609240749933E-6</v>
      </c>
      <c r="C101" s="98">
        <v>7.3912416649022544E-6</v>
      </c>
      <c r="D101" s="98">
        <v>1.0418013429250044E-5</v>
      </c>
      <c r="E101" s="98">
        <v>1.1322501761185489E-5</v>
      </c>
      <c r="F101" s="98">
        <v>1.7954296388320528E-5</v>
      </c>
      <c r="G101" s="98">
        <v>6.4201111832058497E-5</v>
      </c>
      <c r="H101" s="98">
        <v>3.9416968905056095E-4</v>
      </c>
      <c r="I101" s="98">
        <v>3.299938402851713E-4</v>
      </c>
      <c r="J101" s="98">
        <v>4.4440848804577104E-4</v>
      </c>
      <c r="K101" s="98">
        <v>6.4875171453362035E-4</v>
      </c>
      <c r="L101" s="98">
        <v>5.9542452481443492E-3</v>
      </c>
      <c r="M101" s="98">
        <v>7.8921001418792497E-4</v>
      </c>
      <c r="N101" s="98">
        <v>2.3260584965672996E-3</v>
      </c>
      <c r="O101" s="98">
        <v>1.3341034332329182E-3</v>
      </c>
      <c r="P101" s="98">
        <v>3.7694731961162766E-3</v>
      </c>
      <c r="Q101" s="98">
        <v>3.2117777858997336E-3</v>
      </c>
      <c r="R101" s="98">
        <v>2.6030361616208937E-3</v>
      </c>
      <c r="S101" s="98">
        <v>2.4212561686429409E-3</v>
      </c>
      <c r="T101" s="98">
        <v>3.9446529019468522E-3</v>
      </c>
      <c r="U101" s="98">
        <v>3.1608647934361651E-3</v>
      </c>
      <c r="V101" s="98">
        <v>1.9587796105016487E-3</v>
      </c>
      <c r="W101" s="98">
        <v>5.9516007658482993E-3</v>
      </c>
      <c r="X101" s="98">
        <v>3.3234289633375176E-3</v>
      </c>
      <c r="Y101" s="98">
        <v>2.1452239086549958E-3</v>
      </c>
      <c r="DA101" s="63" t="s">
        <v>1726</v>
      </c>
    </row>
    <row r="102" spans="1:105" ht="12" customHeight="1" x14ac:dyDescent="0.25">
      <c r="A102" s="121" t="s">
        <v>55</v>
      </c>
      <c r="B102" s="122">
        <v>6.2960705496386798E-2</v>
      </c>
      <c r="C102" s="122">
        <v>7.4794316754232856E-2</v>
      </c>
      <c r="D102" s="122">
        <v>6.0152238363506E-2</v>
      </c>
      <c r="E102" s="122">
        <v>7.6300795595753493E-2</v>
      </c>
      <c r="F102" s="122">
        <v>0.14449751169566374</v>
      </c>
      <c r="G102" s="122">
        <v>0.22314892057953317</v>
      </c>
      <c r="H102" s="122">
        <v>0.41355603604055263</v>
      </c>
      <c r="I102" s="122">
        <v>0.47455600711842294</v>
      </c>
      <c r="J102" s="122">
        <v>0.7254180147223015</v>
      </c>
      <c r="K102" s="122">
        <v>0.85903305125598928</v>
      </c>
      <c r="L102" s="122">
        <v>0.73527015378797367</v>
      </c>
      <c r="M102" s="122">
        <v>0.89647850367886128</v>
      </c>
      <c r="N102" s="122">
        <v>1.0341295398227455</v>
      </c>
      <c r="O102" s="122">
        <v>1.0357834183523711</v>
      </c>
      <c r="P102" s="122">
        <v>1.3107569624078581</v>
      </c>
      <c r="Q102" s="122">
        <v>1.3345996154882964</v>
      </c>
      <c r="R102" s="122">
        <v>1.3755315965258283</v>
      </c>
      <c r="S102" s="122">
        <v>1.3686733975956324</v>
      </c>
      <c r="T102" s="122">
        <v>1.3223326192568985</v>
      </c>
      <c r="U102" s="122">
        <v>1.2100560027401248</v>
      </c>
      <c r="V102" s="122">
        <v>1.1170757365797992</v>
      </c>
      <c r="W102" s="122">
        <v>1.5473543252240378</v>
      </c>
      <c r="X102" s="122">
        <v>0.84875848938685716</v>
      </c>
      <c r="Y102" s="122">
        <v>0.52183746298870348</v>
      </c>
      <c r="DA102" s="130" t="s">
        <v>1727</v>
      </c>
    </row>
    <row r="103" spans="1:105" ht="12" customHeight="1" x14ac:dyDescent="0.25">
      <c r="A103" s="97" t="s">
        <v>124</v>
      </c>
      <c r="B103" s="98">
        <v>2.3787510812221927E-3</v>
      </c>
      <c r="C103" s="98">
        <v>2.4966657809424682E-3</v>
      </c>
      <c r="D103" s="98">
        <v>2.5912993512436319E-3</v>
      </c>
      <c r="E103" s="98">
        <v>2.6579821208712246E-3</v>
      </c>
      <c r="F103" s="98">
        <v>2.4848362247303951E-3</v>
      </c>
      <c r="G103" s="98">
        <v>2.9890330586748305E-3</v>
      </c>
      <c r="H103" s="98">
        <v>3.6186134365248641E-3</v>
      </c>
      <c r="I103" s="98">
        <v>3.7400453856566663E-3</v>
      </c>
      <c r="J103" s="98">
        <v>3.9644545871937937E-3</v>
      </c>
      <c r="K103" s="98">
        <v>7.4597657558863589E-3</v>
      </c>
      <c r="L103" s="98">
        <v>8.976570726906238E-3</v>
      </c>
      <c r="M103" s="98">
        <v>1.105562666590797E-2</v>
      </c>
      <c r="N103" s="98">
        <v>1.1484035792716478E-2</v>
      </c>
      <c r="O103" s="98">
        <v>1.0556269209254183E-2</v>
      </c>
      <c r="P103" s="98">
        <v>1.0481686640402289E-2</v>
      </c>
      <c r="Q103" s="98">
        <v>9.5142800073989373E-3</v>
      </c>
      <c r="R103" s="98">
        <v>9.3433915583272034E-3</v>
      </c>
      <c r="S103" s="98">
        <v>9.3832957681288277E-3</v>
      </c>
      <c r="T103" s="98">
        <v>8.6318474019579476E-3</v>
      </c>
      <c r="U103" s="98">
        <v>8.8473049717012701E-3</v>
      </c>
      <c r="V103" s="98">
        <v>8.6448485549257305E-3</v>
      </c>
      <c r="W103" s="98">
        <v>1.3125608555776153E-2</v>
      </c>
      <c r="X103" s="98">
        <v>9.9223902311574227E-3</v>
      </c>
      <c r="Y103" s="98">
        <v>1.4087790431325064E-2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6.0581954415164611E-2</v>
      </c>
      <c r="C107" s="101">
        <v>7.2297650973290384E-2</v>
      </c>
      <c r="D107" s="101">
        <v>5.756093901226237E-2</v>
      </c>
      <c r="E107" s="101">
        <v>7.3642813474882274E-2</v>
      </c>
      <c r="F107" s="101">
        <v>0.14201267547093335</v>
      </c>
      <c r="G107" s="101">
        <v>0.22015988752085836</v>
      </c>
      <c r="H107" s="101">
        <v>0.40993742260402777</v>
      </c>
      <c r="I107" s="101">
        <v>0.4708159617327663</v>
      </c>
      <c r="J107" s="101">
        <v>0.72145356013510775</v>
      </c>
      <c r="K107" s="101">
        <v>0.85157328550010292</v>
      </c>
      <c r="L107" s="101">
        <v>0.72629358306106739</v>
      </c>
      <c r="M107" s="101">
        <v>0.8854228770129533</v>
      </c>
      <c r="N107" s="101">
        <v>1.0226455040300291</v>
      </c>
      <c r="O107" s="101">
        <v>1.0252271491431169</v>
      </c>
      <c r="P107" s="101">
        <v>1.3002752757674558</v>
      </c>
      <c r="Q107" s="101">
        <v>1.3250853354808976</v>
      </c>
      <c r="R107" s="101">
        <v>1.3661882049675012</v>
      </c>
      <c r="S107" s="101">
        <v>1.3592901018275036</v>
      </c>
      <c r="T107" s="101">
        <v>1.3137007718549405</v>
      </c>
      <c r="U107" s="101">
        <v>1.2012086977684235</v>
      </c>
      <c r="V107" s="101">
        <v>1.1084308880248734</v>
      </c>
      <c r="W107" s="101">
        <v>1.5342287166682618</v>
      </c>
      <c r="X107" s="101">
        <v>0.83883609915569979</v>
      </c>
      <c r="Y107" s="101">
        <v>0.50774967255737846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1735</v>
      </c>
    </row>
    <row r="111" spans="1:105" ht="12" customHeight="1" x14ac:dyDescent="0.25">
      <c r="A111" s="121" t="s">
        <v>54</v>
      </c>
      <c r="B111" s="122">
        <v>0.1066597125838902</v>
      </c>
      <c r="C111" s="122">
        <v>0.10820350201257053</v>
      </c>
      <c r="D111" s="122">
        <v>0.10923178268745576</v>
      </c>
      <c r="E111" s="122">
        <v>0.12691279386896162</v>
      </c>
      <c r="F111" s="122">
        <v>0.1700236923415889</v>
      </c>
      <c r="G111" s="122">
        <v>0.25270742906043075</v>
      </c>
      <c r="H111" s="122">
        <v>0.42612446015890432</v>
      </c>
      <c r="I111" s="122">
        <v>0.57695471976898316</v>
      </c>
      <c r="J111" s="122">
        <v>0.76602570310050255</v>
      </c>
      <c r="K111" s="122">
        <v>0.82587861110920879</v>
      </c>
      <c r="L111" s="122">
        <v>0.75725334792084531</v>
      </c>
      <c r="M111" s="122">
        <v>0.91451500641382966</v>
      </c>
      <c r="N111" s="122">
        <v>1.0098813397728255</v>
      </c>
      <c r="O111" s="122">
        <v>0.99873358816672331</v>
      </c>
      <c r="P111" s="122">
        <v>1.0885829513593142</v>
      </c>
      <c r="Q111" s="122">
        <v>0.91614434543340328</v>
      </c>
      <c r="R111" s="122">
        <v>0.93442119079591957</v>
      </c>
      <c r="S111" s="122">
        <v>0.87278105908785353</v>
      </c>
      <c r="T111" s="122">
        <v>1.0301089251407809</v>
      </c>
      <c r="U111" s="122">
        <v>1.0765920628850751</v>
      </c>
      <c r="V111" s="122">
        <v>0.92119252986301414</v>
      </c>
      <c r="W111" s="122">
        <v>0.83445476654431949</v>
      </c>
      <c r="X111" s="122">
        <v>0.50800436927763348</v>
      </c>
      <c r="Y111" s="122">
        <v>0.50174069359315354</v>
      </c>
      <c r="DA111" s="130" t="s">
        <v>1736</v>
      </c>
    </row>
    <row r="112" spans="1:105" ht="12" customHeight="1" x14ac:dyDescent="0.25">
      <c r="A112" s="97" t="s">
        <v>50</v>
      </c>
      <c r="B112" s="98">
        <v>0.10202173555303982</v>
      </c>
      <c r="C112" s="98">
        <v>0.10259427278956473</v>
      </c>
      <c r="D112" s="98">
        <v>0.10490012544954955</v>
      </c>
      <c r="E112" s="98">
        <v>0.11435051872010593</v>
      </c>
      <c r="F112" s="98">
        <v>0.12478453204117658</v>
      </c>
      <c r="G112" s="98">
        <v>0.17902110132952173</v>
      </c>
      <c r="H112" s="98">
        <v>0.22343538625164827</v>
      </c>
      <c r="I112" s="98">
        <v>0.19113587141038849</v>
      </c>
      <c r="J112" s="98">
        <v>0.22880793638851118</v>
      </c>
      <c r="K112" s="98">
        <v>0.31555161973671297</v>
      </c>
      <c r="L112" s="98">
        <v>0.3900297326779863</v>
      </c>
      <c r="M112" s="98">
        <v>0.50107250654819546</v>
      </c>
      <c r="N112" s="98">
        <v>0.5632358248196081</v>
      </c>
      <c r="O112" s="98">
        <v>0.53797861706584083</v>
      </c>
      <c r="P112" s="98">
        <v>0.57927428169069994</v>
      </c>
      <c r="Q112" s="98">
        <v>0.56249051672765427</v>
      </c>
      <c r="R112" s="98">
        <v>0.61714207703941715</v>
      </c>
      <c r="S112" s="98">
        <v>0.67158806218466049</v>
      </c>
      <c r="T112" s="98">
        <v>0.63295028564735989</v>
      </c>
      <c r="U112" s="98">
        <v>0.70032483120353928</v>
      </c>
      <c r="V112" s="98">
        <v>0.5694423869493952</v>
      </c>
      <c r="W112" s="98">
        <v>0.41950489879354186</v>
      </c>
      <c r="X112" s="98">
        <v>0.27184564443552728</v>
      </c>
      <c r="Y112" s="98">
        <v>0.3396018110115786</v>
      </c>
      <c r="DA112" s="63" t="s">
        <v>1737</v>
      </c>
    </row>
    <row r="113" spans="1:105" ht="12" customHeight="1" x14ac:dyDescent="0.25">
      <c r="A113" s="109" t="s">
        <v>120</v>
      </c>
      <c r="B113" s="33">
        <v>4.6379770308503741E-3</v>
      </c>
      <c r="C113" s="33">
        <v>5.6092292230057982E-3</v>
      </c>
      <c r="D113" s="33">
        <v>4.3316572379062165E-3</v>
      </c>
      <c r="E113" s="33">
        <v>1.2562275148855698E-2</v>
      </c>
      <c r="F113" s="33">
        <v>4.5239160300412321E-2</v>
      </c>
      <c r="G113" s="33">
        <v>7.3686327730909024E-2</v>
      </c>
      <c r="H113" s="33">
        <v>0.20268907390725605</v>
      </c>
      <c r="I113" s="33">
        <v>0.3858188483585947</v>
      </c>
      <c r="J113" s="33">
        <v>0.5372177667119914</v>
      </c>
      <c r="K113" s="33">
        <v>0.51032699137249582</v>
      </c>
      <c r="L113" s="33">
        <v>0.36722361524285901</v>
      </c>
      <c r="M113" s="33">
        <v>0.41344249986563425</v>
      </c>
      <c r="N113" s="33">
        <v>0.44664551495321725</v>
      </c>
      <c r="O113" s="33">
        <v>0.46075497110088248</v>
      </c>
      <c r="P113" s="33">
        <v>0.5093086696686141</v>
      </c>
      <c r="Q113" s="33">
        <v>0.35365382870574907</v>
      </c>
      <c r="R113" s="33">
        <v>0.31727911375650242</v>
      </c>
      <c r="S113" s="33">
        <v>0.20119299690319306</v>
      </c>
      <c r="T113" s="33">
        <v>0.39715863949342101</v>
      </c>
      <c r="U113" s="33">
        <v>0.37626723168153597</v>
      </c>
      <c r="V113" s="33">
        <v>0.351750142913619</v>
      </c>
      <c r="W113" s="33">
        <v>0.41494986775077763</v>
      </c>
      <c r="X113" s="33">
        <v>0.23615872484210623</v>
      </c>
      <c r="Y113" s="33">
        <v>0.16213888258157494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0.77549737375357053</v>
      </c>
      <c r="C115" s="117">
        <f t="shared" si="17"/>
        <v>0.84123455718910445</v>
      </c>
      <c r="D115" s="117">
        <f t="shared" si="17"/>
        <v>0.89965759038024795</v>
      </c>
      <c r="E115" s="117">
        <f t="shared" si="17"/>
        <v>0.99748026593511585</v>
      </c>
      <c r="F115" s="117">
        <f t="shared" si="17"/>
        <v>1.18538626178601</v>
      </c>
      <c r="G115" s="117">
        <f t="shared" si="17"/>
        <v>2.0869859636214851</v>
      </c>
      <c r="H115" s="117">
        <f t="shared" si="17"/>
        <v>4.0422599980551697</v>
      </c>
      <c r="I115" s="117">
        <f t="shared" si="17"/>
        <v>5.5446875835809237</v>
      </c>
      <c r="J115" s="117">
        <f t="shared" si="17"/>
        <v>7.6858189971512187</v>
      </c>
      <c r="K115" s="117">
        <f t="shared" si="17"/>
        <v>8.5026049388173686</v>
      </c>
      <c r="L115" s="117">
        <f t="shared" si="17"/>
        <v>8.4443202049751793</v>
      </c>
      <c r="M115" s="117">
        <f t="shared" si="17"/>
        <v>9.3819531112148233</v>
      </c>
      <c r="N115" s="117">
        <f t="shared" si="17"/>
        <v>11.339868684957324</v>
      </c>
      <c r="O115" s="117">
        <f t="shared" si="17"/>
        <v>8.8330372125871168</v>
      </c>
      <c r="P115" s="117">
        <f t="shared" si="17"/>
        <v>11.974507577404296</v>
      </c>
      <c r="Q115" s="117">
        <f t="shared" si="17"/>
        <v>15.529370240037277</v>
      </c>
      <c r="R115" s="117">
        <f t="shared" ref="R115:V115" si="18">R116+R118+R120+R129</f>
        <v>17.32891182711159</v>
      </c>
      <c r="S115" s="117">
        <f t="shared" si="18"/>
        <v>18.80569758537559</v>
      </c>
      <c r="T115" s="117">
        <f t="shared" si="18"/>
        <v>13.140507607865223</v>
      </c>
      <c r="U115" s="117">
        <f t="shared" si="18"/>
        <v>12.481144679240593</v>
      </c>
      <c r="V115" s="117">
        <f t="shared" si="18"/>
        <v>16.162074663518808</v>
      </c>
      <c r="W115" s="117">
        <f t="shared" ref="W115:Y115" si="19">W116+W118+W120+W129</f>
        <v>11.735778763809254</v>
      </c>
      <c r="X115" s="117">
        <f t="shared" si="19"/>
        <v>7.0156032085129638</v>
      </c>
      <c r="Y115" s="117">
        <f t="shared" si="19"/>
        <v>6.5726145220425414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0.67743853609815563</v>
      </c>
      <c r="C116" s="122">
        <f t="shared" si="20"/>
        <v>0.73480672218155496</v>
      </c>
      <c r="D116" s="122">
        <f t="shared" si="20"/>
        <v>0.80116625127105001</v>
      </c>
      <c r="E116" s="122">
        <f t="shared" si="20"/>
        <v>0.87734570959691038</v>
      </c>
      <c r="F116" s="122">
        <f t="shared" si="20"/>
        <v>0.9929019163037367</v>
      </c>
      <c r="G116" s="122">
        <f t="shared" si="20"/>
        <v>1.7930286751454596</v>
      </c>
      <c r="H116" s="122">
        <f t="shared" si="20"/>
        <v>3.5071024961714858</v>
      </c>
      <c r="I116" s="122">
        <f t="shared" si="20"/>
        <v>4.8522973592008807</v>
      </c>
      <c r="J116" s="122">
        <f t="shared" si="20"/>
        <v>6.701517430585314</v>
      </c>
      <c r="K116" s="122">
        <f t="shared" si="20"/>
        <v>7.4038129621144497</v>
      </c>
      <c r="L116" s="122">
        <f t="shared" si="20"/>
        <v>7.4662749604723437</v>
      </c>
      <c r="M116" s="122">
        <f t="shared" si="20"/>
        <v>8.2206093448568964</v>
      </c>
      <c r="N116" s="122">
        <f t="shared" si="20"/>
        <v>10.019437529054974</v>
      </c>
      <c r="O116" s="122">
        <f t="shared" si="20"/>
        <v>7.5066854978086539</v>
      </c>
      <c r="P116" s="122">
        <f t="shared" si="20"/>
        <v>10.381323709450307</v>
      </c>
      <c r="Q116" s="122">
        <f t="shared" si="20"/>
        <v>14.033376016951088</v>
      </c>
      <c r="R116" s="122">
        <f t="shared" si="20"/>
        <v>15.789622849403436</v>
      </c>
      <c r="S116" s="122">
        <f t="shared" si="20"/>
        <v>17.313744196579599</v>
      </c>
      <c r="T116" s="122">
        <f t="shared" si="20"/>
        <v>11.526007676186122</v>
      </c>
      <c r="U116" s="122">
        <f t="shared" si="20"/>
        <v>10.897530015901767</v>
      </c>
      <c r="V116" s="122">
        <f t="shared" si="20"/>
        <v>14.720389829706958</v>
      </c>
      <c r="W116" s="122">
        <f t="shared" si="20"/>
        <v>9.9642015923965186</v>
      </c>
      <c r="X116" s="122">
        <f t="shared" si="20"/>
        <v>5.9988254137880013</v>
      </c>
      <c r="Y116" s="122">
        <f t="shared" si="20"/>
        <v>5.8228498960717703</v>
      </c>
      <c r="DA116" s="130" t="s">
        <v>1891</v>
      </c>
    </row>
    <row r="117" spans="1:105" ht="12" customHeight="1" x14ac:dyDescent="0.25">
      <c r="A117" s="97" t="s">
        <v>53</v>
      </c>
      <c r="B117" s="98">
        <v>0.67743853609815563</v>
      </c>
      <c r="C117" s="98">
        <v>0.73480672218155496</v>
      </c>
      <c r="D117" s="98">
        <v>0.80116625127105001</v>
      </c>
      <c r="E117" s="98">
        <v>0.87734570959691038</v>
      </c>
      <c r="F117" s="98">
        <v>0.9929019163037367</v>
      </c>
      <c r="G117" s="98">
        <v>1.7930286751454596</v>
      </c>
      <c r="H117" s="98">
        <v>3.5071024961714858</v>
      </c>
      <c r="I117" s="98">
        <v>4.8522973592008807</v>
      </c>
      <c r="J117" s="98">
        <v>6.701517430585314</v>
      </c>
      <c r="K117" s="98">
        <v>7.4038129621144497</v>
      </c>
      <c r="L117" s="98">
        <v>7.4662749604723437</v>
      </c>
      <c r="M117" s="98">
        <v>8.2206093448568964</v>
      </c>
      <c r="N117" s="98">
        <v>10.019437529054974</v>
      </c>
      <c r="O117" s="98">
        <v>7.5066854978086539</v>
      </c>
      <c r="P117" s="98">
        <v>10.381323709450307</v>
      </c>
      <c r="Q117" s="98">
        <v>14.033376016951088</v>
      </c>
      <c r="R117" s="98">
        <v>15.789622849403436</v>
      </c>
      <c r="S117" s="98">
        <v>17.313744196579599</v>
      </c>
      <c r="T117" s="98">
        <v>11.526007676186122</v>
      </c>
      <c r="U117" s="98">
        <v>10.897530015901767</v>
      </c>
      <c r="V117" s="98">
        <v>14.720389829706958</v>
      </c>
      <c r="W117" s="98">
        <v>9.9642015923965186</v>
      </c>
      <c r="X117" s="98">
        <v>5.9988254137880013</v>
      </c>
      <c r="Y117" s="98">
        <v>5.8228498960717703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1.1016373448499048E-5</v>
      </c>
      <c r="C118" s="122">
        <f t="shared" si="21"/>
        <v>1.4625363711657988E-5</v>
      </c>
      <c r="D118" s="122">
        <f t="shared" si="21"/>
        <v>2.0614565517353323E-5</v>
      </c>
      <c r="E118" s="122">
        <f t="shared" si="21"/>
        <v>2.6616249998450907E-5</v>
      </c>
      <c r="F118" s="122">
        <f t="shared" si="21"/>
        <v>5.3664693707134867E-5</v>
      </c>
      <c r="G118" s="122">
        <f t="shared" si="21"/>
        <v>1.992772683445804E-4</v>
      </c>
      <c r="H118" s="122">
        <f t="shared" si="21"/>
        <v>1.2685713771234571E-3</v>
      </c>
      <c r="I118" s="122">
        <f t="shared" si="21"/>
        <v>1.0974477596000698E-3</v>
      </c>
      <c r="J118" s="122">
        <f t="shared" si="21"/>
        <v>1.5217979045148466E-3</v>
      </c>
      <c r="K118" s="122">
        <f t="shared" si="21"/>
        <v>2.2723289587832742E-3</v>
      </c>
      <c r="L118" s="122">
        <f t="shared" si="21"/>
        <v>2.1288023261560218E-2</v>
      </c>
      <c r="M118" s="122">
        <f t="shared" si="21"/>
        <v>2.8694262852867781E-3</v>
      </c>
      <c r="N118" s="122">
        <f t="shared" si="21"/>
        <v>8.6353866022906116E-3</v>
      </c>
      <c r="O118" s="122">
        <f t="shared" si="21"/>
        <v>5.1356078859703972E-3</v>
      </c>
      <c r="P118" s="122">
        <f t="shared" si="21"/>
        <v>1.5561326083622937E-2</v>
      </c>
      <c r="Q118" s="122">
        <f t="shared" si="21"/>
        <v>1.4062238587477766E-2</v>
      </c>
      <c r="R118" s="122">
        <f t="shared" si="21"/>
        <v>1.1827694148378295E-2</v>
      </c>
      <c r="S118" s="122">
        <f t="shared" si="21"/>
        <v>1.1207824510384644E-2</v>
      </c>
      <c r="T118" s="122">
        <f t="shared" si="21"/>
        <v>1.8467954903228834E-2</v>
      </c>
      <c r="U118" s="122">
        <f t="shared" si="21"/>
        <v>1.4906478086435413E-2</v>
      </c>
      <c r="V118" s="122">
        <f t="shared" si="21"/>
        <v>9.2973020814007181E-3</v>
      </c>
      <c r="W118" s="122">
        <f t="shared" si="21"/>
        <v>2.8436228909839704E-2</v>
      </c>
      <c r="X118" s="122">
        <f t="shared" si="21"/>
        <v>1.595380204059782E-2</v>
      </c>
      <c r="Y118" s="122">
        <f t="shared" si="21"/>
        <v>1.0322423894744462E-2</v>
      </c>
      <c r="DA118" s="130" t="s">
        <v>1893</v>
      </c>
    </row>
    <row r="119" spans="1:105" ht="12" customHeight="1" x14ac:dyDescent="0.25">
      <c r="A119" s="97" t="s">
        <v>53</v>
      </c>
      <c r="B119" s="98">
        <v>1.1016373448499048E-5</v>
      </c>
      <c r="C119" s="98">
        <v>1.4625363711657988E-5</v>
      </c>
      <c r="D119" s="98">
        <v>2.0614565517353323E-5</v>
      </c>
      <c r="E119" s="98">
        <v>2.6616249998450907E-5</v>
      </c>
      <c r="F119" s="98">
        <v>5.3664693707134867E-5</v>
      </c>
      <c r="G119" s="98">
        <v>1.992772683445804E-4</v>
      </c>
      <c r="H119" s="98">
        <v>1.2685713771234571E-3</v>
      </c>
      <c r="I119" s="98">
        <v>1.0974477596000698E-3</v>
      </c>
      <c r="J119" s="98">
        <v>1.5217979045148466E-3</v>
      </c>
      <c r="K119" s="98">
        <v>2.2723289587832742E-3</v>
      </c>
      <c r="L119" s="98">
        <v>2.1288023261560218E-2</v>
      </c>
      <c r="M119" s="98">
        <v>2.8694262852867781E-3</v>
      </c>
      <c r="N119" s="98">
        <v>8.6353866022906116E-3</v>
      </c>
      <c r="O119" s="98">
        <v>5.1356078859703972E-3</v>
      </c>
      <c r="P119" s="98">
        <v>1.5561326083622937E-2</v>
      </c>
      <c r="Q119" s="98">
        <v>1.4062238587477766E-2</v>
      </c>
      <c r="R119" s="98">
        <v>1.1827694148378295E-2</v>
      </c>
      <c r="S119" s="98">
        <v>1.1207824510384644E-2</v>
      </c>
      <c r="T119" s="98">
        <v>1.8467954903228834E-2</v>
      </c>
      <c r="U119" s="98">
        <v>1.4906478086435413E-2</v>
      </c>
      <c r="V119" s="98">
        <v>9.2973020814007181E-3</v>
      </c>
      <c r="W119" s="98">
        <v>2.8436228909839704E-2</v>
      </c>
      <c r="X119" s="98">
        <v>1.595380204059782E-2</v>
      </c>
      <c r="Y119" s="98">
        <v>1.0322423894744462E-2</v>
      </c>
      <c r="DA119" s="63" t="s">
        <v>1894</v>
      </c>
    </row>
    <row r="120" spans="1:105" ht="12" customHeight="1" x14ac:dyDescent="0.25">
      <c r="A120" s="121" t="s">
        <v>55</v>
      </c>
      <c r="B120" s="122">
        <v>3.6986043880747055E-2</v>
      </c>
      <c r="C120" s="122">
        <v>4.4198019907608292E-2</v>
      </c>
      <c r="D120" s="122">
        <v>3.5738737304481467E-2</v>
      </c>
      <c r="E120" s="122">
        <v>4.5737890403827489E-2</v>
      </c>
      <c r="F120" s="122">
        <v>8.7580207806855409E-2</v>
      </c>
      <c r="G120" s="122">
        <v>0.13638305197823941</v>
      </c>
      <c r="H120" s="122">
        <v>0.2543115876494621</v>
      </c>
      <c r="I120" s="122">
        <v>0.29278097185104884</v>
      </c>
      <c r="J120" s="122">
        <v>0.44873417046757785</v>
      </c>
      <c r="K120" s="122">
        <v>0.53245911225306619</v>
      </c>
      <c r="L120" s="122">
        <v>0.4568413783503868</v>
      </c>
      <c r="M120" s="122">
        <v>0.55938059197221424</v>
      </c>
      <c r="N120" s="122">
        <v>0.65056338144294401</v>
      </c>
      <c r="O120" s="122">
        <v>0.66149044617454222</v>
      </c>
      <c r="P120" s="122">
        <v>0.85402733037963519</v>
      </c>
      <c r="Q120" s="122">
        <v>0.88534278259990706</v>
      </c>
      <c r="R120" s="122">
        <v>0.92552826764632956</v>
      </c>
      <c r="S120" s="122">
        <v>0.93510585086611298</v>
      </c>
      <c r="T120" s="122">
        <v>0.91735136880599577</v>
      </c>
      <c r="U120" s="122">
        <v>0.85880293387140072</v>
      </c>
      <c r="V120" s="122">
        <v>0.81039178389500788</v>
      </c>
      <c r="W120" s="122">
        <v>1.1485900864446972</v>
      </c>
      <c r="X120" s="122">
        <v>0.63952607687976903</v>
      </c>
      <c r="Y120" s="122">
        <v>0.39855193847608128</v>
      </c>
      <c r="DA120" s="130" t="s">
        <v>1895</v>
      </c>
    </row>
    <row r="121" spans="1:105" ht="12" customHeight="1" x14ac:dyDescent="0.25">
      <c r="A121" s="97" t="s">
        <v>124</v>
      </c>
      <c r="B121" s="98">
        <v>1.2440110705921373E-3</v>
      </c>
      <c r="C121" s="98">
        <v>1.315617917503955E-3</v>
      </c>
      <c r="D121" s="98">
        <v>1.375907332143237E-3</v>
      </c>
      <c r="E121" s="98">
        <v>1.4200254785153266E-3</v>
      </c>
      <c r="F121" s="98">
        <v>1.3359250711416236E-3</v>
      </c>
      <c r="G121" s="98">
        <v>1.6282853571187147E-3</v>
      </c>
      <c r="H121" s="98">
        <v>2.0055640131555266E-3</v>
      </c>
      <c r="I121" s="98">
        <v>2.0962044942705849E-3</v>
      </c>
      <c r="J121" s="98">
        <v>2.2317967717431406E-3</v>
      </c>
      <c r="K121" s="98">
        <v>4.2799475582394227E-3</v>
      </c>
      <c r="L121" s="98">
        <v>5.1970599038870689E-3</v>
      </c>
      <c r="M121" s="98">
        <v>6.4659161052651641E-3</v>
      </c>
      <c r="N121" s="98">
        <v>6.7837630181950079E-3</v>
      </c>
      <c r="O121" s="98">
        <v>6.347681196176392E-3</v>
      </c>
      <c r="P121" s="98">
        <v>6.4318604097341765E-3</v>
      </c>
      <c r="Q121" s="98">
        <v>6.0372454429218764E-3</v>
      </c>
      <c r="R121" s="98">
        <v>6.2542913384985707E-3</v>
      </c>
      <c r="S121" s="98">
        <v>6.8442461347630055E-3</v>
      </c>
      <c r="T121" s="98">
        <v>6.6122177656828046E-3</v>
      </c>
      <c r="U121" s="98">
        <v>7.1412278323755227E-3</v>
      </c>
      <c r="V121" s="98">
        <v>7.2490115199363965E-3</v>
      </c>
      <c r="W121" s="98">
        <v>1.1356580910670214E-2</v>
      </c>
      <c r="X121" s="98">
        <v>8.6383211736651925E-3</v>
      </c>
      <c r="Y121" s="98">
        <v>1.2463299308285053E-2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3.5742032810154915E-2</v>
      </c>
      <c r="C125" s="101">
        <v>4.2882401990104339E-2</v>
      </c>
      <c r="D125" s="101">
        <v>3.4362829972338228E-2</v>
      </c>
      <c r="E125" s="101">
        <v>4.4317864925312159E-2</v>
      </c>
      <c r="F125" s="101">
        <v>8.6244282735713787E-2</v>
      </c>
      <c r="G125" s="101">
        <v>0.13475476662112071</v>
      </c>
      <c r="H125" s="101">
        <v>0.25230602363630655</v>
      </c>
      <c r="I125" s="101">
        <v>0.29068476735677828</v>
      </c>
      <c r="J125" s="101">
        <v>0.44650237369583473</v>
      </c>
      <c r="K125" s="101">
        <v>0.52817916469482673</v>
      </c>
      <c r="L125" s="101">
        <v>0.45164431844649972</v>
      </c>
      <c r="M125" s="101">
        <v>0.55291467586694909</v>
      </c>
      <c r="N125" s="101">
        <v>0.64377961842474896</v>
      </c>
      <c r="O125" s="101">
        <v>0.65514276497836588</v>
      </c>
      <c r="P125" s="101">
        <v>0.84759546996990098</v>
      </c>
      <c r="Q125" s="101">
        <v>0.87930553715698523</v>
      </c>
      <c r="R125" s="101">
        <v>0.91927397630783103</v>
      </c>
      <c r="S125" s="101">
        <v>0.92826160473135</v>
      </c>
      <c r="T125" s="101">
        <v>0.910739151040313</v>
      </c>
      <c r="U125" s="101">
        <v>0.85166170603902525</v>
      </c>
      <c r="V125" s="101">
        <v>0.80314277237507148</v>
      </c>
      <c r="W125" s="101">
        <v>1.137233505534027</v>
      </c>
      <c r="X125" s="101">
        <v>0.63088775570610389</v>
      </c>
      <c r="Y125" s="101">
        <v>0.38608863916779623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1903</v>
      </c>
    </row>
    <row r="129" spans="1:105" ht="12" customHeight="1" x14ac:dyDescent="0.25">
      <c r="A129" s="121" t="s">
        <v>54</v>
      </c>
      <c r="B129" s="122">
        <v>6.1061777401219305E-2</v>
      </c>
      <c r="C129" s="122">
        <v>6.2215189736229547E-2</v>
      </c>
      <c r="D129" s="122">
        <v>6.273198723919908E-2</v>
      </c>
      <c r="E129" s="122">
        <v>7.4370049684379519E-2</v>
      </c>
      <c r="F129" s="122">
        <v>0.10485047298171074</v>
      </c>
      <c r="G129" s="122">
        <v>0.15737495922944161</v>
      </c>
      <c r="H129" s="122">
        <v>0.27957734285709834</v>
      </c>
      <c r="I129" s="122">
        <v>0.39851180476939424</v>
      </c>
      <c r="J129" s="122">
        <v>0.53404559819381181</v>
      </c>
      <c r="K129" s="122">
        <v>0.56406053549106938</v>
      </c>
      <c r="L129" s="122">
        <v>0.49991584289088908</v>
      </c>
      <c r="M129" s="122">
        <v>0.59909374810042537</v>
      </c>
      <c r="N129" s="122">
        <v>0.66123238785711425</v>
      </c>
      <c r="O129" s="122">
        <v>0.65972566071795091</v>
      </c>
      <c r="P129" s="122">
        <v>0.72359521149073114</v>
      </c>
      <c r="Q129" s="122">
        <v>0.59658920189880482</v>
      </c>
      <c r="R129" s="122">
        <v>0.60193301591344484</v>
      </c>
      <c r="S129" s="122">
        <v>0.54563971341949291</v>
      </c>
      <c r="T129" s="122">
        <v>0.6786806079698755</v>
      </c>
      <c r="U129" s="122">
        <v>0.70990525138098926</v>
      </c>
      <c r="V129" s="122">
        <v>0.62199574783543987</v>
      </c>
      <c r="W129" s="122">
        <v>0.59455085605819846</v>
      </c>
      <c r="X129" s="122">
        <v>0.36129791580459514</v>
      </c>
      <c r="Y129" s="122">
        <v>0.34089026359994573</v>
      </c>
      <c r="DA129" s="130" t="s">
        <v>1904</v>
      </c>
    </row>
    <row r="130" spans="1:105" ht="12" customHeight="1" x14ac:dyDescent="0.25">
      <c r="A130" s="97" t="s">
        <v>50</v>
      </c>
      <c r="B130" s="98">
        <v>5.7680844685213922E-2</v>
      </c>
      <c r="C130" s="98">
        <v>5.8114374978502192E-2</v>
      </c>
      <c r="D130" s="98">
        <v>5.954150159383239E-2</v>
      </c>
      <c r="E130" s="98">
        <v>6.505770842354304E-2</v>
      </c>
      <c r="F130" s="98">
        <v>7.1177906894898738E-2</v>
      </c>
      <c r="G130" s="98">
        <v>0.10240088347482786</v>
      </c>
      <c r="H130" s="98">
        <v>0.1280481892356308</v>
      </c>
      <c r="I130" s="98">
        <v>0.10962192612967836</v>
      </c>
      <c r="J130" s="98">
        <v>0.13131758453597564</v>
      </c>
      <c r="K130" s="98">
        <v>0.18134956017050249</v>
      </c>
      <c r="L130" s="98">
        <v>0.22437931039623954</v>
      </c>
      <c r="M130" s="98">
        <v>0.28850269341655099</v>
      </c>
      <c r="N130" s="98">
        <v>0.32450657978320924</v>
      </c>
      <c r="O130" s="98">
        <v>0.31013937988449758</v>
      </c>
      <c r="P130" s="98">
        <v>0.3341226892988281</v>
      </c>
      <c r="Q130" s="98">
        <v>0.32477239654707535</v>
      </c>
      <c r="R130" s="98">
        <v>0.35684295547716233</v>
      </c>
      <c r="S130" s="98">
        <v>0.3894560675372496</v>
      </c>
      <c r="T130" s="98">
        <v>0.3684535702159355</v>
      </c>
      <c r="U130" s="98">
        <v>0.40956617631884895</v>
      </c>
      <c r="V130" s="98">
        <v>0.33399304571615041</v>
      </c>
      <c r="W130" s="98">
        <v>0.24767184300584291</v>
      </c>
      <c r="X130" s="98">
        <v>0.16129166273247456</v>
      </c>
      <c r="Y130" s="98">
        <v>0.20295742780129281</v>
      </c>
      <c r="DA130" s="63" t="s">
        <v>1905</v>
      </c>
    </row>
    <row r="131" spans="1:105" ht="12" customHeight="1" x14ac:dyDescent="0.25">
      <c r="A131" s="109" t="s">
        <v>120</v>
      </c>
      <c r="B131" s="33">
        <v>3.3809327160053797E-3</v>
      </c>
      <c r="C131" s="33">
        <v>4.1008147577273543E-3</v>
      </c>
      <c r="D131" s="33">
        <v>3.1904856453666862E-3</v>
      </c>
      <c r="E131" s="33">
        <v>9.3123412608364757E-3</v>
      </c>
      <c r="F131" s="33">
        <v>3.367256608681201E-2</v>
      </c>
      <c r="G131" s="33">
        <v>5.4974075754613758E-2</v>
      </c>
      <c r="H131" s="33">
        <v>0.15152915362146754</v>
      </c>
      <c r="I131" s="33">
        <v>0.28888987863971588</v>
      </c>
      <c r="J131" s="33">
        <v>0.40272801365783617</v>
      </c>
      <c r="K131" s="33">
        <v>0.38271097532056692</v>
      </c>
      <c r="L131" s="33">
        <v>0.27553653249464954</v>
      </c>
      <c r="M131" s="33">
        <v>0.31059105468387438</v>
      </c>
      <c r="N131" s="33">
        <v>0.33672580807390506</v>
      </c>
      <c r="O131" s="33">
        <v>0.34958628083345339</v>
      </c>
      <c r="P131" s="33">
        <v>0.38947252219190298</v>
      </c>
      <c r="Q131" s="33">
        <v>0.27181680535172947</v>
      </c>
      <c r="R131" s="33">
        <v>0.24509006043628256</v>
      </c>
      <c r="S131" s="33">
        <v>0.15618364588224332</v>
      </c>
      <c r="T131" s="33">
        <v>0.31022703775394</v>
      </c>
      <c r="U131" s="33">
        <v>0.3003390750621403</v>
      </c>
      <c r="V131" s="33">
        <v>0.28800270211928941</v>
      </c>
      <c r="W131" s="33">
        <v>0.34687901305235558</v>
      </c>
      <c r="X131" s="33">
        <v>0.20000625307212055</v>
      </c>
      <c r="Y131" s="33">
        <v>0.13793283579865293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0.6213005493627124</v>
      </c>
      <c r="C133" s="154">
        <f t="shared" si="22"/>
        <v>0.62487357634803187</v>
      </c>
      <c r="D133" s="154">
        <f t="shared" si="22"/>
        <v>0.6302353287099165</v>
      </c>
      <c r="E133" s="154">
        <f t="shared" si="22"/>
        <v>0.63798683513338172</v>
      </c>
      <c r="F133" s="154">
        <f t="shared" si="22"/>
        <v>0.6494389701597103</v>
      </c>
      <c r="G133" s="154">
        <f t="shared" si="22"/>
        <v>0.66237257937514349</v>
      </c>
      <c r="H133" s="154">
        <f t="shared" si="22"/>
        <v>0.67396435864859172</v>
      </c>
      <c r="I133" s="154">
        <f t="shared" si="22"/>
        <v>0.68250926185408423</v>
      </c>
      <c r="J133" s="154">
        <f t="shared" si="22"/>
        <v>0.68644803354254769</v>
      </c>
      <c r="K133" s="154">
        <f t="shared" si="22"/>
        <v>0.68773563801239579</v>
      </c>
      <c r="L133" s="154">
        <f t="shared" si="22"/>
        <v>0.6905126578335874</v>
      </c>
      <c r="M133" s="154">
        <f t="shared" si="22"/>
        <v>0.69055879967127576</v>
      </c>
      <c r="N133" s="154">
        <f t="shared" si="22"/>
        <v>0.69419227814933848</v>
      </c>
      <c r="O133" s="154">
        <f t="shared" si="22"/>
        <v>0.69647567966791024</v>
      </c>
      <c r="P133" s="154">
        <f t="shared" si="22"/>
        <v>0.70212011657602347</v>
      </c>
      <c r="Q133" s="154">
        <f t="shared" si="22"/>
        <v>0.70629807440273884</v>
      </c>
      <c r="R133" s="154">
        <f t="shared" ref="R133:V133" si="23">IF(R115=0,"",R115/R97)</f>
        <v>0.70858327964241108</v>
      </c>
      <c r="S133" s="154">
        <f t="shared" si="23"/>
        <v>0.71261538829189919</v>
      </c>
      <c r="T133" s="154">
        <f t="shared" si="23"/>
        <v>0.7160483156342845</v>
      </c>
      <c r="U133" s="154">
        <f t="shared" si="23"/>
        <v>0.72603281460170854</v>
      </c>
      <c r="V133" s="154">
        <f t="shared" si="23"/>
        <v>0.73509094037904898</v>
      </c>
      <c r="W133" s="154">
        <f t="shared" ref="W133:Y133" si="24">IF(W115=0,"",W115/W97)</f>
        <v>0.74335561104969949</v>
      </c>
      <c r="X133" s="154">
        <f t="shared" si="24"/>
        <v>0.74841156590889146</v>
      </c>
      <c r="Y133" s="154">
        <f t="shared" si="24"/>
        <v>0.74852753844565945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0.62809654969575557</v>
      </c>
      <c r="C134" s="155">
        <f t="shared" si="25"/>
        <v>0.63168839420320699</v>
      </c>
      <c r="D134" s="155">
        <f t="shared" si="25"/>
        <v>0.63680636374138788</v>
      </c>
      <c r="E134" s="155">
        <f t="shared" si="25"/>
        <v>0.64498571017606043</v>
      </c>
      <c r="F134" s="155">
        <f t="shared" si="25"/>
        <v>0.65724302366517473</v>
      </c>
      <c r="G134" s="155">
        <f t="shared" si="25"/>
        <v>0.67032794544053198</v>
      </c>
      <c r="H134" s="155">
        <f t="shared" si="25"/>
        <v>0.67997927164566763</v>
      </c>
      <c r="I134" s="155">
        <f t="shared" si="25"/>
        <v>0.68611507753275791</v>
      </c>
      <c r="J134" s="155">
        <f t="shared" si="25"/>
        <v>0.69054939102873802</v>
      </c>
      <c r="K134" s="155">
        <f t="shared" si="25"/>
        <v>0.69339494669246293</v>
      </c>
      <c r="L134" s="155">
        <f t="shared" si="25"/>
        <v>0.69579406846739256</v>
      </c>
      <c r="M134" s="155">
        <f t="shared" si="25"/>
        <v>0.69818550615894315</v>
      </c>
      <c r="N134" s="155">
        <f t="shared" si="25"/>
        <v>0.7011990739664592</v>
      </c>
      <c r="O134" s="155">
        <f t="shared" si="25"/>
        <v>0.70507643886018778</v>
      </c>
      <c r="P134" s="155">
        <f t="shared" si="25"/>
        <v>0.70854174219437227</v>
      </c>
      <c r="Q134" s="155">
        <f t="shared" si="25"/>
        <v>0.71116151116919413</v>
      </c>
      <c r="R134" s="155">
        <f t="shared" ref="R134:V134" si="26">IF(R116=0,"",R116/R98)</f>
        <v>0.71306996577336523</v>
      </c>
      <c r="S134" s="155">
        <f t="shared" si="26"/>
        <v>0.71704957229931909</v>
      </c>
      <c r="T134" s="155">
        <f t="shared" si="26"/>
        <v>0.72059887863487737</v>
      </c>
      <c r="U134" s="155">
        <f t="shared" si="26"/>
        <v>0.73132516886570909</v>
      </c>
      <c r="V134" s="155">
        <f t="shared" si="26"/>
        <v>0.73800214054610203</v>
      </c>
      <c r="W134" s="155">
        <f t="shared" ref="W134:Y134" si="27">IF(W116=0,"",W116/W98)</f>
        <v>0.74360771442985718</v>
      </c>
      <c r="X134" s="155">
        <f t="shared" si="27"/>
        <v>0.74855213578390711</v>
      </c>
      <c r="Y134" s="155">
        <f t="shared" si="27"/>
        <v>0.75085088689566459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0.62809654969575557</v>
      </c>
      <c r="C135" s="156">
        <f t="shared" si="28"/>
        <v>0.63168839420320699</v>
      </c>
      <c r="D135" s="156">
        <f t="shared" si="28"/>
        <v>0.63680636374138788</v>
      </c>
      <c r="E135" s="156">
        <f t="shared" si="28"/>
        <v>0.64498571017606043</v>
      </c>
      <c r="F135" s="156">
        <f t="shared" si="28"/>
        <v>0.65724302366517473</v>
      </c>
      <c r="G135" s="156">
        <f t="shared" si="28"/>
        <v>0.67032794544053198</v>
      </c>
      <c r="H135" s="156">
        <f t="shared" si="28"/>
        <v>0.67997927164566763</v>
      </c>
      <c r="I135" s="156">
        <f t="shared" si="28"/>
        <v>0.68611507753275791</v>
      </c>
      <c r="J135" s="156">
        <f t="shared" si="28"/>
        <v>0.69054939102873802</v>
      </c>
      <c r="K135" s="156">
        <f t="shared" si="28"/>
        <v>0.69339494669246293</v>
      </c>
      <c r="L135" s="156">
        <f t="shared" si="28"/>
        <v>0.69579406846739256</v>
      </c>
      <c r="M135" s="156">
        <f t="shared" si="28"/>
        <v>0.69818550615894315</v>
      </c>
      <c r="N135" s="156">
        <f t="shared" si="28"/>
        <v>0.7011990739664592</v>
      </c>
      <c r="O135" s="156">
        <f t="shared" si="28"/>
        <v>0.70507643886018778</v>
      </c>
      <c r="P135" s="156">
        <f t="shared" si="28"/>
        <v>0.70854174219437227</v>
      </c>
      <c r="Q135" s="156">
        <f t="shared" si="28"/>
        <v>0.71116151116919413</v>
      </c>
      <c r="R135" s="156">
        <f t="shared" ref="R135:V135" si="29">IF(R117=0,"",R117/R99)</f>
        <v>0.71306996577336523</v>
      </c>
      <c r="S135" s="156">
        <f t="shared" si="29"/>
        <v>0.71704957229931909</v>
      </c>
      <c r="T135" s="156">
        <f t="shared" si="29"/>
        <v>0.72059887863487737</v>
      </c>
      <c r="U135" s="156">
        <f t="shared" si="29"/>
        <v>0.73132516886570909</v>
      </c>
      <c r="V135" s="156">
        <f t="shared" si="29"/>
        <v>0.73800214054610203</v>
      </c>
      <c r="W135" s="156">
        <f t="shared" ref="W135:Y135" si="30">IF(W117=0,"",W117/W99)</f>
        <v>0.74360771442985718</v>
      </c>
      <c r="X135" s="156">
        <f t="shared" si="30"/>
        <v>0.74855213578390711</v>
      </c>
      <c r="Y135" s="156">
        <f t="shared" si="30"/>
        <v>0.75085088689566459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1.9787424596204706</v>
      </c>
      <c r="C136" s="155">
        <f t="shared" si="31"/>
        <v>1.9787424596204704</v>
      </c>
      <c r="D136" s="155">
        <f t="shared" si="31"/>
        <v>1.9787424596204704</v>
      </c>
      <c r="E136" s="155">
        <f t="shared" si="31"/>
        <v>2.350739311844817</v>
      </c>
      <c r="F136" s="155">
        <f t="shared" si="31"/>
        <v>2.9889611125081101</v>
      </c>
      <c r="G136" s="155">
        <f t="shared" si="31"/>
        <v>3.1039535400237774</v>
      </c>
      <c r="H136" s="155">
        <f t="shared" si="31"/>
        <v>3.2183382242786678</v>
      </c>
      <c r="I136" s="155">
        <f t="shared" si="31"/>
        <v>3.3256613476532975</v>
      </c>
      <c r="J136" s="155">
        <f t="shared" si="31"/>
        <v>3.4243223193300301</v>
      </c>
      <c r="K136" s="155">
        <f t="shared" si="31"/>
        <v>3.502617269253498</v>
      </c>
      <c r="L136" s="155">
        <f t="shared" si="31"/>
        <v>3.5752681279285006</v>
      </c>
      <c r="M136" s="155">
        <f t="shared" si="31"/>
        <v>3.6358209268788073</v>
      </c>
      <c r="N136" s="155">
        <f t="shared" si="31"/>
        <v>3.7124546158380607</v>
      </c>
      <c r="O136" s="155">
        <f t="shared" si="31"/>
        <v>3.8494825498839584</v>
      </c>
      <c r="P136" s="155">
        <f t="shared" si="31"/>
        <v>4.1282495653917675</v>
      </c>
      <c r="Q136" s="155">
        <f t="shared" si="31"/>
        <v>4.3783348428441888</v>
      </c>
      <c r="R136" s="155">
        <f t="shared" ref="R136:V136" si="32">IF(R118=0,"",R118/R100)</f>
        <v>4.5438070829616395</v>
      </c>
      <c r="S136" s="155">
        <f t="shared" si="32"/>
        <v>4.6289296669779372</v>
      </c>
      <c r="T136" s="155">
        <f t="shared" si="32"/>
        <v>4.6817693121019905</v>
      </c>
      <c r="U136" s="155">
        <f t="shared" si="32"/>
        <v>4.7159492925449156</v>
      </c>
      <c r="V136" s="155">
        <f t="shared" si="32"/>
        <v>4.7464768530134203</v>
      </c>
      <c r="W136" s="155">
        <f t="shared" ref="W136:Y136" si="33">IF(W118=0,"",W118/W100)</f>
        <v>4.7779127042616079</v>
      </c>
      <c r="X136" s="155">
        <f t="shared" si="33"/>
        <v>4.800404105697023</v>
      </c>
      <c r="Y136" s="155">
        <f t="shared" si="33"/>
        <v>4.8118165442302825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1.9787424596204706</v>
      </c>
      <c r="C137" s="156">
        <f t="shared" si="34"/>
        <v>1.9787424596204704</v>
      </c>
      <c r="D137" s="156">
        <f t="shared" si="34"/>
        <v>1.9787424596204704</v>
      </c>
      <c r="E137" s="156">
        <f t="shared" si="34"/>
        <v>2.350739311844817</v>
      </c>
      <c r="F137" s="156">
        <f t="shared" si="34"/>
        <v>2.9889611125081101</v>
      </c>
      <c r="G137" s="156">
        <f t="shared" si="34"/>
        <v>3.1039535400237774</v>
      </c>
      <c r="H137" s="156">
        <f t="shared" si="34"/>
        <v>3.2183382242786678</v>
      </c>
      <c r="I137" s="156">
        <f t="shared" si="34"/>
        <v>3.3256613476532975</v>
      </c>
      <c r="J137" s="156">
        <f t="shared" si="34"/>
        <v>3.4243223193300301</v>
      </c>
      <c r="K137" s="156">
        <f t="shared" si="34"/>
        <v>3.502617269253498</v>
      </c>
      <c r="L137" s="156">
        <f t="shared" si="34"/>
        <v>3.5752681279285006</v>
      </c>
      <c r="M137" s="156">
        <f t="shared" si="34"/>
        <v>3.6358209268788073</v>
      </c>
      <c r="N137" s="156">
        <f t="shared" si="34"/>
        <v>3.7124546158380607</v>
      </c>
      <c r="O137" s="156">
        <f t="shared" si="34"/>
        <v>3.8494825498839584</v>
      </c>
      <c r="P137" s="156">
        <f t="shared" si="34"/>
        <v>4.1282495653917675</v>
      </c>
      <c r="Q137" s="156">
        <f t="shared" si="34"/>
        <v>4.3783348428441888</v>
      </c>
      <c r="R137" s="156">
        <f t="shared" ref="R137:V137" si="35">IF(R119=0,"",R119/R101)</f>
        <v>4.5438070829616395</v>
      </c>
      <c r="S137" s="156">
        <f t="shared" si="35"/>
        <v>4.6289296669779372</v>
      </c>
      <c r="T137" s="156">
        <f t="shared" si="35"/>
        <v>4.6817693121019905</v>
      </c>
      <c r="U137" s="156">
        <f t="shared" si="35"/>
        <v>4.7159492925449156</v>
      </c>
      <c r="V137" s="156">
        <f t="shared" si="35"/>
        <v>4.7464768530134203</v>
      </c>
      <c r="W137" s="156">
        <f t="shared" ref="W137:Y137" si="36">IF(W119=0,"",W119/W101)</f>
        <v>4.7779127042616079</v>
      </c>
      <c r="X137" s="156">
        <f t="shared" si="36"/>
        <v>4.800404105697023</v>
      </c>
      <c r="Y137" s="156">
        <f t="shared" si="36"/>
        <v>4.8118165442302825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0.58744646504746711</v>
      </c>
      <c r="C138" s="155">
        <f t="shared" si="37"/>
        <v>0.59092751729839132</v>
      </c>
      <c r="D138" s="155">
        <f t="shared" si="37"/>
        <v>0.59413811151147355</v>
      </c>
      <c r="E138" s="155">
        <f t="shared" si="37"/>
        <v>0.5994418543962472</v>
      </c>
      <c r="F138" s="155">
        <f t="shared" si="37"/>
        <v>0.60610184064147887</v>
      </c>
      <c r="G138" s="155">
        <f t="shared" si="37"/>
        <v>0.61117504679853796</v>
      </c>
      <c r="H138" s="155">
        <f t="shared" si="37"/>
        <v>0.61493864310210367</v>
      </c>
      <c r="I138" s="155">
        <f t="shared" si="37"/>
        <v>0.61695767719570116</v>
      </c>
      <c r="J138" s="155">
        <f t="shared" si="37"/>
        <v>0.61858702342725602</v>
      </c>
      <c r="K138" s="155">
        <f t="shared" si="37"/>
        <v>0.6198354201559062</v>
      </c>
      <c r="L138" s="155">
        <f t="shared" si="37"/>
        <v>0.62132452404986904</v>
      </c>
      <c r="M138" s="155">
        <f t="shared" si="37"/>
        <v>0.62397546586638164</v>
      </c>
      <c r="N138" s="155">
        <f t="shared" si="37"/>
        <v>0.62909273586213732</v>
      </c>
      <c r="O138" s="155">
        <f t="shared" si="37"/>
        <v>0.6386378025116296</v>
      </c>
      <c r="P138" s="155">
        <f t="shared" si="37"/>
        <v>0.65155277055388561</v>
      </c>
      <c r="Q138" s="155">
        <f t="shared" si="37"/>
        <v>0.66337707004057722</v>
      </c>
      <c r="R138" s="155">
        <f t="shared" ref="R138:V138" si="38">IF(R120=0,"",R120/R102)</f>
        <v>0.6728513325204093</v>
      </c>
      <c r="S138" s="155">
        <f t="shared" si="38"/>
        <v>0.68322059339271624</v>
      </c>
      <c r="T138" s="155">
        <f t="shared" si="38"/>
        <v>0.69373723029044909</v>
      </c>
      <c r="U138" s="155">
        <f t="shared" si="38"/>
        <v>0.70972164257412451</v>
      </c>
      <c r="V138" s="155">
        <f t="shared" si="38"/>
        <v>0.72545822754706024</v>
      </c>
      <c r="W138" s="155">
        <f t="shared" ref="W138:Y138" si="39">IF(W120=0,"",W120/W102)</f>
        <v>0.74229287224074902</v>
      </c>
      <c r="X138" s="155">
        <f t="shared" si="39"/>
        <v>0.75348415936524238</v>
      </c>
      <c r="Y138" s="155">
        <f t="shared" si="39"/>
        <v>0.76374727140797283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0.5229681577077705</v>
      </c>
      <c r="C139" s="156">
        <f t="shared" si="40"/>
        <v>0.52694995363268904</v>
      </c>
      <c r="D139" s="156">
        <f t="shared" si="40"/>
        <v>0.53097197414991948</v>
      </c>
      <c r="E139" s="156">
        <f t="shared" si="40"/>
        <v>0.53424944711436784</v>
      </c>
      <c r="F139" s="156">
        <f t="shared" si="40"/>
        <v>0.53763103493332709</v>
      </c>
      <c r="G139" s="156">
        <f t="shared" si="40"/>
        <v>0.54475321120757525</v>
      </c>
      <c r="H139" s="156">
        <f t="shared" si="40"/>
        <v>0.55423549609144496</v>
      </c>
      <c r="I139" s="156">
        <f t="shared" si="40"/>
        <v>0.56047568361327238</v>
      </c>
      <c r="J139" s="156">
        <f t="shared" si="40"/>
        <v>0.56295178129985834</v>
      </c>
      <c r="K139" s="156">
        <f t="shared" si="40"/>
        <v>0.57373752719543469</v>
      </c>
      <c r="L139" s="156">
        <f t="shared" si="40"/>
        <v>0.57895827504700426</v>
      </c>
      <c r="M139" s="156">
        <f t="shared" si="40"/>
        <v>0.5848529713113404</v>
      </c>
      <c r="N139" s="156">
        <f t="shared" si="40"/>
        <v>0.59071245863736122</v>
      </c>
      <c r="O139" s="156">
        <f t="shared" si="40"/>
        <v>0.60131861648731721</v>
      </c>
      <c r="P139" s="156">
        <f t="shared" si="40"/>
        <v>0.61362838161390798</v>
      </c>
      <c r="Q139" s="156">
        <f t="shared" si="40"/>
        <v>0.63454569743868294</v>
      </c>
      <c r="R139" s="156">
        <f t="shared" ref="R139:V139" si="41">IF(R121=0,"",R121/R103)</f>
        <v>0.66938127332622555</v>
      </c>
      <c r="S139" s="156">
        <f t="shared" si="41"/>
        <v>0.72940748153863777</v>
      </c>
      <c r="T139" s="156">
        <f t="shared" si="41"/>
        <v>0.76602579468480481</v>
      </c>
      <c r="U139" s="156">
        <f t="shared" si="41"/>
        <v>0.80716419917898663</v>
      </c>
      <c r="V139" s="156">
        <f t="shared" si="41"/>
        <v>0.83853539756992013</v>
      </c>
      <c r="W139" s="156">
        <f t="shared" ref="W139:Y139" si="42">IF(W121=0,"",W121/W103)</f>
        <v>0.86522319040762141</v>
      </c>
      <c r="X139" s="156">
        <f t="shared" si="42"/>
        <v>0.87058873642561363</v>
      </c>
      <c r="Y139" s="156">
        <f t="shared" si="42"/>
        <v>0.88468801186679669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0.58997820646750421</v>
      </c>
      <c r="C143" s="157">
        <f t="shared" si="52"/>
        <v>0.59313686423846324</v>
      </c>
      <c r="D143" s="157">
        <f t="shared" si="52"/>
        <v>0.59698174772683632</v>
      </c>
      <c r="E143" s="157">
        <f t="shared" si="52"/>
        <v>0.60179483691817226</v>
      </c>
      <c r="F143" s="157">
        <f t="shared" si="52"/>
        <v>0.60729989382789962</v>
      </c>
      <c r="G143" s="157">
        <f t="shared" si="52"/>
        <v>0.61207683260809165</v>
      </c>
      <c r="H143" s="157">
        <f t="shared" si="52"/>
        <v>0.61547448396780635</v>
      </c>
      <c r="I143" s="157">
        <f t="shared" si="52"/>
        <v>0.61740635616294182</v>
      </c>
      <c r="J143" s="157">
        <f t="shared" si="52"/>
        <v>0.61889274427063268</v>
      </c>
      <c r="K143" s="157">
        <f t="shared" si="52"/>
        <v>0.62023923681993298</v>
      </c>
      <c r="L143" s="157">
        <f t="shared" si="52"/>
        <v>0.62184814650706488</v>
      </c>
      <c r="M143" s="157">
        <f t="shared" si="52"/>
        <v>0.62446395978862901</v>
      </c>
      <c r="N143" s="157">
        <f t="shared" si="52"/>
        <v>0.62952373612141255</v>
      </c>
      <c r="O143" s="157">
        <f t="shared" si="52"/>
        <v>0.63902206016094398</v>
      </c>
      <c r="P143" s="157">
        <f t="shared" si="52"/>
        <v>0.65185848394266233</v>
      </c>
      <c r="Q143" s="157">
        <f t="shared" si="52"/>
        <v>0.66358408293596371</v>
      </c>
      <c r="R143" s="157">
        <f t="shared" ref="R143:V143" si="53">IF(R125=0,"",R125/R107)</f>
        <v>0.67287506433251532</v>
      </c>
      <c r="S143" s="157">
        <f t="shared" si="53"/>
        <v>0.68290176135568448</v>
      </c>
      <c r="T143" s="157">
        <f t="shared" si="53"/>
        <v>0.69326224856696461</v>
      </c>
      <c r="U143" s="157">
        <f t="shared" si="53"/>
        <v>0.70900394546028656</v>
      </c>
      <c r="V143" s="157">
        <f t="shared" si="53"/>
        <v>0.72457631869696582</v>
      </c>
      <c r="W143" s="157">
        <f t="shared" ref="W143:Y143" si="54">IF(W125=0,"",W125/W107)</f>
        <v>0.74124118078277701</v>
      </c>
      <c r="X143" s="157">
        <f t="shared" si="54"/>
        <v>0.75209895752114297</v>
      </c>
      <c r="Y143" s="157">
        <f t="shared" si="54"/>
        <v>0.76039170487927021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0.57249148644754577</v>
      </c>
      <c r="C147" s="155">
        <f t="shared" si="64"/>
        <v>0.57498314360473934</v>
      </c>
      <c r="D147" s="155">
        <f t="shared" si="64"/>
        <v>0.57430159698751537</v>
      </c>
      <c r="E147" s="155">
        <f t="shared" si="64"/>
        <v>0.58599332200634657</v>
      </c>
      <c r="F147" s="155">
        <f t="shared" si="64"/>
        <v>0.61668154324668567</v>
      </c>
      <c r="G147" s="155">
        <f t="shared" si="64"/>
        <v>0.62275557079807109</v>
      </c>
      <c r="H147" s="155">
        <f t="shared" si="64"/>
        <v>0.65609315821213898</v>
      </c>
      <c r="I147" s="155">
        <f t="shared" si="64"/>
        <v>0.69071591082392259</v>
      </c>
      <c r="J147" s="155">
        <f t="shared" si="64"/>
        <v>0.69716407169139738</v>
      </c>
      <c r="K147" s="155">
        <f t="shared" si="64"/>
        <v>0.68298237525911865</v>
      </c>
      <c r="L147" s="155">
        <f t="shared" si="64"/>
        <v>0.66016986819996815</v>
      </c>
      <c r="M147" s="155">
        <f t="shared" si="64"/>
        <v>0.65509449697245081</v>
      </c>
      <c r="N147" s="155">
        <f t="shared" si="64"/>
        <v>0.65476245754363538</v>
      </c>
      <c r="O147" s="155">
        <f t="shared" si="64"/>
        <v>0.66056220451035819</v>
      </c>
      <c r="P147" s="155">
        <f t="shared" si="64"/>
        <v>0.66471297441061095</v>
      </c>
      <c r="Q147" s="155">
        <f t="shared" si="64"/>
        <v>0.65119563840845895</v>
      </c>
      <c r="R147" s="155">
        <f t="shared" ref="R147:V147" si="65">IF(R129=0,"",R129/R111)</f>
        <v>0.64417740291263237</v>
      </c>
      <c r="S147" s="155">
        <f t="shared" si="65"/>
        <v>0.6251736420468873</v>
      </c>
      <c r="T147" s="155">
        <f t="shared" si="65"/>
        <v>0.65884353722799061</v>
      </c>
      <c r="U147" s="155">
        <f t="shared" si="65"/>
        <v>0.65940041344775435</v>
      </c>
      <c r="V147" s="155">
        <f t="shared" si="65"/>
        <v>0.67520711216354923</v>
      </c>
      <c r="W147" s="155">
        <f t="shared" ref="W147:Y147" si="66">IF(W129=0,"",W129/W111)</f>
        <v>0.71250219891532096</v>
      </c>
      <c r="X147" s="155">
        <f t="shared" si="66"/>
        <v>0.71121025261721593</v>
      </c>
      <c r="Y147" s="155">
        <f t="shared" si="66"/>
        <v>0.67941521975963826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0.56537799884051543</v>
      </c>
      <c r="C148" s="156">
        <f t="shared" si="67"/>
        <v>0.56644852971181869</v>
      </c>
      <c r="D148" s="156">
        <f t="shared" si="67"/>
        <v>0.5676018149517672</v>
      </c>
      <c r="E148" s="156">
        <f t="shared" si="67"/>
        <v>0.56893234199298937</v>
      </c>
      <c r="F148" s="156">
        <f t="shared" si="67"/>
        <v>0.57040648973553343</v>
      </c>
      <c r="G148" s="156">
        <f t="shared" si="67"/>
        <v>0.57200454423716185</v>
      </c>
      <c r="H148" s="156">
        <f t="shared" si="67"/>
        <v>0.57308822646120228</v>
      </c>
      <c r="I148" s="156">
        <f t="shared" si="67"/>
        <v>0.5735287956194719</v>
      </c>
      <c r="J148" s="156">
        <f t="shared" si="67"/>
        <v>0.57392058426243164</v>
      </c>
      <c r="K148" s="156">
        <f t="shared" si="67"/>
        <v>0.57470647852105861</v>
      </c>
      <c r="L148" s="156">
        <f t="shared" si="67"/>
        <v>0.5752877065438754</v>
      </c>
      <c r="M148" s="156">
        <f t="shared" si="67"/>
        <v>0.57577035188778902</v>
      </c>
      <c r="N148" s="156">
        <f t="shared" si="67"/>
        <v>0.57614690948882996</v>
      </c>
      <c r="O148" s="156">
        <f t="shared" si="67"/>
        <v>0.57649016159045774</v>
      </c>
      <c r="P148" s="156">
        <f t="shared" si="67"/>
        <v>0.57679531071816326</v>
      </c>
      <c r="Q148" s="156">
        <f t="shared" si="67"/>
        <v>0.57738288360214807</v>
      </c>
      <c r="R148" s="156">
        <f t="shared" ref="R148:V148" si="68">IF(R130=0,"",R130/R112)</f>
        <v>0.57821848283141875</v>
      </c>
      <c r="S148" s="156">
        <f t="shared" si="68"/>
        <v>0.57990320177871835</v>
      </c>
      <c r="T148" s="156">
        <f t="shared" si="68"/>
        <v>0.58212086884374148</v>
      </c>
      <c r="U148" s="156">
        <f t="shared" si="68"/>
        <v>0.58482315358573156</v>
      </c>
      <c r="V148" s="156">
        <f t="shared" si="68"/>
        <v>0.5865264921802027</v>
      </c>
      <c r="W148" s="156">
        <f t="shared" ref="W148:Y148" si="69">IF(W130=0,"",W130/W112)</f>
        <v>0.59039082432201562</v>
      </c>
      <c r="X148" s="156">
        <f t="shared" si="69"/>
        <v>0.5933207540160812</v>
      </c>
      <c r="Y148" s="156">
        <f t="shared" si="69"/>
        <v>0.59763352614857834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0.72896711077188858</v>
      </c>
      <c r="C149" s="159">
        <f t="shared" si="70"/>
        <v>0.73108346881389619</v>
      </c>
      <c r="D149" s="159">
        <f t="shared" si="70"/>
        <v>0.73655080957164198</v>
      </c>
      <c r="E149" s="159">
        <f t="shared" si="70"/>
        <v>0.7412941645116522</v>
      </c>
      <c r="F149" s="159">
        <f t="shared" si="70"/>
        <v>0.74432341058516749</v>
      </c>
      <c r="G149" s="159">
        <f t="shared" si="70"/>
        <v>0.7460553056107031</v>
      </c>
      <c r="H149" s="159">
        <f t="shared" si="70"/>
        <v>0.74759408931338045</v>
      </c>
      <c r="I149" s="159">
        <f t="shared" si="70"/>
        <v>0.7487707764116559</v>
      </c>
      <c r="J149" s="159">
        <f t="shared" si="70"/>
        <v>0.74965505352272399</v>
      </c>
      <c r="K149" s="159">
        <f t="shared" si="70"/>
        <v>0.74993285048726743</v>
      </c>
      <c r="L149" s="159">
        <f t="shared" si="70"/>
        <v>0.75032356596246319</v>
      </c>
      <c r="M149" s="159">
        <f t="shared" si="70"/>
        <v>0.75123156130493152</v>
      </c>
      <c r="N149" s="159">
        <f t="shared" si="70"/>
        <v>0.75389945001277925</v>
      </c>
      <c r="O149" s="159">
        <f t="shared" si="70"/>
        <v>0.7587249248731629</v>
      </c>
      <c r="P149" s="159">
        <f t="shared" si="70"/>
        <v>0.76470821210508055</v>
      </c>
      <c r="Q149" s="159">
        <f t="shared" si="70"/>
        <v>0.76859568111134313</v>
      </c>
      <c r="R149" s="159">
        <f t="shared" ref="R149:V149" si="71">IF(R131=0,"",R131/R113)</f>
        <v>0.77247461244605675</v>
      </c>
      <c r="S149" s="159">
        <f t="shared" si="71"/>
        <v>0.77628768538794291</v>
      </c>
      <c r="T149" s="159">
        <f t="shared" si="71"/>
        <v>0.78111617601882477</v>
      </c>
      <c r="U149" s="159">
        <f t="shared" si="71"/>
        <v>0.79820683220254607</v>
      </c>
      <c r="V149" s="159">
        <f t="shared" si="71"/>
        <v>0.81877067549625882</v>
      </c>
      <c r="W149" s="159">
        <f t="shared" ref="W149:Y149" si="72">IF(W131=0,"",W131/W113)</f>
        <v>0.83595402724816392</v>
      </c>
      <c r="X149" s="159">
        <f t="shared" si="72"/>
        <v>0.84691451990962041</v>
      </c>
      <c r="Y149" s="159">
        <f t="shared" si="72"/>
        <v>0.85070794619086187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0.27581259714484718</v>
      </c>
      <c r="C151" s="117">
        <f t="shared" si="73"/>
        <v>0.27763668195401675</v>
      </c>
      <c r="D151" s="117">
        <f t="shared" si="73"/>
        <v>0.28397845643161135</v>
      </c>
      <c r="E151" s="117">
        <f t="shared" si="73"/>
        <v>0.30912134172355304</v>
      </c>
      <c r="F151" s="117">
        <f t="shared" si="73"/>
        <v>0.33622922775614633</v>
      </c>
      <c r="G151" s="117">
        <f t="shared" si="73"/>
        <v>0.48084725934425249</v>
      </c>
      <c r="H151" s="117">
        <f t="shared" si="73"/>
        <v>0.59984733179939387</v>
      </c>
      <c r="I151" s="117">
        <f t="shared" si="73"/>
        <v>0.51483699420670137</v>
      </c>
      <c r="J151" s="117">
        <f t="shared" si="73"/>
        <v>0.61495458276489856</v>
      </c>
      <c r="K151" s="117">
        <f t="shared" si="73"/>
        <v>0.85335434740044191</v>
      </c>
      <c r="L151" s="117">
        <f t="shared" si="73"/>
        <v>1.0541231019813262</v>
      </c>
      <c r="M151" s="117">
        <f t="shared" si="73"/>
        <v>1.3529763609968501</v>
      </c>
      <c r="N151" s="117">
        <f t="shared" si="73"/>
        <v>1.5183356179317709</v>
      </c>
      <c r="O151" s="117">
        <f t="shared" si="73"/>
        <v>1.4491582988314946</v>
      </c>
      <c r="P151" s="117">
        <f t="shared" si="73"/>
        <v>1.5580590718596639</v>
      </c>
      <c r="Q151" s="117">
        <f t="shared" si="73"/>
        <v>1.5111627699542727</v>
      </c>
      <c r="R151" s="117">
        <f t="shared" ref="R151:V151" si="74">R152+R154+R156+R165</f>
        <v>1.655093666112698</v>
      </c>
      <c r="S151" s="117">
        <f t="shared" si="74"/>
        <v>1.7990383462118222</v>
      </c>
      <c r="T151" s="117">
        <f t="shared" si="74"/>
        <v>1.6949771031047081</v>
      </c>
      <c r="U151" s="117">
        <f t="shared" si="74"/>
        <v>1.8735411587349919</v>
      </c>
      <c r="V151" s="117">
        <f t="shared" si="74"/>
        <v>1.527231787331589</v>
      </c>
      <c r="W151" s="117">
        <f t="shared" ref="W151:Y151" si="75">W152+W154+W156+W165</f>
        <v>1.1429539045553487</v>
      </c>
      <c r="X151" s="117">
        <f t="shared" si="75"/>
        <v>0.7443947431593021</v>
      </c>
      <c r="Y151" s="117">
        <f t="shared" si="75"/>
        <v>0.93440223031564529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6.2843530219493402E-3</v>
      </c>
      <c r="C156" s="122">
        <v>6.595868424031104E-3</v>
      </c>
      <c r="D156" s="122">
        <v>6.8458780901094959E-3</v>
      </c>
      <c r="E156" s="122">
        <v>7.0220453520517603E-3</v>
      </c>
      <c r="F156" s="122">
        <v>6.56461626489747E-3</v>
      </c>
      <c r="G156" s="122">
        <v>7.896639157947723E-3</v>
      </c>
      <c r="H156" s="122">
        <v>9.559909174442693E-3</v>
      </c>
      <c r="I156" s="122">
        <v>9.8807166950410866E-3</v>
      </c>
      <c r="J156" s="122">
        <v>1.0473576811833338E-2</v>
      </c>
      <c r="K156" s="122">
        <v>1.9707737325316103E-2</v>
      </c>
      <c r="L156" s="122">
        <v>2.3714940087548368E-2</v>
      </c>
      <c r="M156" s="122">
        <v>2.9207537264363627E-2</v>
      </c>
      <c r="N156" s="122">
        <v>3.0339338826932519E-2</v>
      </c>
      <c r="O156" s="122">
        <v>2.7888299380867721E-2</v>
      </c>
      <c r="P156" s="122">
        <v>2.7691261870028912E-2</v>
      </c>
      <c r="Q156" s="122">
        <v>2.5135498534571039E-2</v>
      </c>
      <c r="R156" s="122">
        <v>2.468403333091114E-2</v>
      </c>
      <c r="S156" s="122">
        <v>2.4789455097583124E-2</v>
      </c>
      <c r="T156" s="122">
        <v>2.2804225601288568E-2</v>
      </c>
      <c r="U156" s="122">
        <v>2.3373436663432414E-2</v>
      </c>
      <c r="V156" s="122">
        <v>2.2838572967680486E-2</v>
      </c>
      <c r="W156" s="122">
        <v>3.4676161975735198E-2</v>
      </c>
      <c r="X156" s="122">
        <v>2.6213673017900049E-2</v>
      </c>
      <c r="Y156" s="122">
        <v>3.72181221770371E-2</v>
      </c>
      <c r="DA156" s="130" t="s">
        <v>2231</v>
      </c>
    </row>
    <row r="157" spans="1:105" ht="12" customHeight="1" x14ac:dyDescent="0.25">
      <c r="A157" s="97" t="s">
        <v>124</v>
      </c>
      <c r="B157" s="98">
        <v>6.2843530219493402E-3</v>
      </c>
      <c r="C157" s="98">
        <v>6.595868424031104E-3</v>
      </c>
      <c r="D157" s="98">
        <v>6.8458780901094959E-3</v>
      </c>
      <c r="E157" s="98">
        <v>7.0220453520517603E-3</v>
      </c>
      <c r="F157" s="98">
        <v>6.56461626489747E-3</v>
      </c>
      <c r="G157" s="98">
        <v>7.896639157947723E-3</v>
      </c>
      <c r="H157" s="98">
        <v>9.559909174442693E-3</v>
      </c>
      <c r="I157" s="98">
        <v>9.8807166950410866E-3</v>
      </c>
      <c r="J157" s="98">
        <v>1.0473576811833338E-2</v>
      </c>
      <c r="K157" s="98">
        <v>1.9707737325316103E-2</v>
      </c>
      <c r="L157" s="98">
        <v>2.3714940087548368E-2</v>
      </c>
      <c r="M157" s="98">
        <v>2.9207537264363627E-2</v>
      </c>
      <c r="N157" s="98">
        <v>3.0339338826932519E-2</v>
      </c>
      <c r="O157" s="98">
        <v>2.7888299380867721E-2</v>
      </c>
      <c r="P157" s="98">
        <v>2.7691261870028912E-2</v>
      </c>
      <c r="Q157" s="98">
        <v>2.5135498534571039E-2</v>
      </c>
      <c r="R157" s="98">
        <v>2.468403333091114E-2</v>
      </c>
      <c r="S157" s="98">
        <v>2.4789455097583124E-2</v>
      </c>
      <c r="T157" s="98">
        <v>2.2804225601288568E-2</v>
      </c>
      <c r="U157" s="98">
        <v>2.3373436663432414E-2</v>
      </c>
      <c r="V157" s="98">
        <v>2.2838572967680486E-2</v>
      </c>
      <c r="W157" s="98">
        <v>3.4676161975735198E-2</v>
      </c>
      <c r="X157" s="98">
        <v>2.6213673017900049E-2</v>
      </c>
      <c r="Y157" s="98">
        <v>3.72181221770371E-2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0.26952824412289783</v>
      </c>
      <c r="C165" s="122">
        <v>0.27104081352998566</v>
      </c>
      <c r="D165" s="122">
        <v>0.27713257834150185</v>
      </c>
      <c r="E165" s="122">
        <v>0.30209929637150129</v>
      </c>
      <c r="F165" s="122">
        <v>0.32966461149124887</v>
      </c>
      <c r="G165" s="122">
        <v>0.47295062018630474</v>
      </c>
      <c r="H165" s="122">
        <v>0.59028742262495115</v>
      </c>
      <c r="I165" s="122">
        <v>0.50495627751166028</v>
      </c>
      <c r="J165" s="122">
        <v>0.6044810059530652</v>
      </c>
      <c r="K165" s="122">
        <v>0.83364661007512586</v>
      </c>
      <c r="L165" s="122">
        <v>1.0304081618937779</v>
      </c>
      <c r="M165" s="122">
        <v>1.3237688237324865</v>
      </c>
      <c r="N165" s="122">
        <v>1.4879962791048382</v>
      </c>
      <c r="O165" s="122">
        <v>1.4212699994506268</v>
      </c>
      <c r="P165" s="122">
        <v>1.530367809989635</v>
      </c>
      <c r="Q165" s="122">
        <v>1.4860272714197016</v>
      </c>
      <c r="R165" s="122">
        <v>1.630409632781787</v>
      </c>
      <c r="S165" s="122">
        <v>1.7742488911142391</v>
      </c>
      <c r="T165" s="122">
        <v>1.6721728775034195</v>
      </c>
      <c r="U165" s="122">
        <v>1.8501677220715596</v>
      </c>
      <c r="V165" s="122">
        <v>1.5043932143639085</v>
      </c>
      <c r="W165" s="122">
        <v>1.1082777425796135</v>
      </c>
      <c r="X165" s="122">
        <v>0.71818107014140209</v>
      </c>
      <c r="Y165" s="122">
        <v>0.89718410813860816</v>
      </c>
      <c r="DA165" s="130" t="s">
        <v>2240</v>
      </c>
    </row>
    <row r="166" spans="1:105" ht="12" customHeight="1" x14ac:dyDescent="0.25">
      <c r="A166" s="97" t="s">
        <v>50</v>
      </c>
      <c r="B166" s="98">
        <v>0.26952824412289783</v>
      </c>
      <c r="C166" s="98">
        <v>0.27104081352998566</v>
      </c>
      <c r="D166" s="98">
        <v>0.27713257834150185</v>
      </c>
      <c r="E166" s="98">
        <v>0.30209929637150129</v>
      </c>
      <c r="F166" s="98">
        <v>0.32966461149124887</v>
      </c>
      <c r="G166" s="98">
        <v>0.47295062018630474</v>
      </c>
      <c r="H166" s="98">
        <v>0.59028742262495115</v>
      </c>
      <c r="I166" s="98">
        <v>0.50495627751166028</v>
      </c>
      <c r="J166" s="98">
        <v>0.6044810059530652</v>
      </c>
      <c r="K166" s="98">
        <v>0.83364661007512586</v>
      </c>
      <c r="L166" s="98">
        <v>1.0304081618937779</v>
      </c>
      <c r="M166" s="98">
        <v>1.3237688237324865</v>
      </c>
      <c r="N166" s="98">
        <v>1.4879962791048382</v>
      </c>
      <c r="O166" s="98">
        <v>1.4212699994506268</v>
      </c>
      <c r="P166" s="98">
        <v>1.530367809989635</v>
      </c>
      <c r="Q166" s="98">
        <v>1.4860272714197016</v>
      </c>
      <c r="R166" s="98">
        <v>1.630409632781787</v>
      </c>
      <c r="S166" s="98">
        <v>1.7742488911142391</v>
      </c>
      <c r="T166" s="98">
        <v>1.6721728775034195</v>
      </c>
      <c r="U166" s="98">
        <v>1.8501677220715596</v>
      </c>
      <c r="V166" s="98">
        <v>1.5043932143639085</v>
      </c>
      <c r="W166" s="98">
        <v>1.1082777425796135</v>
      </c>
      <c r="X166" s="98">
        <v>0.71818107014140209</v>
      </c>
      <c r="Y166" s="98">
        <v>0.89718410813860816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9181.7706115551318</v>
      </c>
      <c r="C169" s="117">
        <f t="shared" si="78"/>
        <v>9706.6705988720405</v>
      </c>
      <c r="D169" s="117">
        <f t="shared" si="78"/>
        <v>9737.1045985877208</v>
      </c>
      <c r="E169" s="117">
        <f t="shared" si="78"/>
        <v>9277.1854594454635</v>
      </c>
      <c r="F169" s="117">
        <f t="shared" si="78"/>
        <v>8013.4457424162729</v>
      </c>
      <c r="G169" s="117">
        <f t="shared" si="78"/>
        <v>8913.5236412333234</v>
      </c>
      <c r="H169" s="117">
        <f t="shared" si="78"/>
        <v>10929.750004475474</v>
      </c>
      <c r="I169" s="117">
        <f t="shared" si="78"/>
        <v>10685.571033391949</v>
      </c>
      <c r="J169" s="117">
        <f t="shared" si="78"/>
        <v>11792.732821581365</v>
      </c>
      <c r="K169" s="117">
        <f t="shared" si="78"/>
        <v>11657.521941333407</v>
      </c>
      <c r="L169" s="117">
        <f t="shared" si="78"/>
        <v>10729.834709037459</v>
      </c>
      <c r="M169" s="117">
        <f t="shared" si="78"/>
        <v>11239.546025752265</v>
      </c>
      <c r="N169" s="117">
        <f t="shared" si="78"/>
        <v>12494.57640836041</v>
      </c>
      <c r="O169" s="117">
        <f t="shared" si="78"/>
        <v>8554.0343671305836</v>
      </c>
      <c r="P169" s="117">
        <f t="shared" si="78"/>
        <v>10107.891180726305</v>
      </c>
      <c r="Q169" s="117">
        <f t="shared" si="78"/>
        <v>12373.401677943169</v>
      </c>
      <c r="R169" s="117">
        <f t="shared" ref="R169:V169" si="79">R170+R172+R174+R183</f>
        <v>13923.045980091363</v>
      </c>
      <c r="S169" s="117">
        <f t="shared" si="79"/>
        <v>15102.453920550173</v>
      </c>
      <c r="T169" s="117">
        <f t="shared" si="79"/>
        <v>10900.816347135935</v>
      </c>
      <c r="U169" s="117">
        <f t="shared" si="79"/>
        <v>10126.625205342802</v>
      </c>
      <c r="V169" s="117">
        <f t="shared" si="79"/>
        <v>13737.869159017273</v>
      </c>
      <c r="W169" s="117">
        <f t="shared" ref="W169:Y169" si="80">W170+W172+W174+W183</f>
        <v>10843.29058079509</v>
      </c>
      <c r="X169" s="117">
        <f t="shared" si="80"/>
        <v>10581.336908720485</v>
      </c>
      <c r="Y169" s="117">
        <f t="shared" si="80"/>
        <v>11510.350829385716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7933.9842670382623</v>
      </c>
      <c r="C170" s="122">
        <f t="shared" si="81"/>
        <v>8387.1724014768224</v>
      </c>
      <c r="D170" s="122">
        <f t="shared" si="81"/>
        <v>8581.6457561719635</v>
      </c>
      <c r="E170" s="122">
        <f t="shared" si="81"/>
        <v>8071.3151909913204</v>
      </c>
      <c r="F170" s="122">
        <f t="shared" si="81"/>
        <v>6632.5131597736745</v>
      </c>
      <c r="G170" s="122">
        <f t="shared" si="81"/>
        <v>7567.1466027406495</v>
      </c>
      <c r="H170" s="122">
        <f t="shared" si="81"/>
        <v>9398.8712259917156</v>
      </c>
      <c r="I170" s="122">
        <f t="shared" si="81"/>
        <v>9302.0709675626058</v>
      </c>
      <c r="J170" s="122">
        <f t="shared" si="81"/>
        <v>10221.399828555175</v>
      </c>
      <c r="K170" s="122">
        <f t="shared" si="81"/>
        <v>10068.169937462215</v>
      </c>
      <c r="L170" s="122">
        <f t="shared" si="81"/>
        <v>9415.0632117074347</v>
      </c>
      <c r="M170" s="122">
        <f t="shared" si="81"/>
        <v>9740.6818178391186</v>
      </c>
      <c r="N170" s="122">
        <f t="shared" si="81"/>
        <v>10929.37426498576</v>
      </c>
      <c r="O170" s="122">
        <f t="shared" si="81"/>
        <v>7180.900434013055</v>
      </c>
      <c r="P170" s="122">
        <f t="shared" si="81"/>
        <v>8683.635859400154</v>
      </c>
      <c r="Q170" s="122">
        <f t="shared" si="81"/>
        <v>11104.965345746838</v>
      </c>
      <c r="R170" s="122">
        <f t="shared" si="81"/>
        <v>12606.469505296396</v>
      </c>
      <c r="S170" s="122">
        <f t="shared" si="81"/>
        <v>13818.314832838812</v>
      </c>
      <c r="T170" s="122">
        <f t="shared" si="81"/>
        <v>9501.1140398375719</v>
      </c>
      <c r="U170" s="122">
        <f t="shared" si="81"/>
        <v>8777.7685036881012</v>
      </c>
      <c r="V170" s="122">
        <f t="shared" si="81"/>
        <v>12463.069795905467</v>
      </c>
      <c r="W170" s="122">
        <f t="shared" si="81"/>
        <v>9203.3179324650355</v>
      </c>
      <c r="X170" s="122">
        <f t="shared" si="81"/>
        <v>9046.0749922775412</v>
      </c>
      <c r="Y170" s="122">
        <f t="shared" si="81"/>
        <v>10165.765288909537</v>
      </c>
      <c r="DA170" s="130" t="s">
        <v>2395</v>
      </c>
    </row>
    <row r="171" spans="1:105" ht="12" customHeight="1" x14ac:dyDescent="0.25">
      <c r="A171" s="97" t="s">
        <v>53</v>
      </c>
      <c r="B171" s="98">
        <v>7933.9842670382623</v>
      </c>
      <c r="C171" s="98">
        <v>8387.1724014768224</v>
      </c>
      <c r="D171" s="98">
        <v>8581.6457561719635</v>
      </c>
      <c r="E171" s="98">
        <v>8071.3151909913204</v>
      </c>
      <c r="F171" s="98">
        <v>6632.5131597736745</v>
      </c>
      <c r="G171" s="98">
        <v>7567.1466027406495</v>
      </c>
      <c r="H171" s="98">
        <v>9398.8712259917156</v>
      </c>
      <c r="I171" s="98">
        <v>9302.0709675626058</v>
      </c>
      <c r="J171" s="98">
        <v>10221.399828555175</v>
      </c>
      <c r="K171" s="98">
        <v>10068.169937462215</v>
      </c>
      <c r="L171" s="98">
        <v>9415.0632117074347</v>
      </c>
      <c r="M171" s="98">
        <v>9740.6818178391186</v>
      </c>
      <c r="N171" s="98">
        <v>10929.37426498576</v>
      </c>
      <c r="O171" s="98">
        <v>7180.900434013055</v>
      </c>
      <c r="P171" s="98">
        <v>8683.635859400154</v>
      </c>
      <c r="Q171" s="98">
        <v>11104.965345746838</v>
      </c>
      <c r="R171" s="98">
        <v>12606.469505296396</v>
      </c>
      <c r="S171" s="98">
        <v>13818.314832838812</v>
      </c>
      <c r="T171" s="98">
        <v>9501.1140398375719</v>
      </c>
      <c r="U171" s="98">
        <v>8777.7685036881012</v>
      </c>
      <c r="V171" s="98">
        <v>12463.069795905467</v>
      </c>
      <c r="W171" s="98">
        <v>9203.3179324650355</v>
      </c>
      <c r="X171" s="98">
        <v>9046.0749922775412</v>
      </c>
      <c r="Y171" s="98">
        <v>10165.765288909537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4.0954084469950774E-2</v>
      </c>
      <c r="C172" s="122">
        <f t="shared" si="82"/>
        <v>5.3292089623566782E-2</v>
      </c>
      <c r="D172" s="122">
        <f t="shared" si="82"/>
        <v>7.106246110391673E-2</v>
      </c>
      <c r="E172" s="122">
        <f t="shared" si="82"/>
        <v>6.7184028307442467E-2</v>
      </c>
      <c r="F172" s="122">
        <f t="shared" si="82"/>
        <v>7.8825393354536713E-2</v>
      </c>
      <c r="G172" s="122">
        <f t="shared" si="82"/>
        <v>0.18162464865162742</v>
      </c>
      <c r="H172" s="122">
        <f t="shared" si="82"/>
        <v>0.7183004518423729</v>
      </c>
      <c r="I172" s="122">
        <f t="shared" si="82"/>
        <v>0.43404527963317602</v>
      </c>
      <c r="J172" s="122">
        <f t="shared" si="82"/>
        <v>0.46807378337007044</v>
      </c>
      <c r="K172" s="122">
        <f t="shared" si="82"/>
        <v>0.61172226690660003</v>
      </c>
      <c r="L172" s="122">
        <f t="shared" si="82"/>
        <v>5.2242830807935707</v>
      </c>
      <c r="M172" s="122">
        <f t="shared" si="82"/>
        <v>0.65290314874132638</v>
      </c>
      <c r="N172" s="122">
        <f t="shared" si="82"/>
        <v>1.7791555616624593</v>
      </c>
      <c r="O172" s="122">
        <f t="shared" si="82"/>
        <v>0.89982154662754965</v>
      </c>
      <c r="P172" s="122">
        <f t="shared" si="82"/>
        <v>2.2340607078852521</v>
      </c>
      <c r="Q172" s="122">
        <f t="shared" si="82"/>
        <v>1.8074603527539872</v>
      </c>
      <c r="R172" s="122">
        <f t="shared" si="82"/>
        <v>1.4819517603118757</v>
      </c>
      <c r="S172" s="122">
        <f t="shared" si="82"/>
        <v>1.3856514733450154</v>
      </c>
      <c r="T172" s="122">
        <f t="shared" si="82"/>
        <v>2.3431387328076965</v>
      </c>
      <c r="U172" s="122">
        <f t="shared" si="82"/>
        <v>1.861969181363653</v>
      </c>
      <c r="V172" s="122">
        <f t="shared" si="82"/>
        <v>1.2239083903795289</v>
      </c>
      <c r="W172" s="122">
        <f t="shared" si="82"/>
        <v>4.0877054808253543</v>
      </c>
      <c r="X172" s="122">
        <f t="shared" si="82"/>
        <v>3.7514780979923645</v>
      </c>
      <c r="Y172" s="122">
        <f t="shared" si="82"/>
        <v>2.8121003220984671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4.0954084469950774E-2</v>
      </c>
      <c r="C173" s="98">
        <f>RES_hhdet_fech!C165</f>
        <v>5.3292089623566782E-2</v>
      </c>
      <c r="D173" s="98">
        <f>RES_hhdet_fech!D165</f>
        <v>7.106246110391673E-2</v>
      </c>
      <c r="E173" s="98">
        <f>RES_hhdet_fech!E165</f>
        <v>6.7184028307442467E-2</v>
      </c>
      <c r="F173" s="98">
        <f>RES_hhdet_fech!F165</f>
        <v>7.8825393354536713E-2</v>
      </c>
      <c r="G173" s="98">
        <f>RES_hhdet_fech!G165</f>
        <v>0.18162464865162742</v>
      </c>
      <c r="H173" s="98">
        <f>RES_hhdet_fech!H165</f>
        <v>0.7183004518423729</v>
      </c>
      <c r="I173" s="98">
        <f>RES_hhdet_fech!I165</f>
        <v>0.43404527963317602</v>
      </c>
      <c r="J173" s="98">
        <f>RES_hhdet_fech!J165</f>
        <v>0.46807378337007044</v>
      </c>
      <c r="K173" s="98">
        <f>RES_hhdet_fech!K165</f>
        <v>0.61172226690660003</v>
      </c>
      <c r="L173" s="98">
        <f>RES_hhdet_fech!L165</f>
        <v>5.2242830807935707</v>
      </c>
      <c r="M173" s="98">
        <f>RES_hhdet_fech!M165</f>
        <v>0.65290314874132638</v>
      </c>
      <c r="N173" s="98">
        <f>RES_hhdet_fech!N165</f>
        <v>1.7791555616624593</v>
      </c>
      <c r="O173" s="98">
        <f>RES_hhdet_fech!O165</f>
        <v>0.89982154662754965</v>
      </c>
      <c r="P173" s="98">
        <f>RES_hhdet_fech!P165</f>
        <v>2.2340607078852521</v>
      </c>
      <c r="Q173" s="98">
        <f>RES_hhdet_fech!Q165</f>
        <v>1.8074603527539872</v>
      </c>
      <c r="R173" s="98">
        <f>RES_hhdet_fech!R165</f>
        <v>1.4819517603118757</v>
      </c>
      <c r="S173" s="98">
        <f>RES_hhdet_fech!S165</f>
        <v>1.3856514733450154</v>
      </c>
      <c r="T173" s="98">
        <f>RES_hhdet_fech!T165</f>
        <v>2.3431387328076965</v>
      </c>
      <c r="U173" s="98">
        <f>RES_hhdet_fech!U165</f>
        <v>1.861969181363653</v>
      </c>
      <c r="V173" s="98">
        <f>RES_hhdet_fech!V165</f>
        <v>1.2239083903795289</v>
      </c>
      <c r="W173" s="98">
        <f>RES_hhdet_fech!W165</f>
        <v>4.0877054808253543</v>
      </c>
      <c r="X173" s="98">
        <f>RES_hhdet_fech!X165</f>
        <v>3.7514780979923645</v>
      </c>
      <c r="Y173" s="98">
        <f>RES_hhdet_fech!Y165</f>
        <v>2.8121003220984671</v>
      </c>
      <c r="DA173" s="63" t="s">
        <v>2398</v>
      </c>
    </row>
    <row r="174" spans="1:105" ht="12" customHeight="1" x14ac:dyDescent="0.25">
      <c r="A174" s="121" t="s">
        <v>55</v>
      </c>
      <c r="B174" s="122">
        <v>463.14548065969541</v>
      </c>
      <c r="C174" s="122">
        <v>539.27954361545449</v>
      </c>
      <c r="D174" s="122">
        <v>410.30529745898821</v>
      </c>
      <c r="E174" s="122">
        <v>452.74400651970058</v>
      </c>
      <c r="F174" s="122">
        <v>634.39262401682504</v>
      </c>
      <c r="G174" s="122">
        <v>631.2872649817491</v>
      </c>
      <c r="H174" s="122">
        <v>753.62843922776995</v>
      </c>
      <c r="I174" s="122">
        <v>624.18981709876255</v>
      </c>
      <c r="J174" s="122">
        <v>764.0474109056662</v>
      </c>
      <c r="K174" s="122">
        <v>810.00116637807309</v>
      </c>
      <c r="L174" s="122">
        <v>645.12952761630595</v>
      </c>
      <c r="M174" s="122">
        <v>741.64497067756133</v>
      </c>
      <c r="N174" s="122">
        <v>790.98497521463537</v>
      </c>
      <c r="O174" s="122">
        <v>698.61167751772177</v>
      </c>
      <c r="P174" s="122">
        <v>776.84877301143501</v>
      </c>
      <c r="Q174" s="122">
        <v>751.05939843844419</v>
      </c>
      <c r="R174" s="122">
        <v>783.11300507124452</v>
      </c>
      <c r="S174" s="122">
        <v>783.27288721765592</v>
      </c>
      <c r="T174" s="122">
        <v>785.47057367371826</v>
      </c>
      <c r="U174" s="122">
        <v>712.80713730778757</v>
      </c>
      <c r="V174" s="122">
        <v>697.98478571015221</v>
      </c>
      <c r="W174" s="122">
        <v>1062.7609285038423</v>
      </c>
      <c r="X174" s="122">
        <v>958.07640799467617</v>
      </c>
      <c r="Y174" s="122">
        <v>684.05880236233338</v>
      </c>
      <c r="DA174" s="130" t="s">
        <v>2399</v>
      </c>
    </row>
    <row r="175" spans="1:105" ht="12" customHeight="1" x14ac:dyDescent="0.25">
      <c r="A175" s="97" t="s">
        <v>124</v>
      </c>
      <c r="B175" s="98">
        <v>542.44853087478634</v>
      </c>
      <c r="C175" s="98">
        <v>547.85326476152648</v>
      </c>
      <c r="D175" s="98">
        <v>558.08910101784147</v>
      </c>
      <c r="E175" s="98">
        <v>606.12415815161455</v>
      </c>
      <c r="F175" s="98">
        <v>628.23141942640211</v>
      </c>
      <c r="G175" s="98">
        <v>724.21780150808911</v>
      </c>
      <c r="H175" s="98">
        <v>765.17225939607579</v>
      </c>
      <c r="I175" s="98">
        <v>690.42425135217513</v>
      </c>
      <c r="J175" s="98">
        <v>720.4157320166222</v>
      </c>
      <c r="K175" s="98">
        <v>754.40935426920316</v>
      </c>
      <c r="L175" s="98">
        <v>796.92761491541637</v>
      </c>
      <c r="M175" s="98">
        <v>857.1795874967313</v>
      </c>
      <c r="N175" s="98">
        <v>878.67984387692525</v>
      </c>
      <c r="O175" s="98">
        <v>813.04245631540493</v>
      </c>
      <c r="P175" s="98">
        <v>801.98694492025413</v>
      </c>
      <c r="Q175" s="98">
        <v>742.62467440301771</v>
      </c>
      <c r="R175" s="98">
        <v>770.66414059110195</v>
      </c>
      <c r="S175" s="98">
        <v>747.45020399546752</v>
      </c>
      <c r="T175" s="98">
        <v>706.96045975190805</v>
      </c>
      <c r="U175" s="98">
        <v>631.25249583365496</v>
      </c>
      <c r="V175" s="98">
        <v>520.93051136676809</v>
      </c>
      <c r="W175" s="98">
        <v>644.09631858091416</v>
      </c>
      <c r="X175" s="98">
        <v>641.09665771311575</v>
      </c>
      <c r="Y175" s="98">
        <v>776.49764320526299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460.50204565252574</v>
      </c>
      <c r="C179" s="101">
        <v>538.98825693549179</v>
      </c>
      <c r="D179" s="101">
        <v>405.47166608880156</v>
      </c>
      <c r="E179" s="101">
        <v>448.64637020056614</v>
      </c>
      <c r="F179" s="101">
        <v>634.50150431308305</v>
      </c>
      <c r="G179" s="101">
        <v>630.18939007324207</v>
      </c>
      <c r="H179" s="101">
        <v>753.52808991383654</v>
      </c>
      <c r="I179" s="101">
        <v>623.71450449391409</v>
      </c>
      <c r="J179" s="101">
        <v>764.30177667801991</v>
      </c>
      <c r="K179" s="101">
        <v>810.52437272822624</v>
      </c>
      <c r="L179" s="101">
        <v>643.61432269126908</v>
      </c>
      <c r="M179" s="101">
        <v>740.39891139348913</v>
      </c>
      <c r="N179" s="101">
        <v>790.09946268977865</v>
      </c>
      <c r="O179" s="101">
        <v>697.60073394187032</v>
      </c>
      <c r="P179" s="101">
        <v>776.65253233914598</v>
      </c>
      <c r="Q179" s="101">
        <v>751.12065368440017</v>
      </c>
      <c r="R179" s="101">
        <v>783.19952796234224</v>
      </c>
      <c r="S179" s="101">
        <v>783.53211163034632</v>
      </c>
      <c r="T179" s="101">
        <v>786.04414141446512</v>
      </c>
      <c r="U179" s="101">
        <v>713.48606511985531</v>
      </c>
      <c r="V179" s="101">
        <v>699.83991464328324</v>
      </c>
      <c r="W179" s="101">
        <v>1068.7038796629063</v>
      </c>
      <c r="X179" s="101">
        <v>963.71271690020637</v>
      </c>
      <c r="Y179" s="101">
        <v>681.80679965850493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2407</v>
      </c>
    </row>
    <row r="183" spans="1:105" ht="12" customHeight="1" x14ac:dyDescent="0.25">
      <c r="A183" s="121" t="s">
        <v>54</v>
      </c>
      <c r="B183" s="122">
        <v>784.59990977270274</v>
      </c>
      <c r="C183" s="122">
        <v>780.16536169013966</v>
      </c>
      <c r="D183" s="122">
        <v>745.082482495666</v>
      </c>
      <c r="E183" s="122">
        <v>753.05907790613458</v>
      </c>
      <c r="F183" s="122">
        <v>746.46113323241946</v>
      </c>
      <c r="G183" s="122">
        <v>714.9081488622744</v>
      </c>
      <c r="H183" s="122">
        <v>776.5320388041456</v>
      </c>
      <c r="I183" s="122">
        <v>758.87620345094706</v>
      </c>
      <c r="J183" s="122">
        <v>806.81750833715307</v>
      </c>
      <c r="K183" s="122">
        <v>778.73911522621188</v>
      </c>
      <c r="L183" s="122">
        <v>664.41768663292578</v>
      </c>
      <c r="M183" s="122">
        <v>756.56633408684297</v>
      </c>
      <c r="N183" s="122">
        <v>772.43801259835311</v>
      </c>
      <c r="O183" s="122">
        <v>673.62243405318054</v>
      </c>
      <c r="P183" s="122">
        <v>645.1724876068298</v>
      </c>
      <c r="Q183" s="122">
        <v>515.56947340513307</v>
      </c>
      <c r="R183" s="122">
        <v>531.98151796341028</v>
      </c>
      <c r="S183" s="122">
        <v>499.48054902035898</v>
      </c>
      <c r="T183" s="122">
        <v>611.88859489183722</v>
      </c>
      <c r="U183" s="122">
        <v>634.1875951655486</v>
      </c>
      <c r="V183" s="122">
        <v>575.59066901127471</v>
      </c>
      <c r="W183" s="122">
        <v>573.12401434538685</v>
      </c>
      <c r="X183" s="122">
        <v>573.4340303502745</v>
      </c>
      <c r="Y183" s="122">
        <v>657.71463779174667</v>
      </c>
      <c r="DA183" s="130" t="s">
        <v>2408</v>
      </c>
    </row>
    <row r="184" spans="1:105" ht="12" customHeight="1" x14ac:dyDescent="0.25">
      <c r="A184" s="97" t="s">
        <v>50</v>
      </c>
      <c r="B184" s="98">
        <v>797.38762397974006</v>
      </c>
      <c r="C184" s="98">
        <v>785.49795427428433</v>
      </c>
      <c r="D184" s="98">
        <v>782.04388396042373</v>
      </c>
      <c r="E184" s="98">
        <v>799.69725358679011</v>
      </c>
      <c r="F184" s="98">
        <v>771.11801681130908</v>
      </c>
      <c r="G184" s="98">
        <v>845.66019840062461</v>
      </c>
      <c r="H184" s="98">
        <v>918.54137225403656</v>
      </c>
      <c r="I184" s="98">
        <v>778.87532743616612</v>
      </c>
      <c r="J184" s="98">
        <v>839.17890261696152</v>
      </c>
      <c r="K184" s="98">
        <v>835.76983319015528</v>
      </c>
      <c r="L184" s="98">
        <v>823.83686724391214</v>
      </c>
      <c r="M184" s="98">
        <v>891.59627465659628</v>
      </c>
      <c r="N184" s="98">
        <v>900.52689615782822</v>
      </c>
      <c r="O184" s="98">
        <v>757.65213326177388</v>
      </c>
      <c r="P184" s="98">
        <v>703.74594129978482</v>
      </c>
      <c r="Q184" s="98">
        <v>575.40370389151371</v>
      </c>
      <c r="R184" s="98">
        <v>619.11173604489102</v>
      </c>
      <c r="S184" s="98">
        <v>672.05034961345734</v>
      </c>
      <c r="T184" s="98">
        <v>645.32408363976458</v>
      </c>
      <c r="U184" s="98">
        <v>742.18860824650642</v>
      </c>
      <c r="V184" s="98">
        <v>700.58340846519275</v>
      </c>
      <c r="W184" s="98">
        <v>574.52213530015217</v>
      </c>
      <c r="X184" s="98">
        <v>630.42170384549991</v>
      </c>
      <c r="Y184" s="98">
        <v>852.67035018667082</v>
      </c>
      <c r="DA184" s="63" t="s">
        <v>2409</v>
      </c>
    </row>
    <row r="185" spans="1:105" ht="12" customHeight="1" x14ac:dyDescent="0.25">
      <c r="A185" s="109" t="s">
        <v>120</v>
      </c>
      <c r="B185" s="33">
        <v>579.99648246010588</v>
      </c>
      <c r="C185" s="33">
        <v>693.99293471869612</v>
      </c>
      <c r="D185" s="33">
        <v>347.42878397827104</v>
      </c>
      <c r="E185" s="33">
        <v>491.91670027337295</v>
      </c>
      <c r="F185" s="33">
        <v>685.96014901407477</v>
      </c>
      <c r="G185" s="33">
        <v>519.69192935747242</v>
      </c>
      <c r="H185" s="33">
        <v>663.46015466968413</v>
      </c>
      <c r="I185" s="33">
        <v>749.34422284743766</v>
      </c>
      <c r="J185" s="33">
        <v>793.78003136329062</v>
      </c>
      <c r="K185" s="33">
        <v>747.21174740804804</v>
      </c>
      <c r="L185" s="33">
        <v>551.14345661045945</v>
      </c>
      <c r="M185" s="33">
        <v>639.23640965665061</v>
      </c>
      <c r="N185" s="33">
        <v>654.95994690529778</v>
      </c>
      <c r="O185" s="33">
        <v>596.39179898756402</v>
      </c>
      <c r="P185" s="33">
        <v>589.37908738765998</v>
      </c>
      <c r="Q185" s="33">
        <v>442.40013206925477</v>
      </c>
      <c r="R185" s="33">
        <v>417.65207617296244</v>
      </c>
      <c r="S185" s="33">
        <v>268.95109815909603</v>
      </c>
      <c r="T185" s="33">
        <v>565.2172023138138</v>
      </c>
      <c r="U185" s="33">
        <v>499.02929689317637</v>
      </c>
      <c r="V185" s="33">
        <v>446.5997993543001</v>
      </c>
      <c r="W185" s="33">
        <v>571.71744603027412</v>
      </c>
      <c r="X185" s="33">
        <v>519.38842093678056</v>
      </c>
      <c r="Y185" s="33">
        <v>444.73471802446147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5704.6391250816096</v>
      </c>
      <c r="C187" s="117">
        <f t="shared" si="83"/>
        <v>6065.4419715494632</v>
      </c>
      <c r="D187" s="117">
        <f t="shared" si="83"/>
        <v>6136.6673173737736</v>
      </c>
      <c r="E187" s="117">
        <f t="shared" si="83"/>
        <v>5918.7221902170395</v>
      </c>
      <c r="F187" s="117">
        <f t="shared" si="83"/>
        <v>5204.2439503855403</v>
      </c>
      <c r="G187" s="117">
        <f t="shared" si="83"/>
        <v>5904.0736455650385</v>
      </c>
      <c r="H187" s="117">
        <f t="shared" si="83"/>
        <v>7366.2619519557547</v>
      </c>
      <c r="I187" s="117">
        <f t="shared" si="83"/>
        <v>7293.0011984897246</v>
      </c>
      <c r="J187" s="117">
        <f t="shared" si="83"/>
        <v>8095.0982554671873</v>
      </c>
      <c r="K187" s="117">
        <f t="shared" si="83"/>
        <v>8017.2932899664338</v>
      </c>
      <c r="L187" s="117">
        <f t="shared" si="83"/>
        <v>7409.0866830525347</v>
      </c>
      <c r="M187" s="117">
        <f t="shared" si="83"/>
        <v>7761.5674123935396</v>
      </c>
      <c r="N187" s="117">
        <f t="shared" si="83"/>
        <v>8673.6384614306917</v>
      </c>
      <c r="O187" s="117">
        <f t="shared" si="83"/>
        <v>5957.6768997499385</v>
      </c>
      <c r="P187" s="117">
        <f t="shared" si="83"/>
        <v>7096.9537341493124</v>
      </c>
      <c r="Q187" s="117">
        <f t="shared" si="83"/>
        <v>8739.3097789428793</v>
      </c>
      <c r="R187" s="117">
        <f t="shared" ref="R187:V187" si="84">R188+R190+R192+R201</f>
        <v>9865.6375831852256</v>
      </c>
      <c r="S187" s="117">
        <f t="shared" si="84"/>
        <v>10762.241064753374</v>
      </c>
      <c r="T187" s="117">
        <f t="shared" si="84"/>
        <v>7805.5111844053581</v>
      </c>
      <c r="U187" s="117">
        <f t="shared" si="84"/>
        <v>7352.2622002516373</v>
      </c>
      <c r="V187" s="117">
        <f t="shared" si="84"/>
        <v>10098.58315890634</v>
      </c>
      <c r="W187" s="117">
        <f t="shared" ref="W187:Y187" si="85">W188+W190+W192+W201</f>
        <v>8060.4208954763844</v>
      </c>
      <c r="X187" s="117">
        <f t="shared" si="85"/>
        <v>7919.1949252650447</v>
      </c>
      <c r="Y187" s="117">
        <f t="shared" si="85"/>
        <v>8615.8145729660464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4983.3081434671412</v>
      </c>
      <c r="C188" s="122">
        <f t="shared" si="86"/>
        <v>5298.0794661943482</v>
      </c>
      <c r="D188" s="122">
        <f t="shared" si="86"/>
        <v>5464.8466289045818</v>
      </c>
      <c r="E188" s="122">
        <f t="shared" si="86"/>
        <v>5205.882960516361</v>
      </c>
      <c r="F188" s="122">
        <f t="shared" si="86"/>
        <v>4359.1730036287117</v>
      </c>
      <c r="G188" s="122">
        <f t="shared" si="86"/>
        <v>5072.4698350624412</v>
      </c>
      <c r="H188" s="122">
        <f t="shared" si="86"/>
        <v>6391.0376105412688</v>
      </c>
      <c r="I188" s="122">
        <f t="shared" si="86"/>
        <v>6382.2911431244338</v>
      </c>
      <c r="J188" s="122">
        <f t="shared" si="86"/>
        <v>7058.3814270700241</v>
      </c>
      <c r="K188" s="122">
        <f t="shared" si="86"/>
        <v>6981.21815707727</v>
      </c>
      <c r="L188" s="122">
        <f t="shared" si="86"/>
        <v>6550.9451369515928</v>
      </c>
      <c r="M188" s="122">
        <f t="shared" si="86"/>
        <v>6800.8028653212195</v>
      </c>
      <c r="N188" s="122">
        <f t="shared" si="86"/>
        <v>7663.667113640865</v>
      </c>
      <c r="O188" s="122">
        <f t="shared" si="86"/>
        <v>5063.083705823502</v>
      </c>
      <c r="P188" s="122">
        <f t="shared" si="86"/>
        <v>6152.7184804009103</v>
      </c>
      <c r="Q188" s="122">
        <f t="shared" si="86"/>
        <v>7897.4239367628552</v>
      </c>
      <c r="R188" s="122">
        <f t="shared" si="86"/>
        <v>8989.2947786646746</v>
      </c>
      <c r="S188" s="122">
        <f t="shared" si="86"/>
        <v>9908.416740784407</v>
      </c>
      <c r="T188" s="122">
        <f t="shared" si="86"/>
        <v>6846.4921228890435</v>
      </c>
      <c r="U188" s="122">
        <f t="shared" si="86"/>
        <v>6419.4030332238026</v>
      </c>
      <c r="V188" s="122">
        <f t="shared" si="86"/>
        <v>9197.7721871537051</v>
      </c>
      <c r="W188" s="122">
        <f t="shared" si="86"/>
        <v>6843.658212931643</v>
      </c>
      <c r="X188" s="122">
        <f t="shared" si="86"/>
        <v>6771.4587559307429</v>
      </c>
      <c r="Y188" s="122">
        <f t="shared" si="86"/>
        <v>7632.9738831508894</v>
      </c>
      <c r="DA188" s="130" t="s">
        <v>2563</v>
      </c>
    </row>
    <row r="189" spans="1:105" ht="12" customHeight="1" x14ac:dyDescent="0.25">
      <c r="A189" s="97" t="s">
        <v>53</v>
      </c>
      <c r="B189" s="98">
        <v>4983.3081434671412</v>
      </c>
      <c r="C189" s="98">
        <v>5298.0794661943482</v>
      </c>
      <c r="D189" s="98">
        <v>5464.8466289045818</v>
      </c>
      <c r="E189" s="98">
        <v>5205.882960516361</v>
      </c>
      <c r="F189" s="98">
        <v>4359.1730036287117</v>
      </c>
      <c r="G189" s="98">
        <v>5072.4698350624412</v>
      </c>
      <c r="H189" s="98">
        <v>6391.0376105412688</v>
      </c>
      <c r="I189" s="98">
        <v>6382.2911431244338</v>
      </c>
      <c r="J189" s="98">
        <v>7058.3814270700241</v>
      </c>
      <c r="K189" s="98">
        <v>6981.21815707727</v>
      </c>
      <c r="L189" s="98">
        <v>6550.9451369515928</v>
      </c>
      <c r="M189" s="98">
        <v>6800.8028653212195</v>
      </c>
      <c r="N189" s="98">
        <v>7663.667113640865</v>
      </c>
      <c r="O189" s="98">
        <v>5063.083705823502</v>
      </c>
      <c r="P189" s="98">
        <v>6152.7184804009103</v>
      </c>
      <c r="Q189" s="98">
        <v>7897.4239367628552</v>
      </c>
      <c r="R189" s="98">
        <v>8989.2947786646746</v>
      </c>
      <c r="S189" s="98">
        <v>9908.416740784407</v>
      </c>
      <c r="T189" s="98">
        <v>6846.4921228890435</v>
      </c>
      <c r="U189" s="98">
        <v>6419.4030332238026</v>
      </c>
      <c r="V189" s="98">
        <v>9197.7721871537051</v>
      </c>
      <c r="W189" s="98">
        <v>6843.658212931643</v>
      </c>
      <c r="X189" s="98">
        <v>6771.4587559307429</v>
      </c>
      <c r="Y189" s="98">
        <v>7632.9738831508894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8.103758583557491E-2</v>
      </c>
      <c r="C190" s="122">
        <f t="shared" si="87"/>
        <v>0.10545132050005109</v>
      </c>
      <c r="D190" s="122">
        <f t="shared" si="87"/>
        <v>0.14061430907144817</v>
      </c>
      <c r="E190" s="122">
        <f t="shared" si="87"/>
        <v>0.15793213647040003</v>
      </c>
      <c r="F190" s="122">
        <f t="shared" si="87"/>
        <v>0.23560603541486541</v>
      </c>
      <c r="G190" s="122">
        <f t="shared" si="87"/>
        <v>0.56375447113779376</v>
      </c>
      <c r="H190" s="122">
        <f t="shared" si="87"/>
        <v>2.3117338006809471</v>
      </c>
      <c r="I190" s="122">
        <f t="shared" si="87"/>
        <v>1.4434876096074205</v>
      </c>
      <c r="J190" s="122">
        <f t="shared" si="87"/>
        <v>1.6028355034873814</v>
      </c>
      <c r="K190" s="122">
        <f t="shared" si="87"/>
        <v>2.1426289760539552</v>
      </c>
      <c r="L190" s="122">
        <f t="shared" si="87"/>
        <v>18.678212790037367</v>
      </c>
      <c r="M190" s="122">
        <f t="shared" si="87"/>
        <v>2.3738389314187813</v>
      </c>
      <c r="N190" s="122">
        <f t="shared" si="87"/>
        <v>6.6050342771877535</v>
      </c>
      <c r="O190" s="122">
        <f t="shared" si="87"/>
        <v>3.4638473417523468</v>
      </c>
      <c r="P190" s="122">
        <f t="shared" si="87"/>
        <v>9.2227601463861166</v>
      </c>
      <c r="Q190" s="122">
        <f t="shared" si="87"/>
        <v>7.9136666395222308</v>
      </c>
      <c r="R190" s="122">
        <f t="shared" si="87"/>
        <v>6.7337029051125707</v>
      </c>
      <c r="S190" s="122">
        <f t="shared" si="87"/>
        <v>6.4140832130584293</v>
      </c>
      <c r="T190" s="122">
        <f t="shared" si="87"/>
        <v>10.970035013256618</v>
      </c>
      <c r="U190" s="122">
        <f t="shared" si="87"/>
        <v>8.7809522435923544</v>
      </c>
      <c r="V190" s="122">
        <f t="shared" si="87"/>
        <v>5.8092528451453473</v>
      </c>
      <c r="W190" s="122">
        <f t="shared" si="87"/>
        <v>19.530699948115267</v>
      </c>
      <c r="X190" s="122">
        <f t="shared" si="87"/>
        <v>18.008610864035003</v>
      </c>
      <c r="Y190" s="122">
        <f t="shared" si="87"/>
        <v>13.531310853908712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8.103758583557491E-2</v>
      </c>
      <c r="C191" s="98">
        <f>RES_hhdet_tesh!C165</f>
        <v>0.10545132050005109</v>
      </c>
      <c r="D191" s="98">
        <f>RES_hhdet_tesh!D165</f>
        <v>0.14061430907144817</v>
      </c>
      <c r="E191" s="98">
        <f>RES_hhdet_tesh!E165</f>
        <v>0.15793213647040003</v>
      </c>
      <c r="F191" s="98">
        <f>RES_hhdet_tesh!F165</f>
        <v>0.23560603541486541</v>
      </c>
      <c r="G191" s="98">
        <f>RES_hhdet_tesh!G165</f>
        <v>0.56375447113779376</v>
      </c>
      <c r="H191" s="98">
        <f>RES_hhdet_tesh!H165</f>
        <v>2.3117338006809471</v>
      </c>
      <c r="I191" s="98">
        <f>RES_hhdet_tesh!I165</f>
        <v>1.4434876096074205</v>
      </c>
      <c r="J191" s="98">
        <f>RES_hhdet_tesh!J165</f>
        <v>1.6028355034873814</v>
      </c>
      <c r="K191" s="98">
        <f>RES_hhdet_tesh!K165</f>
        <v>2.1426289760539552</v>
      </c>
      <c r="L191" s="98">
        <f>RES_hhdet_tesh!L165</f>
        <v>18.678212790037367</v>
      </c>
      <c r="M191" s="98">
        <f>RES_hhdet_tesh!M165</f>
        <v>2.3738389314187813</v>
      </c>
      <c r="N191" s="98">
        <f>RES_hhdet_tesh!N165</f>
        <v>6.6050342771877535</v>
      </c>
      <c r="O191" s="98">
        <f>RES_hhdet_tesh!O165</f>
        <v>3.4638473417523468</v>
      </c>
      <c r="P191" s="98">
        <f>RES_hhdet_tesh!P165</f>
        <v>9.2227601463861166</v>
      </c>
      <c r="Q191" s="98">
        <f>RES_hhdet_tesh!Q165</f>
        <v>7.9136666395222308</v>
      </c>
      <c r="R191" s="98">
        <f>RES_hhdet_tesh!R165</f>
        <v>6.7337029051125707</v>
      </c>
      <c r="S191" s="98">
        <f>RES_hhdet_tesh!S165</f>
        <v>6.4140832130584293</v>
      </c>
      <c r="T191" s="98">
        <f>RES_hhdet_tesh!T165</f>
        <v>10.970035013256618</v>
      </c>
      <c r="U191" s="98">
        <f>RES_hhdet_tesh!U165</f>
        <v>8.7809522435923544</v>
      </c>
      <c r="V191" s="98">
        <f>RES_hhdet_tesh!V165</f>
        <v>5.8092528451453473</v>
      </c>
      <c r="W191" s="98">
        <f>RES_hhdet_tesh!W165</f>
        <v>19.530699948115267</v>
      </c>
      <c r="X191" s="98">
        <f>RES_hhdet_tesh!X165</f>
        <v>18.008610864035003</v>
      </c>
      <c r="Y191" s="98">
        <f>RES_hhdet_tesh!Y165</f>
        <v>13.531310853908712</v>
      </c>
      <c r="DA191" s="63" t="s">
        <v>2566</v>
      </c>
    </row>
    <row r="192" spans="1:105" ht="12" customHeight="1" x14ac:dyDescent="0.25">
      <c r="A192" s="121" t="s">
        <v>55</v>
      </c>
      <c r="B192" s="122">
        <v>272.07317541624809</v>
      </c>
      <c r="C192" s="122">
        <v>318.67512183849004</v>
      </c>
      <c r="D192" s="122">
        <v>243.7780145754366</v>
      </c>
      <c r="E192" s="122">
        <v>271.39370683495599</v>
      </c>
      <c r="F192" s="122">
        <v>384.50653710597521</v>
      </c>
      <c r="G192" s="122">
        <v>385.82702371854157</v>
      </c>
      <c r="H192" s="122">
        <v>463.43524982188092</v>
      </c>
      <c r="I192" s="122">
        <v>385.09869968646211</v>
      </c>
      <c r="J192" s="122">
        <v>472.62981366943768</v>
      </c>
      <c r="K192" s="122">
        <v>502.0674132887271</v>
      </c>
      <c r="L192" s="122">
        <v>400.83479669671806</v>
      </c>
      <c r="M192" s="122">
        <v>462.76826608599026</v>
      </c>
      <c r="N192" s="122">
        <v>497.60290208361982</v>
      </c>
      <c r="O192" s="122">
        <v>446.15982653888102</v>
      </c>
      <c r="P192" s="122">
        <v>506.15797035698711</v>
      </c>
      <c r="Q192" s="122">
        <v>498.2355831625336</v>
      </c>
      <c r="R192" s="122">
        <v>526.91862897624901</v>
      </c>
      <c r="S192" s="122">
        <v>535.14816679327294</v>
      </c>
      <c r="T192" s="122">
        <v>544.91018025505548</v>
      </c>
      <c r="U192" s="122">
        <v>505.89465232864251</v>
      </c>
      <c r="V192" s="122">
        <v>506.3588054961017</v>
      </c>
      <c r="W192" s="122">
        <v>788.87986212436238</v>
      </c>
      <c r="X192" s="122">
        <v>721.89539688553953</v>
      </c>
      <c r="Y192" s="122">
        <v>522.44804378683784</v>
      </c>
      <c r="DA192" s="130" t="s">
        <v>2567</v>
      </c>
    </row>
    <row r="193" spans="1:105" ht="12" customHeight="1" x14ac:dyDescent="0.25">
      <c r="A193" s="97" t="s">
        <v>124</v>
      </c>
      <c r="B193" s="98">
        <v>283.68330884287366</v>
      </c>
      <c r="C193" s="98">
        <v>288.69125246360375</v>
      </c>
      <c r="D193" s="98">
        <v>296.32967171899713</v>
      </c>
      <c r="E193" s="98">
        <v>323.82149637516176</v>
      </c>
      <c r="F193" s="98">
        <v>337.7567082038496</v>
      </c>
      <c r="G193" s="98">
        <v>394.51997298522195</v>
      </c>
      <c r="H193" s="98">
        <v>424.0856267817959</v>
      </c>
      <c r="I193" s="98">
        <v>386.9660042597921</v>
      </c>
      <c r="J193" s="98">
        <v>405.55931961519883</v>
      </c>
      <c r="K193" s="98">
        <v>432.83295741151727</v>
      </c>
      <c r="L193" s="98">
        <v>461.38783726875278</v>
      </c>
      <c r="M193" s="98">
        <v>501.32402869489238</v>
      </c>
      <c r="N193" s="98">
        <v>519.04713093163116</v>
      </c>
      <c r="O193" s="98">
        <v>488.89756497702939</v>
      </c>
      <c r="P193" s="98">
        <v>492.12195108689787</v>
      </c>
      <c r="Q193" s="98">
        <v>471.22929195423774</v>
      </c>
      <c r="R193" s="98">
        <v>515.86814373573316</v>
      </c>
      <c r="S193" s="98">
        <v>545.19577087187508</v>
      </c>
      <c r="T193" s="98">
        <v>541.54994799219025</v>
      </c>
      <c r="U193" s="98">
        <v>509.52441527930881</v>
      </c>
      <c r="V193" s="98">
        <v>436.81867345523472</v>
      </c>
      <c r="W193" s="98">
        <v>557.28707169238226</v>
      </c>
      <c r="X193" s="98">
        <v>558.13152916514548</v>
      </c>
      <c r="Y193" s="98">
        <v>686.95815618651739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271.68617096869394</v>
      </c>
      <c r="C197" s="101">
        <v>319.69380458007271</v>
      </c>
      <c r="D197" s="101">
        <v>242.05918387540495</v>
      </c>
      <c r="E197" s="101">
        <v>269.99306918877966</v>
      </c>
      <c r="F197" s="101">
        <v>385.33269620297784</v>
      </c>
      <c r="G197" s="101">
        <v>385.72432581925517</v>
      </c>
      <c r="H197" s="101">
        <v>463.77731229496527</v>
      </c>
      <c r="I197" s="101">
        <v>385.08529950556226</v>
      </c>
      <c r="J197" s="101">
        <v>473.02082401918005</v>
      </c>
      <c r="K197" s="101">
        <v>502.71901836490997</v>
      </c>
      <c r="L197" s="101">
        <v>400.23037363096557</v>
      </c>
      <c r="M197" s="101">
        <v>462.35243603196852</v>
      </c>
      <c r="N197" s="101">
        <v>497.38636565999013</v>
      </c>
      <c r="O197" s="101">
        <v>445.7822581733206</v>
      </c>
      <c r="P197" s="101">
        <v>506.2675422808253</v>
      </c>
      <c r="Q197" s="101">
        <v>498.4317101494243</v>
      </c>
      <c r="R197" s="101">
        <v>526.99543276285669</v>
      </c>
      <c r="S197" s="101">
        <v>535.0754591111023</v>
      </c>
      <c r="T197" s="101">
        <v>544.93472894988111</v>
      </c>
      <c r="U197" s="101">
        <v>505.86443520091234</v>
      </c>
      <c r="V197" s="101">
        <v>507.08742902942902</v>
      </c>
      <c r="W197" s="101">
        <v>792.16732566846747</v>
      </c>
      <c r="X197" s="101">
        <v>724.8073297305134</v>
      </c>
      <c r="Y197" s="101">
        <v>518.44023479060968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2575</v>
      </c>
    </row>
    <row r="201" spans="1:105" ht="12" customHeight="1" x14ac:dyDescent="0.25">
      <c r="A201" s="121" t="s">
        <v>54</v>
      </c>
      <c r="B201" s="122">
        <v>449.17676861238488</v>
      </c>
      <c r="C201" s="122">
        <v>448.58193219612508</v>
      </c>
      <c r="D201" s="122">
        <v>427.90205958468351</v>
      </c>
      <c r="E201" s="122">
        <v>441.28759072925197</v>
      </c>
      <c r="F201" s="122">
        <v>460.32880361543818</v>
      </c>
      <c r="G201" s="122">
        <v>445.21303231291802</v>
      </c>
      <c r="H201" s="122">
        <v>509.47735779192317</v>
      </c>
      <c r="I201" s="122">
        <v>524.1678680692213</v>
      </c>
      <c r="J201" s="122">
        <v>562.48417922423755</v>
      </c>
      <c r="K201" s="122">
        <v>531.86509062438267</v>
      </c>
      <c r="L201" s="122">
        <v>438.62853661418637</v>
      </c>
      <c r="M201" s="122">
        <v>495.62244205491157</v>
      </c>
      <c r="N201" s="122">
        <v>505.76341142901936</v>
      </c>
      <c r="O201" s="122">
        <v>444.96952004580231</v>
      </c>
      <c r="P201" s="122">
        <v>428.85452324502887</v>
      </c>
      <c r="Q201" s="122">
        <v>335.73659237796869</v>
      </c>
      <c r="R201" s="122">
        <v>342.69047263918952</v>
      </c>
      <c r="S201" s="122">
        <v>312.26207396263669</v>
      </c>
      <c r="T201" s="122">
        <v>403.13884624800306</v>
      </c>
      <c r="U201" s="122">
        <v>418.18356245559971</v>
      </c>
      <c r="V201" s="122">
        <v>388.64291341138807</v>
      </c>
      <c r="W201" s="122">
        <v>408.35212047226412</v>
      </c>
      <c r="X201" s="122">
        <v>407.83216158472692</v>
      </c>
      <c r="Y201" s="122">
        <v>446.86133517441033</v>
      </c>
      <c r="DA201" s="130" t="s">
        <v>2576</v>
      </c>
    </row>
    <row r="202" spans="1:105" ht="12" customHeight="1" x14ac:dyDescent="0.25">
      <c r="A202" s="97" t="s">
        <v>50</v>
      </c>
      <c r="B202" s="98">
        <v>450.82541914585886</v>
      </c>
      <c r="C202" s="98">
        <v>444.94416129030969</v>
      </c>
      <c r="D202" s="98">
        <v>443.88952790786584</v>
      </c>
      <c r="E202" s="98">
        <v>454.97363136849401</v>
      </c>
      <c r="F202" s="98">
        <v>439.85072114116491</v>
      </c>
      <c r="G202" s="98">
        <v>483.72147636565711</v>
      </c>
      <c r="H202" s="98">
        <v>526.40524595630484</v>
      </c>
      <c r="I202" s="98">
        <v>446.70742848218617</v>
      </c>
      <c r="J202" s="98">
        <v>481.62204609063286</v>
      </c>
      <c r="K202" s="98">
        <v>480.32233768684682</v>
      </c>
      <c r="L202" s="98">
        <v>473.94322192304139</v>
      </c>
      <c r="M202" s="98">
        <v>513.35470080087032</v>
      </c>
      <c r="N202" s="98">
        <v>518.83578813290126</v>
      </c>
      <c r="O202" s="98">
        <v>436.77900073343505</v>
      </c>
      <c r="P202" s="98">
        <v>405.9173588786557</v>
      </c>
      <c r="Q202" s="98">
        <v>332.22824978823871</v>
      </c>
      <c r="R202" s="98">
        <v>357.9818487190027</v>
      </c>
      <c r="S202" s="98">
        <v>389.72414949735088</v>
      </c>
      <c r="T202" s="98">
        <v>375.65661625417113</v>
      </c>
      <c r="U202" s="98">
        <v>434.04908243012693</v>
      </c>
      <c r="V202" s="98">
        <v>410.91072904673956</v>
      </c>
      <c r="W202" s="98">
        <v>339.19259705110136</v>
      </c>
      <c r="X202" s="98">
        <v>374.04228067371469</v>
      </c>
      <c r="Y202" s="98">
        <v>509.5843880244031</v>
      </c>
      <c r="DA202" s="63" t="s">
        <v>2577</v>
      </c>
    </row>
    <row r="203" spans="1:105" ht="12" customHeight="1" x14ac:dyDescent="0.25">
      <c r="A203" s="109" t="s">
        <v>120</v>
      </c>
      <c r="B203" s="33">
        <v>422.79836007680177</v>
      </c>
      <c r="C203" s="33">
        <v>507.36676204648012</v>
      </c>
      <c r="D203" s="33">
        <v>255.89895210768665</v>
      </c>
      <c r="E203" s="33">
        <v>364.65497933847882</v>
      </c>
      <c r="F203" s="33">
        <v>510.57619763966579</v>
      </c>
      <c r="G203" s="33">
        <v>387.71892118020497</v>
      </c>
      <c r="H203" s="33">
        <v>495.99889012599709</v>
      </c>
      <c r="I203" s="33">
        <v>561.08705554106473</v>
      </c>
      <c r="J203" s="33">
        <v>595.06121189691714</v>
      </c>
      <c r="K203" s="33">
        <v>560.35863565128955</v>
      </c>
      <c r="L203" s="33">
        <v>413.53592372083801</v>
      </c>
      <c r="M203" s="33">
        <v>480.21456606932452</v>
      </c>
      <c r="N203" s="33">
        <v>493.77394375230313</v>
      </c>
      <c r="O203" s="33">
        <v>452.49732288181002</v>
      </c>
      <c r="P203" s="33">
        <v>450.7030281683414</v>
      </c>
      <c r="Q203" s="33">
        <v>340.02683083151703</v>
      </c>
      <c r="R203" s="33">
        <v>322.62562567900017</v>
      </c>
      <c r="S203" s="33">
        <v>208.7834254724701</v>
      </c>
      <c r="T203" s="33">
        <v>441.50029969142469</v>
      </c>
      <c r="U203" s="33">
        <v>398.32859424936612</v>
      </c>
      <c r="V203" s="33">
        <v>365.66281939381395</v>
      </c>
      <c r="W203" s="33">
        <v>477.92950145704242</v>
      </c>
      <c r="X203" s="33">
        <v>439.8775951642894</v>
      </c>
      <c r="Y203" s="33">
        <v>378.3393585703617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174.45452064822717</v>
      </c>
      <c r="C205" s="117">
        <f t="shared" si="88"/>
        <v>172.12441534656961</v>
      </c>
      <c r="D205" s="117">
        <f t="shared" si="88"/>
        <v>166.5562794320301</v>
      </c>
      <c r="E205" s="117">
        <f t="shared" si="88"/>
        <v>157.7149702671189</v>
      </c>
      <c r="F205" s="117">
        <f t="shared" si="88"/>
        <v>126.92685079507224</v>
      </c>
      <c r="G205" s="117">
        <f t="shared" si="88"/>
        <v>116.96600811098332</v>
      </c>
      <c r="H205" s="117">
        <f t="shared" si="88"/>
        <v>93.990493857629872</v>
      </c>
      <c r="I205" s="117">
        <f t="shared" si="88"/>
        <v>58.226305610348497</v>
      </c>
      <c r="J205" s="117">
        <f t="shared" si="88"/>
        <v>55.692318670974331</v>
      </c>
      <c r="K205" s="117">
        <f t="shared" si="88"/>
        <v>69.187153186350088</v>
      </c>
      <c r="L205" s="117">
        <f t="shared" si="88"/>
        <v>79.526450545554596</v>
      </c>
      <c r="M205" s="117">
        <f t="shared" si="88"/>
        <v>96.242449921528674</v>
      </c>
      <c r="N205" s="117">
        <f t="shared" si="88"/>
        <v>99.857653267462723</v>
      </c>
      <c r="O205" s="117">
        <f t="shared" si="88"/>
        <v>84.04328126378789</v>
      </c>
      <c r="P205" s="117">
        <f t="shared" si="88"/>
        <v>79.399636745638475</v>
      </c>
      <c r="Q205" s="117">
        <f t="shared" si="88"/>
        <v>73.12313800223906</v>
      </c>
      <c r="R205" s="117">
        <f t="shared" ref="R205:V205" si="89">R206+R208+R210+R219</f>
        <v>81.020837385583434</v>
      </c>
      <c r="S205" s="117">
        <f t="shared" si="89"/>
        <v>88.526638431838506</v>
      </c>
      <c r="T205" s="117">
        <f t="shared" si="89"/>
        <v>86.5711784618575</v>
      </c>
      <c r="U205" s="117">
        <f t="shared" si="89"/>
        <v>94.896477674871704</v>
      </c>
      <c r="V205" s="117">
        <f t="shared" si="89"/>
        <v>82.051887784429653</v>
      </c>
      <c r="W205" s="117">
        <f t="shared" ref="W205:Y205" si="90">W206+W208+W210+W219</f>
        <v>67.49860654079896</v>
      </c>
      <c r="X205" s="117">
        <f t="shared" si="90"/>
        <v>72.250290513374964</v>
      </c>
      <c r="Y205" s="117">
        <f t="shared" si="90"/>
        <v>105.3203595937382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3.9749228475327896</v>
      </c>
      <c r="C210" s="122">
        <v>4.0891930713150053</v>
      </c>
      <c r="D210" s="122">
        <v>4.0151777654601153</v>
      </c>
      <c r="E210" s="122">
        <v>3.5826762000264085</v>
      </c>
      <c r="F210" s="122">
        <v>2.4781488353708832</v>
      </c>
      <c r="G210" s="122">
        <v>1.9208560345287577</v>
      </c>
      <c r="H210" s="122">
        <v>1.4979487894770751</v>
      </c>
      <c r="I210" s="122">
        <v>1.1174753104547712</v>
      </c>
      <c r="J210" s="122">
        <v>0.94852171815190522</v>
      </c>
      <c r="K210" s="122">
        <v>1.5978382783619347</v>
      </c>
      <c r="L210" s="122">
        <v>1.7891316550394847</v>
      </c>
      <c r="M210" s="122">
        <v>2.0776452741758162</v>
      </c>
      <c r="N210" s="122">
        <v>1.9953527673089457</v>
      </c>
      <c r="O210" s="122">
        <v>1.6173693313731787</v>
      </c>
      <c r="P210" s="122">
        <v>1.411163525965903</v>
      </c>
      <c r="Q210" s="122">
        <v>1.2162730346739108</v>
      </c>
      <c r="R210" s="122">
        <v>1.208343123698411</v>
      </c>
      <c r="S210" s="122">
        <v>1.21983343655069</v>
      </c>
      <c r="T210" s="122">
        <v>1.1647288217625298</v>
      </c>
      <c r="U210" s="122">
        <v>1.1838847522378775</v>
      </c>
      <c r="V210" s="122">
        <v>1.227022670589399</v>
      </c>
      <c r="W210" s="122">
        <v>2.0478451529991846</v>
      </c>
      <c r="X210" s="122">
        <v>2.5442757466660244</v>
      </c>
      <c r="Y210" s="122">
        <v>4.1950092625154527</v>
      </c>
      <c r="DA210" s="130" t="s">
        <v>2735</v>
      </c>
    </row>
    <row r="211" spans="1:105" ht="12" customHeight="1" x14ac:dyDescent="0.25">
      <c r="A211" s="97" t="s">
        <v>124</v>
      </c>
      <c r="B211" s="98">
        <v>123.22260827351649</v>
      </c>
      <c r="C211" s="98">
        <v>124.45034762322838</v>
      </c>
      <c r="D211" s="98">
        <v>126.77552018721289</v>
      </c>
      <c r="E211" s="98">
        <v>137.68716376572078</v>
      </c>
      <c r="F211" s="98">
        <v>142.70904923690151</v>
      </c>
      <c r="G211" s="98">
        <v>164.51331579057756</v>
      </c>
      <c r="H211" s="98">
        <v>173.81653044441259</v>
      </c>
      <c r="I211" s="98">
        <v>156.83677293716011</v>
      </c>
      <c r="J211" s="98">
        <v>163.64963768489591</v>
      </c>
      <c r="K211" s="98">
        <v>171.3716289157922</v>
      </c>
      <c r="L211" s="98">
        <v>181.03007700418604</v>
      </c>
      <c r="M211" s="98">
        <v>194.71691509575751</v>
      </c>
      <c r="N211" s="98">
        <v>199.60091333508237</v>
      </c>
      <c r="O211" s="98">
        <v>184.69072437660742</v>
      </c>
      <c r="P211" s="98">
        <v>182.17935440808495</v>
      </c>
      <c r="Q211" s="98">
        <v>168.69462103738954</v>
      </c>
      <c r="R211" s="98">
        <v>175.06406617667477</v>
      </c>
      <c r="S211" s="98">
        <v>169.79078833961043</v>
      </c>
      <c r="T211" s="98">
        <v>160.59313803724345</v>
      </c>
      <c r="U211" s="98">
        <v>143.39531695357309</v>
      </c>
      <c r="V211" s="98">
        <v>118.33457496207505</v>
      </c>
      <c r="W211" s="98">
        <v>146.31291972884048</v>
      </c>
      <c r="X211" s="98">
        <v>145.63151676611139</v>
      </c>
      <c r="Y211" s="98">
        <v>176.38920463050758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170.47959780069439</v>
      </c>
      <c r="C219" s="122">
        <v>168.0352222752546</v>
      </c>
      <c r="D219" s="122">
        <v>162.54110166656997</v>
      </c>
      <c r="E219" s="122">
        <v>154.13229406709249</v>
      </c>
      <c r="F219" s="122">
        <v>124.44870195970135</v>
      </c>
      <c r="G219" s="122">
        <v>115.04515207645457</v>
      </c>
      <c r="H219" s="122">
        <v>92.492545068152793</v>
      </c>
      <c r="I219" s="122">
        <v>57.108830299893725</v>
      </c>
      <c r="J219" s="122">
        <v>54.743796952822429</v>
      </c>
      <c r="K219" s="122">
        <v>67.589314907988154</v>
      </c>
      <c r="L219" s="122">
        <v>77.737318890515112</v>
      </c>
      <c r="M219" s="122">
        <v>94.164804647352852</v>
      </c>
      <c r="N219" s="122">
        <v>97.862300500153779</v>
      </c>
      <c r="O219" s="122">
        <v>82.425911932414706</v>
      </c>
      <c r="P219" s="122">
        <v>77.988473219672571</v>
      </c>
      <c r="Q219" s="122">
        <v>71.906864967565156</v>
      </c>
      <c r="R219" s="122">
        <v>79.812494261885021</v>
      </c>
      <c r="S219" s="122">
        <v>87.30680499528782</v>
      </c>
      <c r="T219" s="122">
        <v>85.406449640094976</v>
      </c>
      <c r="U219" s="122">
        <v>93.712592922633831</v>
      </c>
      <c r="V219" s="122">
        <v>80.824865113840247</v>
      </c>
      <c r="W219" s="122">
        <v>65.450761387799773</v>
      </c>
      <c r="X219" s="122">
        <v>69.706014766708932</v>
      </c>
      <c r="Y219" s="122">
        <v>101.12535033122275</v>
      </c>
      <c r="DA219" s="130" t="s">
        <v>2744</v>
      </c>
    </row>
    <row r="220" spans="1:105" ht="12" customHeight="1" x14ac:dyDescent="0.25">
      <c r="A220" s="97" t="s">
        <v>50</v>
      </c>
      <c r="B220" s="98">
        <v>181.1345726632378</v>
      </c>
      <c r="C220" s="98">
        <v>178.43371529294646</v>
      </c>
      <c r="D220" s="98">
        <v>177.64908868044989</v>
      </c>
      <c r="E220" s="98">
        <v>181.65922812477527</v>
      </c>
      <c r="F220" s="98">
        <v>175.16716869885701</v>
      </c>
      <c r="G220" s="98">
        <v>192.10017066868591</v>
      </c>
      <c r="H220" s="98">
        <v>208.65585812122697</v>
      </c>
      <c r="I220" s="98">
        <v>176.92931938039953</v>
      </c>
      <c r="J220" s="98">
        <v>190.627879518469</v>
      </c>
      <c r="K220" s="98">
        <v>189.85347530747569</v>
      </c>
      <c r="L220" s="98">
        <v>187.14278276312712</v>
      </c>
      <c r="M220" s="98">
        <v>202.53500975099243</v>
      </c>
      <c r="N220" s="98">
        <v>204.56368973121229</v>
      </c>
      <c r="O220" s="98">
        <v>172.10825859174457</v>
      </c>
      <c r="P220" s="98">
        <v>159.86292802565913</v>
      </c>
      <c r="Q220" s="98">
        <v>130.70870537599626</v>
      </c>
      <c r="R220" s="98">
        <v>140.63742195995749</v>
      </c>
      <c r="S220" s="98">
        <v>152.662957418193</v>
      </c>
      <c r="T220" s="98">
        <v>146.59181883960898</v>
      </c>
      <c r="U220" s="98">
        <v>168.59556424927644</v>
      </c>
      <c r="V220" s="98">
        <v>159.14452706695317</v>
      </c>
      <c r="W220" s="98">
        <v>130.50844825478256</v>
      </c>
      <c r="X220" s="98">
        <v>143.20659424554378</v>
      </c>
      <c r="Y220" s="98">
        <v>193.69259674840418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151.60329109205409</v>
      </c>
      <c r="C223" s="118">
        <f t="shared" si="93"/>
        <v>160.27009066024141</v>
      </c>
      <c r="D223" s="118">
        <f t="shared" si="93"/>
        <v>160.83009628465007</v>
      </c>
      <c r="E223" s="118">
        <f t="shared" si="93"/>
        <v>153.01442303059363</v>
      </c>
      <c r="F223" s="118">
        <f t="shared" si="93"/>
        <v>131.73894429721375</v>
      </c>
      <c r="G223" s="118">
        <f t="shared" si="93"/>
        <v>145.33806418474168</v>
      </c>
      <c r="H223" s="118">
        <f t="shared" si="93"/>
        <v>176.87254763675048</v>
      </c>
      <c r="I223" s="118">
        <f t="shared" si="93"/>
        <v>172.18890696307727</v>
      </c>
      <c r="J223" s="118">
        <f t="shared" si="93"/>
        <v>188.25897607698045</v>
      </c>
      <c r="K223" s="118">
        <f t="shared" si="93"/>
        <v>185.30859399451816</v>
      </c>
      <c r="L223" s="118">
        <f t="shared" si="93"/>
        <v>170.36127744130496</v>
      </c>
      <c r="M223" s="118">
        <f t="shared" si="93"/>
        <v>178.12275793585204</v>
      </c>
      <c r="N223" s="118">
        <f t="shared" si="93"/>
        <v>196.39291874386657</v>
      </c>
      <c r="O223" s="118">
        <f t="shared" si="93"/>
        <v>132.10606020511338</v>
      </c>
      <c r="P223" s="118">
        <f t="shared" si="93"/>
        <v>154.25433371357155</v>
      </c>
      <c r="Q223" s="118">
        <f t="shared" si="93"/>
        <v>186.21813421226591</v>
      </c>
      <c r="R223" s="118">
        <f t="shared" ref="R223:V223" si="94">R224+R226+R228+R237</f>
        <v>206.64437778895848</v>
      </c>
      <c r="S223" s="118">
        <f t="shared" si="94"/>
        <v>221.49375606116575</v>
      </c>
      <c r="T223" s="118">
        <f t="shared" si="94"/>
        <v>158.21213856510789</v>
      </c>
      <c r="U223" s="118">
        <f t="shared" si="94"/>
        <v>145.91678970234585</v>
      </c>
      <c r="V223" s="118">
        <f t="shared" si="94"/>
        <v>197.09998793425069</v>
      </c>
      <c r="W223" s="118">
        <f t="shared" ref="W223:Y223" si="95">W224+W226+W228+W237</f>
        <v>154.90415115421555</v>
      </c>
      <c r="X223" s="118">
        <f t="shared" si="95"/>
        <v>150.73129499601828</v>
      </c>
      <c r="Y223" s="118">
        <f t="shared" si="95"/>
        <v>163.49930155377439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131.00067266348924</v>
      </c>
      <c r="C224" s="123">
        <f t="shared" si="96"/>
        <v>138.48341380039915</v>
      </c>
      <c r="D224" s="123">
        <f t="shared" si="96"/>
        <v>141.745104951022</v>
      </c>
      <c r="E224" s="123">
        <f t="shared" si="96"/>
        <v>133.12525037323394</v>
      </c>
      <c r="F224" s="123">
        <f t="shared" si="96"/>
        <v>109.03677516415037</v>
      </c>
      <c r="G224" s="123">
        <f t="shared" si="96"/>
        <v>123.38492417935593</v>
      </c>
      <c r="H224" s="123">
        <f t="shared" si="96"/>
        <v>152.09884013542751</v>
      </c>
      <c r="I224" s="123">
        <f t="shared" si="96"/>
        <v>149.89497775947532</v>
      </c>
      <c r="J224" s="123">
        <f t="shared" si="96"/>
        <v>163.1742442494498</v>
      </c>
      <c r="K224" s="123">
        <f t="shared" si="96"/>
        <v>160.0441693010097</v>
      </c>
      <c r="L224" s="123">
        <f t="shared" si="96"/>
        <v>149.48619801068682</v>
      </c>
      <c r="M224" s="123">
        <f t="shared" si="96"/>
        <v>154.36896700220473</v>
      </c>
      <c r="N224" s="123">
        <f t="shared" si="96"/>
        <v>171.79067475296031</v>
      </c>
      <c r="O224" s="123">
        <f t="shared" si="96"/>
        <v>110.89977247553087</v>
      </c>
      <c r="P224" s="123">
        <f t="shared" si="96"/>
        <v>132.51908234401859</v>
      </c>
      <c r="Q224" s="123">
        <f t="shared" si="96"/>
        <v>167.12832743991234</v>
      </c>
      <c r="R224" s="123">
        <f t="shared" si="96"/>
        <v>187.10388881588386</v>
      </c>
      <c r="S224" s="123">
        <f t="shared" si="96"/>
        <v>202.66047298422683</v>
      </c>
      <c r="T224" s="123">
        <f t="shared" si="96"/>
        <v>137.89715587572672</v>
      </c>
      <c r="U224" s="123">
        <f t="shared" si="96"/>
        <v>126.48081417418013</v>
      </c>
      <c r="V224" s="123">
        <f t="shared" si="96"/>
        <v>178.81018358544429</v>
      </c>
      <c r="W224" s="123">
        <f t="shared" si="96"/>
        <v>131.47597046378621</v>
      </c>
      <c r="X224" s="123">
        <f t="shared" si="96"/>
        <v>128.8614671264607</v>
      </c>
      <c r="Y224" s="123">
        <f t="shared" si="96"/>
        <v>144.40007512655592</v>
      </c>
      <c r="DA224" s="130" t="s">
        <v>2899</v>
      </c>
    </row>
    <row r="225" spans="1:105" ht="12" customHeight="1" x14ac:dyDescent="0.25">
      <c r="A225" s="97" t="s">
        <v>53</v>
      </c>
      <c r="B225" s="99">
        <v>131.00067266348924</v>
      </c>
      <c r="C225" s="99">
        <v>138.48341380039915</v>
      </c>
      <c r="D225" s="99">
        <v>141.745104951022</v>
      </c>
      <c r="E225" s="99">
        <v>133.12525037323394</v>
      </c>
      <c r="F225" s="99">
        <v>109.03677516415037</v>
      </c>
      <c r="G225" s="99">
        <v>123.38492417935593</v>
      </c>
      <c r="H225" s="99">
        <v>152.09884013542751</v>
      </c>
      <c r="I225" s="99">
        <v>149.89497775947532</v>
      </c>
      <c r="J225" s="99">
        <v>163.1742442494498</v>
      </c>
      <c r="K225" s="99">
        <v>160.0441693010097</v>
      </c>
      <c r="L225" s="99">
        <v>149.48619801068682</v>
      </c>
      <c r="M225" s="99">
        <v>154.36896700220473</v>
      </c>
      <c r="N225" s="99">
        <v>171.79067475296031</v>
      </c>
      <c r="O225" s="99">
        <v>110.89977247553087</v>
      </c>
      <c r="P225" s="99">
        <v>132.51908234401859</v>
      </c>
      <c r="Q225" s="99">
        <v>167.12832743991234</v>
      </c>
      <c r="R225" s="99">
        <v>187.10388881588386</v>
      </c>
      <c r="S225" s="99">
        <v>202.66047298422683</v>
      </c>
      <c r="T225" s="99">
        <v>137.89715587572672</v>
      </c>
      <c r="U225" s="99">
        <v>126.48081417418013</v>
      </c>
      <c r="V225" s="99">
        <v>178.81018358544429</v>
      </c>
      <c r="W225" s="99">
        <v>131.47597046378621</v>
      </c>
      <c r="X225" s="99">
        <v>128.8614671264607</v>
      </c>
      <c r="Y225" s="99">
        <v>144.40007512655592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6.7620661111843325E-4</v>
      </c>
      <c r="C226" s="123">
        <f t="shared" si="97"/>
        <v>8.7992354829010864E-4</v>
      </c>
      <c r="D226" s="123">
        <f t="shared" si="97"/>
        <v>1.1737557449290211E-3</v>
      </c>
      <c r="E226" s="123">
        <f t="shared" si="97"/>
        <v>1.1081082051526505E-3</v>
      </c>
      <c r="F226" s="123">
        <f t="shared" si="97"/>
        <v>1.2958687733259802E-3</v>
      </c>
      <c r="G226" s="123">
        <f t="shared" si="97"/>
        <v>2.9614522724942197E-3</v>
      </c>
      <c r="H226" s="123">
        <f t="shared" si="97"/>
        <v>1.1624019838877056E-2</v>
      </c>
      <c r="I226" s="123">
        <f t="shared" si="97"/>
        <v>6.9942712503587752E-3</v>
      </c>
      <c r="J226" s="123">
        <f t="shared" si="97"/>
        <v>7.4723215152017117E-3</v>
      </c>
      <c r="K226" s="123">
        <f t="shared" si="97"/>
        <v>9.7239699625764047E-3</v>
      </c>
      <c r="L226" s="123">
        <f t="shared" si="97"/>
        <v>8.2947739969316772E-2</v>
      </c>
      <c r="M226" s="123">
        <f t="shared" si="97"/>
        <v>1.0347118046613729E-2</v>
      </c>
      <c r="N226" s="123">
        <f t="shared" si="97"/>
        <v>2.7965218046165443E-2</v>
      </c>
      <c r="O226" s="123">
        <f t="shared" si="97"/>
        <v>1.3896586605895576E-2</v>
      </c>
      <c r="P226" s="123">
        <f t="shared" si="97"/>
        <v>3.4093515631392797E-2</v>
      </c>
      <c r="Q226" s="123">
        <f t="shared" si="97"/>
        <v>2.7202050277934688E-2</v>
      </c>
      <c r="R226" s="123">
        <f t="shared" si="97"/>
        <v>2.1994971492645302E-2</v>
      </c>
      <c r="S226" s="123">
        <f t="shared" si="97"/>
        <v>2.0322071567803541E-2</v>
      </c>
      <c r="T226" s="123">
        <f t="shared" si="97"/>
        <v>3.400781905381272E-2</v>
      </c>
      <c r="U226" s="123">
        <f t="shared" si="97"/>
        <v>2.6829527108986354E-2</v>
      </c>
      <c r="V226" s="123">
        <f t="shared" si="97"/>
        <v>1.7559661267998978E-2</v>
      </c>
      <c r="W226" s="123">
        <f t="shared" si="97"/>
        <v>5.839579258321935E-2</v>
      </c>
      <c r="X226" s="123">
        <f t="shared" si="97"/>
        <v>5.3439858945760178E-2</v>
      </c>
      <c r="Y226" s="123">
        <f t="shared" si="97"/>
        <v>3.9944606847989589E-2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6.7620661111843325E-4</v>
      </c>
      <c r="C227" s="99">
        <f>RES_hhdet_fecs!C165</f>
        <v>8.7992354829010864E-4</v>
      </c>
      <c r="D227" s="99">
        <f>RES_hhdet_fecs!D165</f>
        <v>1.1737557449290211E-3</v>
      </c>
      <c r="E227" s="99">
        <f>RES_hhdet_fecs!E165</f>
        <v>1.1081082051526505E-3</v>
      </c>
      <c r="F227" s="99">
        <f>RES_hhdet_fecs!F165</f>
        <v>1.2958687733259802E-3</v>
      </c>
      <c r="G227" s="99">
        <f>RES_hhdet_fecs!G165</f>
        <v>2.9614522724942197E-3</v>
      </c>
      <c r="H227" s="99">
        <f>RES_hhdet_fecs!H165</f>
        <v>1.1624019838877056E-2</v>
      </c>
      <c r="I227" s="99">
        <f>RES_hhdet_fecs!I165</f>
        <v>6.9942712503587752E-3</v>
      </c>
      <c r="J227" s="99">
        <f>RES_hhdet_fecs!J165</f>
        <v>7.4723215152017117E-3</v>
      </c>
      <c r="K227" s="99">
        <f>RES_hhdet_fecs!K165</f>
        <v>9.7239699625764047E-3</v>
      </c>
      <c r="L227" s="99">
        <f>RES_hhdet_fecs!L165</f>
        <v>8.2947739969316772E-2</v>
      </c>
      <c r="M227" s="99">
        <f>RES_hhdet_fecs!M165</f>
        <v>1.0347118046613729E-2</v>
      </c>
      <c r="N227" s="99">
        <f>RES_hhdet_fecs!N165</f>
        <v>2.7965218046165443E-2</v>
      </c>
      <c r="O227" s="99">
        <f>RES_hhdet_fecs!O165</f>
        <v>1.3896586605895576E-2</v>
      </c>
      <c r="P227" s="99">
        <f>RES_hhdet_fecs!P165</f>
        <v>3.4093515631392797E-2</v>
      </c>
      <c r="Q227" s="99">
        <f>RES_hhdet_fecs!Q165</f>
        <v>2.7202050277934688E-2</v>
      </c>
      <c r="R227" s="99">
        <f>RES_hhdet_fecs!R165</f>
        <v>2.1994971492645302E-2</v>
      </c>
      <c r="S227" s="99">
        <f>RES_hhdet_fecs!S165</f>
        <v>2.0322071567803541E-2</v>
      </c>
      <c r="T227" s="99">
        <f>RES_hhdet_fecs!T165</f>
        <v>3.400781905381272E-2</v>
      </c>
      <c r="U227" s="99">
        <f>RES_hhdet_fecs!U165</f>
        <v>2.6829527108986354E-2</v>
      </c>
      <c r="V227" s="99">
        <f>RES_hhdet_fecs!V165</f>
        <v>1.7559661267998978E-2</v>
      </c>
      <c r="W227" s="99">
        <f>RES_hhdet_fecs!W165</f>
        <v>5.839579258321935E-2</v>
      </c>
      <c r="X227" s="99">
        <f>RES_hhdet_fecs!X165</f>
        <v>5.3439858945760178E-2</v>
      </c>
      <c r="Y227" s="99">
        <f>RES_hhdet_fecs!Y165</f>
        <v>3.9944606847989589E-2</v>
      </c>
      <c r="DA227" s="63" t="s">
        <v>2902</v>
      </c>
    </row>
    <row r="228" spans="1:105" ht="12" customHeight="1" x14ac:dyDescent="0.25">
      <c r="A228" s="121" t="s">
        <v>55</v>
      </c>
      <c r="B228" s="123">
        <v>7.6471502167629071</v>
      </c>
      <c r="C228" s="123">
        <v>8.9042252403729574</v>
      </c>
      <c r="D228" s="123">
        <v>6.7771111862146602</v>
      </c>
      <c r="E228" s="123">
        <v>7.4673901088867796</v>
      </c>
      <c r="F228" s="123">
        <v>10.429248196633557</v>
      </c>
      <c r="G228" s="123">
        <v>10.293355661558826</v>
      </c>
      <c r="H228" s="123">
        <v>12.195721033247972</v>
      </c>
      <c r="I228" s="123">
        <v>10.058289071108431</v>
      </c>
      <c r="J228" s="123">
        <v>12.197239217370853</v>
      </c>
      <c r="K228" s="123">
        <v>12.875821982649583</v>
      </c>
      <c r="L228" s="123">
        <v>10.242943476775958</v>
      </c>
      <c r="M228" s="123">
        <v>11.753486064620622</v>
      </c>
      <c r="N228" s="123">
        <v>12.432902316000325</v>
      </c>
      <c r="O228" s="123">
        <v>10.789158935903362</v>
      </c>
      <c r="P228" s="123">
        <v>11.855320534671007</v>
      </c>
      <c r="Q228" s="123">
        <v>11.303349192090803</v>
      </c>
      <c r="R228" s="123">
        <v>11.622880503503653</v>
      </c>
      <c r="S228" s="123">
        <v>11.487540682023969</v>
      </c>
      <c r="T228" s="123">
        <v>11.400153464059771</v>
      </c>
      <c r="U228" s="123">
        <v>10.270996214809619</v>
      </c>
      <c r="V228" s="123">
        <v>10.014128919801323</v>
      </c>
      <c r="W228" s="123">
        <v>15.182298978626317</v>
      </c>
      <c r="X228" s="123">
        <v>13.647812079696241</v>
      </c>
      <c r="Y228" s="123">
        <v>9.7167443517376899</v>
      </c>
      <c r="DA228" s="130" t="s">
        <v>2903</v>
      </c>
    </row>
    <row r="229" spans="1:105" ht="12" customHeight="1" x14ac:dyDescent="0.25">
      <c r="A229" s="97" t="s">
        <v>124</v>
      </c>
      <c r="B229" s="99">
        <v>8.956549450840475</v>
      </c>
      <c r="C229" s="99">
        <v>9.0457888230020274</v>
      </c>
      <c r="D229" s="99">
        <v>9.2180917790625099</v>
      </c>
      <c r="E229" s="99">
        <v>9.9971848951284628</v>
      </c>
      <c r="F229" s="99">
        <v>10.32795961062053</v>
      </c>
      <c r="G229" s="99">
        <v>11.808619975203353</v>
      </c>
      <c r="H229" s="99">
        <v>12.382530876272076</v>
      </c>
      <c r="I229" s="99">
        <v>11.125600757285362</v>
      </c>
      <c r="J229" s="99">
        <v>11.500703875101516</v>
      </c>
      <c r="K229" s="99">
        <v>11.99213155587233</v>
      </c>
      <c r="L229" s="99">
        <v>12.653093937308359</v>
      </c>
      <c r="M229" s="99">
        <v>13.584462559377675</v>
      </c>
      <c r="N229" s="99">
        <v>13.811312487946855</v>
      </c>
      <c r="O229" s="99">
        <v>12.556395155020363</v>
      </c>
      <c r="P229" s="99">
        <v>12.238948720732807</v>
      </c>
      <c r="Q229" s="99">
        <v>11.176407659490888</v>
      </c>
      <c r="R229" s="99">
        <v>11.43811577182378</v>
      </c>
      <c r="S229" s="99">
        <v>10.96216244211587</v>
      </c>
      <c r="T229" s="99">
        <v>10.260674306994311</v>
      </c>
      <c r="U229" s="99">
        <v>9.0958572886693787</v>
      </c>
      <c r="V229" s="99">
        <v>7.4738954285045631</v>
      </c>
      <c r="W229" s="99">
        <v>9.2013759797273451</v>
      </c>
      <c r="X229" s="99">
        <v>9.1324310215543552</v>
      </c>
      <c r="Y229" s="99">
        <v>11.029796068256575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7.6035035756269886</v>
      </c>
      <c r="C233" s="102">
        <v>8.8994157083990206</v>
      </c>
      <c r="D233" s="102">
        <v>6.6972729354491936</v>
      </c>
      <c r="E233" s="102">
        <v>7.3998052298410357</v>
      </c>
      <c r="F233" s="102">
        <v>10.431038160120535</v>
      </c>
      <c r="G233" s="102">
        <v>10.275454434127141</v>
      </c>
      <c r="H233" s="102">
        <v>12.194097113322838</v>
      </c>
      <c r="I233" s="102">
        <v>10.050629811941198</v>
      </c>
      <c r="J233" s="102">
        <v>12.201299908016257</v>
      </c>
      <c r="K233" s="102">
        <v>12.88413889885217</v>
      </c>
      <c r="L233" s="102">
        <v>10.218886046851411</v>
      </c>
      <c r="M233" s="102">
        <v>11.733738690863536</v>
      </c>
      <c r="N233" s="102">
        <v>12.418983605700991</v>
      </c>
      <c r="O233" s="102">
        <v>10.773546212460424</v>
      </c>
      <c r="P233" s="102">
        <v>11.852325748358984</v>
      </c>
      <c r="Q233" s="102">
        <v>11.304271075814418</v>
      </c>
      <c r="R233" s="102">
        <v>11.624164667114185</v>
      </c>
      <c r="S233" s="102">
        <v>11.491342487288968</v>
      </c>
      <c r="T233" s="102">
        <v>11.408478104709218</v>
      </c>
      <c r="U233" s="102">
        <v>10.280779036309154</v>
      </c>
      <c r="V233" s="102">
        <v>10.040744829889286</v>
      </c>
      <c r="W233" s="102">
        <v>15.267198280898661</v>
      </c>
      <c r="X233" s="102">
        <v>13.728101380344819</v>
      </c>
      <c r="Y233" s="102">
        <v>9.6847556769673986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2911</v>
      </c>
    </row>
    <row r="237" spans="1:105" ht="12" customHeight="1" x14ac:dyDescent="0.25">
      <c r="A237" s="121" t="s">
        <v>54</v>
      </c>
      <c r="B237" s="123">
        <v>12.95479200519082</v>
      </c>
      <c r="C237" s="123">
        <v>12.881571695921011</v>
      </c>
      <c r="D237" s="123">
        <v>12.306706391668479</v>
      </c>
      <c r="E237" s="123">
        <v>12.420674440267767</v>
      </c>
      <c r="F237" s="123">
        <v>12.271625067656496</v>
      </c>
      <c r="G237" s="123">
        <v>11.656822891554416</v>
      </c>
      <c r="H237" s="123">
        <v>12.566362448236125</v>
      </c>
      <c r="I237" s="123">
        <v>12.228645861243178</v>
      </c>
      <c r="J237" s="123">
        <v>12.880020288644602</v>
      </c>
      <c r="K237" s="123">
        <v>12.378878740896312</v>
      </c>
      <c r="L237" s="123">
        <v>10.549188213872858</v>
      </c>
      <c r="M237" s="123">
        <v>11.989957750980079</v>
      </c>
      <c r="N237" s="123">
        <v>12.141376456859732</v>
      </c>
      <c r="O237" s="123">
        <v>10.403232207073268</v>
      </c>
      <c r="P237" s="123">
        <v>9.8458373192505988</v>
      </c>
      <c r="Q237" s="123">
        <v>7.7592555299848485</v>
      </c>
      <c r="R237" s="123">
        <v>7.895613498078327</v>
      </c>
      <c r="S237" s="123">
        <v>7.3254203233471813</v>
      </c>
      <c r="T237" s="123">
        <v>8.880821406267593</v>
      </c>
      <c r="U237" s="123">
        <v>9.1381497862470979</v>
      </c>
      <c r="V237" s="123">
        <v>8.2581157677370829</v>
      </c>
      <c r="W237" s="123">
        <v>8.1874859192198119</v>
      </c>
      <c r="X237" s="123">
        <v>8.1685759309155905</v>
      </c>
      <c r="Y237" s="123">
        <v>9.3425374686327647</v>
      </c>
      <c r="DA237" s="130" t="s">
        <v>2912</v>
      </c>
    </row>
    <row r="238" spans="1:105" ht="12" customHeight="1" x14ac:dyDescent="0.25">
      <c r="A238" s="97" t="s">
        <v>50</v>
      </c>
      <c r="B238" s="99">
        <v>13.165934239226997</v>
      </c>
      <c r="C238" s="99">
        <v>12.96961991886311</v>
      </c>
      <c r="D238" s="99">
        <v>12.917206740740912</v>
      </c>
      <c r="E238" s="99">
        <v>13.1899070458</v>
      </c>
      <c r="F238" s="99">
        <v>12.676977760711953</v>
      </c>
      <c r="G238" s="99">
        <v>13.788779964084474</v>
      </c>
      <c r="H238" s="99">
        <v>14.864452760017636</v>
      </c>
      <c r="I238" s="99">
        <v>12.550914768395893</v>
      </c>
      <c r="J238" s="99">
        <v>13.396637008764886</v>
      </c>
      <c r="K238" s="99">
        <v>13.285442092317073</v>
      </c>
      <c r="L238" s="99">
        <v>13.080341395073175</v>
      </c>
      <c r="M238" s="99">
        <v>14.129893417695662</v>
      </c>
      <c r="N238" s="99">
        <v>14.154709992845497</v>
      </c>
      <c r="O238" s="99">
        <v>11.700962848105485</v>
      </c>
      <c r="P238" s="99">
        <v>10.739714084558265</v>
      </c>
      <c r="Q238" s="99">
        <v>8.6597531500582843</v>
      </c>
      <c r="R238" s="99">
        <v>9.1887909915527608</v>
      </c>
      <c r="S238" s="99">
        <v>9.8563423521229723</v>
      </c>
      <c r="T238" s="99">
        <v>9.3660970049312695</v>
      </c>
      <c r="U238" s="99">
        <v>10.694360349373291</v>
      </c>
      <c r="V238" s="99">
        <v>10.051411886157714</v>
      </c>
      <c r="W238" s="99">
        <v>8.2074590757164589</v>
      </c>
      <c r="X238" s="99">
        <v>8.9803661516452973</v>
      </c>
      <c r="Y238" s="99">
        <v>12.111794746969755</v>
      </c>
      <c r="DA238" s="63" t="s">
        <v>2913</v>
      </c>
    </row>
    <row r="239" spans="1:105" ht="12" customHeight="1" x14ac:dyDescent="0.25">
      <c r="A239" s="109" t="s">
        <v>120</v>
      </c>
      <c r="B239" s="110">
        <v>9.5765162606119763</v>
      </c>
      <c r="C239" s="110">
        <v>11.458749880505623</v>
      </c>
      <c r="D239" s="110">
        <v>5.7385647050960786</v>
      </c>
      <c r="E239" s="110">
        <v>8.1134898510418321</v>
      </c>
      <c r="F239" s="110">
        <v>11.277004769963701</v>
      </c>
      <c r="G239" s="110">
        <v>8.4737553884804271</v>
      </c>
      <c r="H239" s="110">
        <v>10.73655735619281</v>
      </c>
      <c r="I239" s="110">
        <v>12.075046084854762</v>
      </c>
      <c r="J239" s="110">
        <v>12.671890239158969</v>
      </c>
      <c r="K239" s="110">
        <v>11.877718011186056</v>
      </c>
      <c r="L239" s="110">
        <v>8.7506942900518538</v>
      </c>
      <c r="M239" s="110">
        <v>10.13052947157925</v>
      </c>
      <c r="N239" s="110">
        <v>10.294826445415973</v>
      </c>
      <c r="O239" s="110">
        <v>9.2105043680477721</v>
      </c>
      <c r="P239" s="110">
        <v>8.9943863466844043</v>
      </c>
      <c r="Q239" s="110">
        <v>6.6580661739974456</v>
      </c>
      <c r="R239" s="110">
        <v>6.1987479992838592</v>
      </c>
      <c r="S239" s="110">
        <v>3.9444575855963504</v>
      </c>
      <c r="T239" s="110">
        <v>8.2034427041192135</v>
      </c>
      <c r="U239" s="110">
        <v>7.1906238745414459</v>
      </c>
      <c r="V239" s="110">
        <v>6.4074576664892406</v>
      </c>
      <c r="W239" s="110">
        <v>8.1673920861467728</v>
      </c>
      <c r="X239" s="110">
        <v>7.3986954549398938</v>
      </c>
      <c r="Y239" s="110">
        <v>6.317254517392918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94.191208040688394</v>
      </c>
      <c r="C241" s="118">
        <f t="shared" si="98"/>
        <v>100.14854473248833</v>
      </c>
      <c r="D241" s="118">
        <f t="shared" si="98"/>
        <v>101.36080859840398</v>
      </c>
      <c r="E241" s="118">
        <f t="shared" si="98"/>
        <v>97.621187479048885</v>
      </c>
      <c r="F241" s="118">
        <f t="shared" si="98"/>
        <v>85.556404314309944</v>
      </c>
      <c r="G241" s="118">
        <f t="shared" si="98"/>
        <v>96.267948455437505</v>
      </c>
      <c r="H241" s="118">
        <f t="shared" si="98"/>
        <v>119.205793130545</v>
      </c>
      <c r="I241" s="118">
        <f t="shared" si="98"/>
        <v>117.5205237908315</v>
      </c>
      <c r="J241" s="118">
        <f t="shared" si="98"/>
        <v>129.23000392477675</v>
      </c>
      <c r="K241" s="118">
        <f t="shared" si="98"/>
        <v>127.44332411999999</v>
      </c>
      <c r="L241" s="118">
        <f t="shared" si="98"/>
        <v>117.63661847792066</v>
      </c>
      <c r="M241" s="118">
        <f t="shared" si="98"/>
        <v>123.00423791431919</v>
      </c>
      <c r="N241" s="118">
        <f t="shared" si="98"/>
        <v>136.33444767520263</v>
      </c>
      <c r="O241" s="118">
        <f t="shared" si="98"/>
        <v>92.008658069606227</v>
      </c>
      <c r="P241" s="118">
        <f t="shared" si="98"/>
        <v>108.3050707693297</v>
      </c>
      <c r="Q241" s="118">
        <f t="shared" si="98"/>
        <v>131.52550961299423</v>
      </c>
      <c r="R241" s="118">
        <f t="shared" ref="R241:V241" si="99">R242+R244+R246+R255</f>
        <v>146.42475093336563</v>
      </c>
      <c r="S241" s="118">
        <f t="shared" si="99"/>
        <v>157.83985897975884</v>
      </c>
      <c r="T241" s="118">
        <f t="shared" si="99"/>
        <v>113.28753533244351</v>
      </c>
      <c r="U241" s="118">
        <f t="shared" si="99"/>
        <v>105.94037752523971</v>
      </c>
      <c r="V241" s="118">
        <f t="shared" si="99"/>
        <v>144.88641547928751</v>
      </c>
      <c r="W241" s="118">
        <f t="shared" ref="W241:Y241" si="100">W242+W244+W246+W255</f>
        <v>115.14886993537692</v>
      </c>
      <c r="X241" s="118">
        <f t="shared" si="100"/>
        <v>112.80904451944508</v>
      </c>
      <c r="Y241" s="118">
        <f t="shared" si="100"/>
        <v>122.38372972963131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82.281070507760688</v>
      </c>
      <c r="C242" s="123">
        <f t="shared" si="101"/>
        <v>87.478365287352361</v>
      </c>
      <c r="D242" s="123">
        <f t="shared" si="101"/>
        <v>90.264184862001727</v>
      </c>
      <c r="E242" s="123">
        <f t="shared" si="101"/>
        <v>85.863884154346138</v>
      </c>
      <c r="F242" s="123">
        <f t="shared" si="101"/>
        <v>71.663659799586014</v>
      </c>
      <c r="G242" s="123">
        <f t="shared" si="101"/>
        <v>82.708362723483489</v>
      </c>
      <c r="H242" s="123">
        <f t="shared" si="101"/>
        <v>103.42405853343881</v>
      </c>
      <c r="I242" s="123">
        <f t="shared" si="101"/>
        <v>102.84520428721345</v>
      </c>
      <c r="J242" s="123">
        <f t="shared" si="101"/>
        <v>112.67987499803212</v>
      </c>
      <c r="K242" s="123">
        <f t="shared" si="101"/>
        <v>110.97381824091313</v>
      </c>
      <c r="L242" s="123">
        <f t="shared" si="101"/>
        <v>104.01160989357804</v>
      </c>
      <c r="M242" s="123">
        <f t="shared" si="101"/>
        <v>107.77817536166751</v>
      </c>
      <c r="N242" s="123">
        <f t="shared" si="101"/>
        <v>120.45946205284895</v>
      </c>
      <c r="O242" s="123">
        <f t="shared" si="101"/>
        <v>78.192816647452375</v>
      </c>
      <c r="P242" s="123">
        <f t="shared" si="101"/>
        <v>93.895301478030404</v>
      </c>
      <c r="Q242" s="123">
        <f t="shared" si="101"/>
        <v>118.85523390134797</v>
      </c>
      <c r="R242" s="123">
        <f t="shared" si="101"/>
        <v>133.41816359400585</v>
      </c>
      <c r="S242" s="123">
        <f t="shared" si="101"/>
        <v>145.31760547531755</v>
      </c>
      <c r="T242" s="123">
        <f t="shared" si="101"/>
        <v>99.368535890987559</v>
      </c>
      <c r="U242" s="123">
        <f t="shared" si="101"/>
        <v>92.498602784204635</v>
      </c>
      <c r="V242" s="123">
        <f t="shared" si="101"/>
        <v>131.96229823749934</v>
      </c>
      <c r="W242" s="123">
        <f t="shared" si="101"/>
        <v>97.76654589902347</v>
      </c>
      <c r="X242" s="123">
        <f t="shared" si="101"/>
        <v>96.459526437759862</v>
      </c>
      <c r="Y242" s="123">
        <f t="shared" si="101"/>
        <v>108.42292447657512</v>
      </c>
      <c r="DA242" s="130" t="s">
        <v>3067</v>
      </c>
    </row>
    <row r="243" spans="1:105" ht="12" customHeight="1" x14ac:dyDescent="0.25">
      <c r="A243" s="97" t="s">
        <v>53</v>
      </c>
      <c r="B243" s="99">
        <v>82.281070507760688</v>
      </c>
      <c r="C243" s="99">
        <v>87.478365287352361</v>
      </c>
      <c r="D243" s="99">
        <v>90.264184862001727</v>
      </c>
      <c r="E243" s="99">
        <v>85.863884154346138</v>
      </c>
      <c r="F243" s="99">
        <v>71.663659799586014</v>
      </c>
      <c r="G243" s="99">
        <v>82.708362723483489</v>
      </c>
      <c r="H243" s="99">
        <v>103.42405853343881</v>
      </c>
      <c r="I243" s="99">
        <v>102.84520428721345</v>
      </c>
      <c r="J243" s="99">
        <v>112.67987499803212</v>
      </c>
      <c r="K243" s="99">
        <v>110.97381824091313</v>
      </c>
      <c r="L243" s="99">
        <v>104.01160989357804</v>
      </c>
      <c r="M243" s="99">
        <v>107.77817536166751</v>
      </c>
      <c r="N243" s="99">
        <v>120.45946205284895</v>
      </c>
      <c r="O243" s="99">
        <v>78.192816647452375</v>
      </c>
      <c r="P243" s="99">
        <v>93.895301478030404</v>
      </c>
      <c r="Q243" s="99">
        <v>118.85523390134797</v>
      </c>
      <c r="R243" s="99">
        <v>133.41816359400585</v>
      </c>
      <c r="S243" s="99">
        <v>145.31760547531755</v>
      </c>
      <c r="T243" s="99">
        <v>99.368535890987559</v>
      </c>
      <c r="U243" s="99">
        <v>92.498602784204635</v>
      </c>
      <c r="V243" s="99">
        <v>131.96229823749934</v>
      </c>
      <c r="W243" s="99">
        <v>97.76654589902347</v>
      </c>
      <c r="X243" s="99">
        <v>96.459526437759862</v>
      </c>
      <c r="Y243" s="99">
        <v>108.42292447657512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1.3380387328961116E-3</v>
      </c>
      <c r="C244" s="123">
        <f t="shared" si="102"/>
        <v>1.7411420862215412E-3</v>
      </c>
      <c r="D244" s="123">
        <f t="shared" si="102"/>
        <v>2.3225603297145083E-3</v>
      </c>
      <c r="E244" s="123">
        <f t="shared" si="102"/>
        <v>2.6048735196301373E-3</v>
      </c>
      <c r="F244" s="123">
        <f t="shared" si="102"/>
        <v>3.873301370384941E-3</v>
      </c>
      <c r="G244" s="123">
        <f t="shared" si="102"/>
        <v>9.1922102648198944E-3</v>
      </c>
      <c r="H244" s="123">
        <f t="shared" si="102"/>
        <v>3.7410027367231591E-2</v>
      </c>
      <c r="I244" s="123">
        <f t="shared" si="102"/>
        <v>2.3260577552320878E-2</v>
      </c>
      <c r="J244" s="123">
        <f t="shared" si="102"/>
        <v>2.5587637341715205E-2</v>
      </c>
      <c r="K244" s="123">
        <f t="shared" si="102"/>
        <v>3.4059345116622411E-2</v>
      </c>
      <c r="L244" s="123">
        <f t="shared" si="102"/>
        <v>0.29656041099599917</v>
      </c>
      <c r="M244" s="123">
        <f t="shared" si="102"/>
        <v>3.7620268326763573E-2</v>
      </c>
      <c r="N244" s="123">
        <f t="shared" si="102"/>
        <v>0.10381960281840473</v>
      </c>
      <c r="O244" s="123">
        <f t="shared" si="102"/>
        <v>5.3494667642346158E-2</v>
      </c>
      <c r="P244" s="123">
        <f t="shared" si="102"/>
        <v>0.14074654108797474</v>
      </c>
      <c r="Q244" s="123">
        <f t="shared" si="102"/>
        <v>0.11909968452868089</v>
      </c>
      <c r="R244" s="123">
        <f t="shared" si="102"/>
        <v>9.9940907257821066E-2</v>
      </c>
      <c r="S244" s="123">
        <f t="shared" si="102"/>
        <v>9.4069439974654653E-2</v>
      </c>
      <c r="T244" s="123">
        <f t="shared" si="102"/>
        <v>0.15921676361765771</v>
      </c>
      <c r="U244" s="123">
        <f t="shared" si="102"/>
        <v>0.12652668938893882</v>
      </c>
      <c r="V244" s="123">
        <f t="shared" si="102"/>
        <v>8.3346525755313441E-2</v>
      </c>
      <c r="W244" s="123">
        <f t="shared" si="102"/>
        <v>0.2790099992587895</v>
      </c>
      <c r="X244" s="123">
        <f t="shared" si="102"/>
        <v>0.25653291829109687</v>
      </c>
      <c r="Y244" s="123">
        <f t="shared" si="102"/>
        <v>0.19220612008393057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1.3380387328961116E-3</v>
      </c>
      <c r="C245" s="99">
        <f>RES_hhdet_tess!C165</f>
        <v>1.7411420862215412E-3</v>
      </c>
      <c r="D245" s="99">
        <f>RES_hhdet_tess!D165</f>
        <v>2.3225603297145083E-3</v>
      </c>
      <c r="E245" s="99">
        <f>RES_hhdet_tess!E165</f>
        <v>2.6048735196301373E-3</v>
      </c>
      <c r="F245" s="99">
        <f>RES_hhdet_tess!F165</f>
        <v>3.873301370384941E-3</v>
      </c>
      <c r="G245" s="99">
        <f>RES_hhdet_tess!G165</f>
        <v>9.1922102648198944E-3</v>
      </c>
      <c r="H245" s="99">
        <f>RES_hhdet_tess!H165</f>
        <v>3.7410027367231591E-2</v>
      </c>
      <c r="I245" s="99">
        <f>RES_hhdet_tess!I165</f>
        <v>2.3260577552320878E-2</v>
      </c>
      <c r="J245" s="99">
        <f>RES_hhdet_tess!J165</f>
        <v>2.5587637341715205E-2</v>
      </c>
      <c r="K245" s="99">
        <f>RES_hhdet_tess!K165</f>
        <v>3.4059345116622411E-2</v>
      </c>
      <c r="L245" s="99">
        <f>RES_hhdet_tess!L165</f>
        <v>0.29656041099599917</v>
      </c>
      <c r="M245" s="99">
        <f>RES_hhdet_tess!M165</f>
        <v>3.7620268326763573E-2</v>
      </c>
      <c r="N245" s="99">
        <f>RES_hhdet_tess!N165</f>
        <v>0.10381960281840473</v>
      </c>
      <c r="O245" s="99">
        <f>RES_hhdet_tess!O165</f>
        <v>5.3494667642346158E-2</v>
      </c>
      <c r="P245" s="99">
        <f>RES_hhdet_tess!P165</f>
        <v>0.14074654108797474</v>
      </c>
      <c r="Q245" s="99">
        <f>RES_hhdet_tess!Q165</f>
        <v>0.11909968452868089</v>
      </c>
      <c r="R245" s="99">
        <f>RES_hhdet_tess!R165</f>
        <v>9.9940907257821066E-2</v>
      </c>
      <c r="S245" s="99">
        <f>RES_hhdet_tess!S165</f>
        <v>9.4069439974654653E-2</v>
      </c>
      <c r="T245" s="99">
        <f>RES_hhdet_tess!T165</f>
        <v>0.15921676361765771</v>
      </c>
      <c r="U245" s="99">
        <f>RES_hhdet_tess!U165</f>
        <v>0.12652668938893882</v>
      </c>
      <c r="V245" s="99">
        <f>RES_hhdet_tess!V165</f>
        <v>8.3346525755313441E-2</v>
      </c>
      <c r="W245" s="99">
        <f>RES_hhdet_tess!W165</f>
        <v>0.2790099992587895</v>
      </c>
      <c r="X245" s="99">
        <f>RES_hhdet_tess!X165</f>
        <v>0.25653291829109687</v>
      </c>
      <c r="Y245" s="99">
        <f>RES_hhdet_tess!Y165</f>
        <v>0.19220612008393057</v>
      </c>
      <c r="DA245" s="63" t="s">
        <v>3070</v>
      </c>
    </row>
    <row r="246" spans="1:105" ht="12" customHeight="1" x14ac:dyDescent="0.25">
      <c r="A246" s="121" t="s">
        <v>55</v>
      </c>
      <c r="B246" s="123">
        <v>4.492291362524341</v>
      </c>
      <c r="C246" s="123">
        <v>5.2617517147592627</v>
      </c>
      <c r="D246" s="123">
        <v>4.0265400416808594</v>
      </c>
      <c r="E246" s="123">
        <v>4.4762661743712862</v>
      </c>
      <c r="F246" s="123">
        <v>6.3211865284864217</v>
      </c>
      <c r="G246" s="123">
        <v>6.2910421281672111</v>
      </c>
      <c r="H246" s="123">
        <v>7.4996201438372916</v>
      </c>
      <c r="I246" s="123">
        <v>6.2055386618739643</v>
      </c>
      <c r="J246" s="123">
        <v>7.5450539015036302</v>
      </c>
      <c r="K246" s="123">
        <v>7.980890528468259</v>
      </c>
      <c r="L246" s="123">
        <v>6.3641919805775311</v>
      </c>
      <c r="M246" s="123">
        <v>7.3338869427256776</v>
      </c>
      <c r="N246" s="123">
        <v>7.821448532679347</v>
      </c>
      <c r="O246" s="123">
        <v>6.8903647537740342</v>
      </c>
      <c r="P246" s="123">
        <v>7.7243669401692667</v>
      </c>
      <c r="Q246" s="123">
        <v>7.498382668694723</v>
      </c>
      <c r="R246" s="123">
        <v>7.8204706345079202</v>
      </c>
      <c r="S246" s="123">
        <v>7.8485243613953841</v>
      </c>
      <c r="T246" s="123">
        <v>7.9087108890428945</v>
      </c>
      <c r="U246" s="123">
        <v>7.2895483044472975</v>
      </c>
      <c r="V246" s="123">
        <v>7.2648322165868242</v>
      </c>
      <c r="W246" s="123">
        <v>11.26971231606232</v>
      </c>
      <c r="X246" s="123">
        <v>10.283410212044723</v>
      </c>
      <c r="Y246" s="123">
        <v>7.4211369856084914</v>
      </c>
      <c r="DA246" s="130" t="s">
        <v>3071</v>
      </c>
    </row>
    <row r="247" spans="1:105" ht="12" customHeight="1" x14ac:dyDescent="0.25">
      <c r="A247" s="97" t="s">
        <v>124</v>
      </c>
      <c r="B247" s="99">
        <v>4.6839901657245866</v>
      </c>
      <c r="C247" s="99">
        <v>4.766678000852016</v>
      </c>
      <c r="D247" s="99">
        <v>4.8945483898239646</v>
      </c>
      <c r="E247" s="99">
        <v>5.3409905029224909</v>
      </c>
      <c r="F247" s="99">
        <v>5.5526316142075158</v>
      </c>
      <c r="G247" s="99">
        <v>6.4327836514219454</v>
      </c>
      <c r="H247" s="99">
        <v>6.8628381430782888</v>
      </c>
      <c r="I247" s="99">
        <v>6.2356286900478528</v>
      </c>
      <c r="J247" s="99">
        <v>6.4743417326905819</v>
      </c>
      <c r="K247" s="99">
        <v>6.8803359046685308</v>
      </c>
      <c r="L247" s="99">
        <v>7.3256134399517556</v>
      </c>
      <c r="M247" s="99">
        <v>7.9449132915196889</v>
      </c>
      <c r="N247" s="99">
        <v>8.1585143567639768</v>
      </c>
      <c r="O247" s="99">
        <v>7.5503941626848983</v>
      </c>
      <c r="P247" s="99">
        <v>7.5101662961588822</v>
      </c>
      <c r="Q247" s="99">
        <v>7.0919413931506838</v>
      </c>
      <c r="R247" s="99">
        <v>7.6564604997961849</v>
      </c>
      <c r="S247" s="99">
        <v>7.9958832991211812</v>
      </c>
      <c r="T247" s="99">
        <v>7.8599411900172749</v>
      </c>
      <c r="U247" s="99">
        <v>7.34185036425517</v>
      </c>
      <c r="V247" s="99">
        <v>6.2671258745370828</v>
      </c>
      <c r="W247" s="99">
        <v>7.9612438813197466</v>
      </c>
      <c r="X247" s="99">
        <v>7.9505915835490804</v>
      </c>
      <c r="Y247" s="99">
        <v>9.7579283549221216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4.4859014024176673</v>
      </c>
      <c r="C251" s="102">
        <v>5.278571526834317</v>
      </c>
      <c r="D251" s="102">
        <v>3.9981497020080994</v>
      </c>
      <c r="E251" s="102">
        <v>4.4531645815184246</v>
      </c>
      <c r="F251" s="102">
        <v>6.3347683671559682</v>
      </c>
      <c r="G251" s="102">
        <v>6.2893676036493114</v>
      </c>
      <c r="H251" s="102">
        <v>7.5051556282756895</v>
      </c>
      <c r="I251" s="102">
        <v>6.2053227293332478</v>
      </c>
      <c r="J251" s="102">
        <v>7.5512959837412001</v>
      </c>
      <c r="K251" s="102">
        <v>7.9912484777060815</v>
      </c>
      <c r="L251" s="102">
        <v>6.3545953476014558</v>
      </c>
      <c r="M251" s="102">
        <v>7.3272969260216883</v>
      </c>
      <c r="N251" s="102">
        <v>7.81804495829146</v>
      </c>
      <c r="O251" s="102">
        <v>6.8845336959255956</v>
      </c>
      <c r="P251" s="102">
        <v>7.7260390935198693</v>
      </c>
      <c r="Q251" s="102">
        <v>7.5013343551038503</v>
      </c>
      <c r="R251" s="102">
        <v>7.821610548196209</v>
      </c>
      <c r="S251" s="102">
        <v>7.8474580249110488</v>
      </c>
      <c r="T251" s="102">
        <v>7.9090671835976929</v>
      </c>
      <c r="U251" s="102">
        <v>7.2891128991485923</v>
      </c>
      <c r="V251" s="102">
        <v>7.2752859258167719</v>
      </c>
      <c r="W251" s="102">
        <v>11.316676080978107</v>
      </c>
      <c r="X251" s="102">
        <v>10.324890736901899</v>
      </c>
      <c r="Y251" s="102">
        <v>7.3642078805484328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3079</v>
      </c>
    </row>
    <row r="255" spans="1:105" ht="12" customHeight="1" x14ac:dyDescent="0.25">
      <c r="A255" s="121" t="s">
        <v>54</v>
      </c>
      <c r="B255" s="123">
        <v>7.416508131670474</v>
      </c>
      <c r="C255" s="123">
        <v>7.4066865882904978</v>
      </c>
      <c r="D255" s="123">
        <v>7.067761134391672</v>
      </c>
      <c r="E255" s="123">
        <v>7.278432276811829</v>
      </c>
      <c r="F255" s="123">
        <v>7.5676846848671193</v>
      </c>
      <c r="G255" s="123">
        <v>7.2593513935219907</v>
      </c>
      <c r="H255" s="123">
        <v>8.2447044259016664</v>
      </c>
      <c r="I255" s="123">
        <v>8.4465202641917738</v>
      </c>
      <c r="J255" s="123">
        <v>8.9794873878992778</v>
      </c>
      <c r="K255" s="123">
        <v>8.4545560055019706</v>
      </c>
      <c r="L255" s="123">
        <v>6.9642561927691027</v>
      </c>
      <c r="M255" s="123">
        <v>7.854555341599232</v>
      </c>
      <c r="N255" s="123">
        <v>7.9497174868559153</v>
      </c>
      <c r="O255" s="123">
        <v>6.8719820007374768</v>
      </c>
      <c r="P255" s="123">
        <v>6.5446558100420624</v>
      </c>
      <c r="Q255" s="123">
        <v>5.0527933584228499</v>
      </c>
      <c r="R255" s="123">
        <v>5.0861757975940209</v>
      </c>
      <c r="S255" s="123">
        <v>4.5796597030712451</v>
      </c>
      <c r="T255" s="123">
        <v>5.8510717887953998</v>
      </c>
      <c r="U255" s="123">
        <v>6.0256997471988427</v>
      </c>
      <c r="V255" s="123">
        <v>5.5759384994460266</v>
      </c>
      <c r="W255" s="123">
        <v>5.8336017210323448</v>
      </c>
      <c r="X255" s="123">
        <v>5.8095749513493864</v>
      </c>
      <c r="Y255" s="123">
        <v>6.3474621473637827</v>
      </c>
      <c r="DA255" s="130" t="s">
        <v>3080</v>
      </c>
    </row>
    <row r="256" spans="1:105" ht="12" customHeight="1" x14ac:dyDescent="0.25">
      <c r="A256" s="97" t="s">
        <v>50</v>
      </c>
      <c r="B256" s="99">
        <v>7.4437295530399838</v>
      </c>
      <c r="C256" s="99">
        <v>7.3466221339611248</v>
      </c>
      <c r="D256" s="99">
        <v>7.3318299901517454</v>
      </c>
      <c r="E256" s="99">
        <v>7.5041647062368249</v>
      </c>
      <c r="F256" s="99">
        <v>7.2310303849431286</v>
      </c>
      <c r="G256" s="99">
        <v>7.887244798942648</v>
      </c>
      <c r="H256" s="99">
        <v>8.5186428695548315</v>
      </c>
      <c r="I256" s="99">
        <v>7.1983110310407401</v>
      </c>
      <c r="J256" s="99">
        <v>7.6886057392220586</v>
      </c>
      <c r="K256" s="99">
        <v>7.6352296404709916</v>
      </c>
      <c r="L256" s="99">
        <v>7.5249596019825633</v>
      </c>
      <c r="M256" s="99">
        <v>8.135573705243587</v>
      </c>
      <c r="N256" s="99">
        <v>8.1551924170885908</v>
      </c>
      <c r="O256" s="99">
        <v>6.7454899630682741</v>
      </c>
      <c r="P256" s="99">
        <v>6.1946167224270194</v>
      </c>
      <c r="Q256" s="99">
        <v>4.999993245063437</v>
      </c>
      <c r="R256" s="99">
        <v>5.3131287861906458</v>
      </c>
      <c r="S256" s="99">
        <v>5.7157244878232945</v>
      </c>
      <c r="T256" s="99">
        <v>5.452200526185357</v>
      </c>
      <c r="U256" s="99">
        <v>6.2543095451026929</v>
      </c>
      <c r="V256" s="99">
        <v>5.895419355046478</v>
      </c>
      <c r="W256" s="99">
        <v>4.8456085293014484</v>
      </c>
      <c r="X256" s="99">
        <v>5.3282376164346816</v>
      </c>
      <c r="Y256" s="99">
        <v>7.2384146026193612</v>
      </c>
      <c r="DA256" s="63" t="s">
        <v>3081</v>
      </c>
    </row>
    <row r="257" spans="1:105" ht="12" customHeight="1" x14ac:dyDescent="0.25">
      <c r="A257" s="109" t="s">
        <v>120</v>
      </c>
      <c r="B257" s="110">
        <v>6.9809653897583228</v>
      </c>
      <c r="C257" s="110">
        <v>8.3773026109108688</v>
      </c>
      <c r="D257" s="110">
        <v>4.2267444793177678</v>
      </c>
      <c r="E257" s="110">
        <v>6.0144826804018248</v>
      </c>
      <c r="F257" s="110">
        <v>8.3937386515645844</v>
      </c>
      <c r="G257" s="110">
        <v>6.3218901660231062</v>
      </c>
      <c r="H257" s="110">
        <v>8.0265868190638407</v>
      </c>
      <c r="I257" s="110">
        <v>9.0414416321632256</v>
      </c>
      <c r="J257" s="110">
        <v>9.4995465554708005</v>
      </c>
      <c r="K257" s="110">
        <v>8.9074909254127164</v>
      </c>
      <c r="L257" s="110">
        <v>6.5658521443590718</v>
      </c>
      <c r="M257" s="110">
        <v>7.610373471780103</v>
      </c>
      <c r="N257" s="110">
        <v>7.761263995176118</v>
      </c>
      <c r="O257" s="110">
        <v>6.9882392346909858</v>
      </c>
      <c r="P257" s="110">
        <v>6.8780811021553765</v>
      </c>
      <c r="Q257" s="110">
        <v>5.1173609058879617</v>
      </c>
      <c r="R257" s="110">
        <v>4.7883754583975691</v>
      </c>
      <c r="S257" s="110">
        <v>3.0620338492335049</v>
      </c>
      <c r="T257" s="110">
        <v>6.4078417952311266</v>
      </c>
      <c r="U257" s="110">
        <v>5.7396051044577243</v>
      </c>
      <c r="V257" s="110">
        <v>5.2462384418050778</v>
      </c>
      <c r="W257" s="110">
        <v>6.8275643065291778</v>
      </c>
      <c r="X257" s="110">
        <v>6.2660626091779115</v>
      </c>
      <c r="Y257" s="110">
        <v>5.3741386160562739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2.8804770446860934</v>
      </c>
      <c r="C259" s="118">
        <f t="shared" si="103"/>
        <v>2.8420038953048872</v>
      </c>
      <c r="D259" s="118">
        <f t="shared" si="103"/>
        <v>2.7510500874923052</v>
      </c>
      <c r="E259" s="118">
        <f t="shared" si="103"/>
        <v>2.6012916615933364</v>
      </c>
      <c r="F259" s="118">
        <f t="shared" si="103"/>
        <v>2.0866441059437286</v>
      </c>
      <c r="G259" s="118">
        <f t="shared" si="103"/>
        <v>1.9071709324501158</v>
      </c>
      <c r="H259" s="118">
        <f t="shared" si="103"/>
        <v>1.5210172323637841</v>
      </c>
      <c r="I259" s="118">
        <f t="shared" si="103"/>
        <v>0.93826749063886461</v>
      </c>
      <c r="J259" s="118">
        <f t="shared" si="103"/>
        <v>0.88907118027495369</v>
      </c>
      <c r="K259" s="118">
        <f t="shared" si="103"/>
        <v>1.0998026976888879</v>
      </c>
      <c r="L259" s="118">
        <f t="shared" si="103"/>
        <v>1.2626688176195413</v>
      </c>
      <c r="M259" s="118">
        <f t="shared" si="103"/>
        <v>1.5252369242714527</v>
      </c>
      <c r="N259" s="118">
        <f t="shared" si="103"/>
        <v>1.5695879030350806</v>
      </c>
      <c r="O259" s="118">
        <f t="shared" si="103"/>
        <v>1.2979403984080053</v>
      </c>
      <c r="P259" s="118">
        <f t="shared" si="103"/>
        <v>1.2117006252156759</v>
      </c>
      <c r="Q259" s="118">
        <f t="shared" si="103"/>
        <v>1.1004940016451907</v>
      </c>
      <c r="R259" s="118">
        <f t="shared" ref="R259:V259" si="104">R260+R262+R264+R273</f>
        <v>1.2025027105005948</v>
      </c>
      <c r="S259" s="118">
        <f t="shared" si="104"/>
        <v>1.2983385190836823</v>
      </c>
      <c r="T259" s="118">
        <f t="shared" si="104"/>
        <v>1.2564757396496009</v>
      </c>
      <c r="U259" s="118">
        <f t="shared" si="104"/>
        <v>1.3673844045370562</v>
      </c>
      <c r="V259" s="118">
        <f t="shared" si="104"/>
        <v>1.177215032775174</v>
      </c>
      <c r="W259" s="118">
        <f t="shared" ref="W259:Y259" si="105">W260+W262+W264+W273</f>
        <v>0.96426580772569948</v>
      </c>
      <c r="X259" s="118">
        <f t="shared" si="105"/>
        <v>1.0292064175694438</v>
      </c>
      <c r="Y259" s="118">
        <f t="shared" si="105"/>
        <v>1.4960278351383265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6.5631283008158792E-2</v>
      </c>
      <c r="C264" s="123">
        <v>6.7518036961411315E-2</v>
      </c>
      <c r="D264" s="123">
        <v>6.6319655918310488E-2</v>
      </c>
      <c r="E264" s="123">
        <v>5.9091319673289025E-2</v>
      </c>
      <c r="F264" s="123">
        <v>4.0740116284195445E-2</v>
      </c>
      <c r="G264" s="123">
        <v>3.1320217331847561E-2</v>
      </c>
      <c r="H264" s="123">
        <v>2.4240812325598257E-2</v>
      </c>
      <c r="I264" s="123">
        <v>1.8007166080702488E-2</v>
      </c>
      <c r="J264" s="123">
        <v>1.5142183762466569E-2</v>
      </c>
      <c r="K264" s="123">
        <v>2.5399322967948373E-2</v>
      </c>
      <c r="L264" s="123">
        <v>2.8406658865534871E-2</v>
      </c>
      <c r="M264" s="123">
        <v>3.2926232554291855E-2</v>
      </c>
      <c r="N264" s="123">
        <v>3.1363460519817511E-2</v>
      </c>
      <c r="O264" s="123">
        <v>2.4978189365863154E-2</v>
      </c>
      <c r="P264" s="123">
        <v>2.153546032171702E-2</v>
      </c>
      <c r="Q264" s="123">
        <v>1.8304755725615147E-2</v>
      </c>
      <c r="R264" s="123">
        <v>1.7934101008448017E-2</v>
      </c>
      <c r="S264" s="123">
        <v>1.7890171428562744E-2</v>
      </c>
      <c r="T264" s="123">
        <v>1.6904627311502607E-2</v>
      </c>
      <c r="U264" s="123">
        <v>1.7058858101410338E-2</v>
      </c>
      <c r="V264" s="123">
        <v>1.7604342476175022E-2</v>
      </c>
      <c r="W264" s="123">
        <v>2.9254930757131207E-2</v>
      </c>
      <c r="X264" s="123">
        <v>3.6243244254501768E-2</v>
      </c>
      <c r="Y264" s="123">
        <v>5.9588199751639946E-2</v>
      </c>
      <c r="DA264" s="130" t="s">
        <v>3239</v>
      </c>
    </row>
    <row r="265" spans="1:105" ht="12" customHeight="1" x14ac:dyDescent="0.25">
      <c r="A265" s="97" t="s">
        <v>124</v>
      </c>
      <c r="B265" s="99">
        <v>2.0345697732529229</v>
      </c>
      <c r="C265" s="99">
        <v>2.054841389033141</v>
      </c>
      <c r="D265" s="99">
        <v>2.0939817285318401</v>
      </c>
      <c r="E265" s="99">
        <v>2.2709605207773818</v>
      </c>
      <c r="F265" s="99">
        <v>2.3460993051485595</v>
      </c>
      <c r="G265" s="99">
        <v>2.6824461135671944</v>
      </c>
      <c r="H265" s="99">
        <v>2.8128157138539649</v>
      </c>
      <c r="I265" s="99">
        <v>2.5272914680249428</v>
      </c>
      <c r="J265" s="99">
        <v>2.6124998922680605</v>
      </c>
      <c r="K265" s="99">
        <v>2.7241326042319587</v>
      </c>
      <c r="L265" s="99">
        <v>2.8742768187989678</v>
      </c>
      <c r="M265" s="99">
        <v>3.085846514988233</v>
      </c>
      <c r="N265" s="99">
        <v>3.1373777447620084</v>
      </c>
      <c r="O265" s="99">
        <v>2.8523107234144263</v>
      </c>
      <c r="P265" s="99">
        <v>2.7801995914016651</v>
      </c>
      <c r="Q265" s="99">
        <v>2.5388327639299506</v>
      </c>
      <c r="R265" s="99">
        <v>2.5982823787274905</v>
      </c>
      <c r="S265" s="99">
        <v>2.4901648203510418</v>
      </c>
      <c r="T265" s="99">
        <v>2.3308147755768278</v>
      </c>
      <c r="U265" s="99">
        <v>2.0662149416941364</v>
      </c>
      <c r="V265" s="99">
        <v>1.6977700855390969</v>
      </c>
      <c r="W265" s="99">
        <v>2.0901845675548643</v>
      </c>
      <c r="X265" s="99">
        <v>2.0745230308562874</v>
      </c>
      <c r="Y265" s="99">
        <v>2.5055284748651641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2.8148457616779345</v>
      </c>
      <c r="C273" s="123">
        <v>2.7744858583434757</v>
      </c>
      <c r="D273" s="123">
        <v>2.6847304315739948</v>
      </c>
      <c r="E273" s="123">
        <v>2.5422003419200472</v>
      </c>
      <c r="F273" s="123">
        <v>2.045903989659533</v>
      </c>
      <c r="G273" s="123">
        <v>1.8758507151182682</v>
      </c>
      <c r="H273" s="123">
        <v>1.4967764200381859</v>
      </c>
      <c r="I273" s="123">
        <v>0.92026032455816209</v>
      </c>
      <c r="J273" s="123">
        <v>0.87392899651248712</v>
      </c>
      <c r="K273" s="123">
        <v>1.0744033747209396</v>
      </c>
      <c r="L273" s="123">
        <v>1.2342621587540064</v>
      </c>
      <c r="M273" s="123">
        <v>1.4923106917171609</v>
      </c>
      <c r="N273" s="123">
        <v>1.5382244425152631</v>
      </c>
      <c r="O273" s="123">
        <v>1.2729622090421422</v>
      </c>
      <c r="P273" s="123">
        <v>1.1901651648939588</v>
      </c>
      <c r="Q273" s="123">
        <v>1.0821892459195757</v>
      </c>
      <c r="R273" s="123">
        <v>1.1845686094921468</v>
      </c>
      <c r="S273" s="123">
        <v>1.2804483476551196</v>
      </c>
      <c r="T273" s="123">
        <v>1.2395711123380984</v>
      </c>
      <c r="U273" s="123">
        <v>1.3503255464356458</v>
      </c>
      <c r="V273" s="123">
        <v>1.1596106902989991</v>
      </c>
      <c r="W273" s="123">
        <v>0.93501087696856822</v>
      </c>
      <c r="X273" s="123">
        <v>0.99296317331494199</v>
      </c>
      <c r="Y273" s="123">
        <v>1.4364396353866866</v>
      </c>
      <c r="DA273" s="130" t="s">
        <v>3248</v>
      </c>
    </row>
    <row r="274" spans="1:105" ht="12" customHeight="1" x14ac:dyDescent="0.25">
      <c r="A274" s="97" t="s">
        <v>50</v>
      </c>
      <c r="B274" s="99">
        <v>2.9907736217828056</v>
      </c>
      <c r="C274" s="99">
        <v>2.9461788607689443</v>
      </c>
      <c r="D274" s="99">
        <v>2.9342726832267063</v>
      </c>
      <c r="E274" s="99">
        <v>2.9962192845239284</v>
      </c>
      <c r="F274" s="99">
        <v>2.879702268123328</v>
      </c>
      <c r="G274" s="99">
        <v>3.1322592566414293</v>
      </c>
      <c r="H274" s="99">
        <v>3.3766090889656071</v>
      </c>
      <c r="I274" s="99">
        <v>2.8510657987888117</v>
      </c>
      <c r="J274" s="99">
        <v>3.0431800629110319</v>
      </c>
      <c r="K274" s="99">
        <v>3.0179210256907463</v>
      </c>
      <c r="L274" s="99">
        <v>2.971330351304823</v>
      </c>
      <c r="M274" s="99">
        <v>3.2097465887637466</v>
      </c>
      <c r="N274" s="99">
        <v>3.2153839219747833</v>
      </c>
      <c r="O274" s="99">
        <v>2.6579907205756426</v>
      </c>
      <c r="P274" s="99">
        <v>2.4396334514482558</v>
      </c>
      <c r="Q274" s="99">
        <v>1.96714952556724</v>
      </c>
      <c r="R274" s="99">
        <v>2.087325761641126</v>
      </c>
      <c r="S274" s="99">
        <v>2.2389667287082551</v>
      </c>
      <c r="T274" s="99">
        <v>2.1276025956401883</v>
      </c>
      <c r="U274" s="99">
        <v>2.4293308969636374</v>
      </c>
      <c r="V274" s="99">
        <v>2.2832787240595862</v>
      </c>
      <c r="W274" s="99">
        <v>1.864406403639751</v>
      </c>
      <c r="X274" s="99">
        <v>2.0399799750077463</v>
      </c>
      <c r="Y274" s="99">
        <v>2.7513152947216502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3.8583792817222622E-2</v>
      </c>
      <c r="D279" s="117">
        <f t="shared" si="108"/>
        <v>5.3966200528261031E-2</v>
      </c>
      <c r="E279" s="117">
        <f t="shared" si="108"/>
        <v>9.0501316347682839E-2</v>
      </c>
      <c r="F279" s="117">
        <f t="shared" si="108"/>
        <v>0.18162734082087334</v>
      </c>
      <c r="G279" s="117">
        <f t="shared" si="108"/>
        <v>0.4479910143282767</v>
      </c>
      <c r="H279" s="117">
        <f t="shared" si="108"/>
        <v>1.0693128876468203</v>
      </c>
      <c r="I279" s="117">
        <f t="shared" si="108"/>
        <v>0.773090717732699</v>
      </c>
      <c r="J279" s="117">
        <f t="shared" si="108"/>
        <v>1.0320750354904915</v>
      </c>
      <c r="K279" s="117">
        <f t="shared" si="108"/>
        <v>0.41296907709472752</v>
      </c>
      <c r="L279" s="117">
        <f t="shared" si="108"/>
        <v>0.31919906957490463</v>
      </c>
      <c r="M279" s="117">
        <f t="shared" si="108"/>
        <v>0.24234039384192305</v>
      </c>
      <c r="N279" s="117">
        <f t="shared" si="108"/>
        <v>0.37763385419965556</v>
      </c>
      <c r="O279" s="117">
        <f t="shared" si="108"/>
        <v>0.61017854654274362</v>
      </c>
      <c r="P279" s="117">
        <f t="shared" si="108"/>
        <v>1.5627250088510887</v>
      </c>
      <c r="Q279" s="117">
        <f t="shared" si="108"/>
        <v>0.88208375937933126</v>
      </c>
      <c r="R279" s="117">
        <f t="shared" ref="R279:V279" si="109">R280+R282+R284+R293</f>
        <v>0.27789748374485373</v>
      </c>
      <c r="S279" s="117">
        <f t="shared" si="109"/>
        <v>0.32922879968843888</v>
      </c>
      <c r="T279" s="117">
        <f t="shared" si="109"/>
        <v>0.13137651656499277</v>
      </c>
      <c r="U279" s="117">
        <f t="shared" si="109"/>
        <v>0.29809293084956207</v>
      </c>
      <c r="V279" s="117">
        <f t="shared" si="109"/>
        <v>0.12828120296454895</v>
      </c>
      <c r="W279" s="117">
        <f t="shared" ref="W279:Y279" si="110">W280+W282+W284+W293</f>
        <v>6.0057294497656608E-2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3.3119485128575481E-2</v>
      </c>
      <c r="D280" s="122">
        <f t="shared" si="111"/>
        <v>4.7376833284348677E-2</v>
      </c>
      <c r="E280" s="122">
        <f t="shared" si="111"/>
        <v>7.9001839199982271E-2</v>
      </c>
      <c r="F280" s="122">
        <f t="shared" si="111"/>
        <v>0.15125771922350925</v>
      </c>
      <c r="G280" s="122">
        <f t="shared" si="111"/>
        <v>0.38900045801508049</v>
      </c>
      <c r="H280" s="122">
        <f t="shared" si="111"/>
        <v>0.93331303078921668</v>
      </c>
      <c r="I280" s="122">
        <f t="shared" si="111"/>
        <v>0.67235295719877808</v>
      </c>
      <c r="J280" s="122">
        <f t="shared" si="111"/>
        <v>0.89475562348930171</v>
      </c>
      <c r="K280" s="122">
        <f t="shared" si="111"/>
        <v>0.35337933583525377</v>
      </c>
      <c r="L280" s="122">
        <f t="shared" si="111"/>
        <v>0.27135132116309313</v>
      </c>
      <c r="M280" s="122">
        <f t="shared" si="111"/>
        <v>0.20414385089680442</v>
      </c>
      <c r="N280" s="122">
        <f t="shared" si="111"/>
        <v>0.33131538629913004</v>
      </c>
      <c r="O280" s="122">
        <f t="shared" si="111"/>
        <v>0.52257196540688533</v>
      </c>
      <c r="P280" s="122">
        <f t="shared" si="111"/>
        <v>1.3563088997259571</v>
      </c>
      <c r="Q280" s="122">
        <f t="shared" si="111"/>
        <v>0.7931213097147084</v>
      </c>
      <c r="R280" s="122">
        <f t="shared" si="111"/>
        <v>0.25085514013784527</v>
      </c>
      <c r="S280" s="122">
        <f t="shared" si="111"/>
        <v>0.29825932923588344</v>
      </c>
      <c r="T280" s="122">
        <f t="shared" si="111"/>
        <v>0.11100484119503752</v>
      </c>
      <c r="U280" s="122">
        <f t="shared" si="111"/>
        <v>0.24718161679013648</v>
      </c>
      <c r="V280" s="122">
        <f t="shared" si="111"/>
        <v>0.11090995338077002</v>
      </c>
      <c r="W280" s="122">
        <f t="shared" si="111"/>
        <v>4.5565684894607487E-2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3.3119485128575481E-2</v>
      </c>
      <c r="D281" s="98">
        <v>4.7376833284348677E-2</v>
      </c>
      <c r="E281" s="98">
        <v>7.9001839199982271E-2</v>
      </c>
      <c r="F281" s="98">
        <v>0.15125771922350925</v>
      </c>
      <c r="G281" s="98">
        <v>0.38900045801508049</v>
      </c>
      <c r="H281" s="98">
        <v>0.93331303078921668</v>
      </c>
      <c r="I281" s="98">
        <v>0.67235295719877808</v>
      </c>
      <c r="J281" s="98">
        <v>0.89475562348930171</v>
      </c>
      <c r="K281" s="98">
        <v>0.35337933583525377</v>
      </c>
      <c r="L281" s="98">
        <v>0.27135132116309313</v>
      </c>
      <c r="M281" s="98">
        <v>0.20414385089680442</v>
      </c>
      <c r="N281" s="98">
        <v>0.33131538629913004</v>
      </c>
      <c r="O281" s="98">
        <v>0.52257196540688533</v>
      </c>
      <c r="P281" s="98">
        <v>1.3563088997259571</v>
      </c>
      <c r="Q281" s="98">
        <v>0.7931213097147084</v>
      </c>
      <c r="R281" s="98">
        <v>0.25085514013784527</v>
      </c>
      <c r="S281" s="98">
        <v>0.29825932923588344</v>
      </c>
      <c r="T281" s="98">
        <v>0.11100484119503752</v>
      </c>
      <c r="U281" s="98">
        <v>0.24718161679013648</v>
      </c>
      <c r="V281" s="98">
        <v>0.11090995338077002</v>
      </c>
      <c r="W281" s="98">
        <v>4.5565684894607487E-2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4.6410899161878412E-6</v>
      </c>
      <c r="G282" s="122">
        <f t="shared" si="112"/>
        <v>2.5022886501167513E-5</v>
      </c>
      <c r="H282" s="122">
        <f t="shared" si="112"/>
        <v>1.4447986085769108E-4</v>
      </c>
      <c r="I282" s="122">
        <f t="shared" si="112"/>
        <v>5.7927505693861944E-5</v>
      </c>
      <c r="J282" s="122">
        <f t="shared" si="112"/>
        <v>6.9364716376056005E-5</v>
      </c>
      <c r="K282" s="122">
        <f t="shared" si="112"/>
        <v>3.5175784924770859E-5</v>
      </c>
      <c r="L282" s="122">
        <f t="shared" si="112"/>
        <v>2.5140523041208536E-4</v>
      </c>
      <c r="M282" s="122">
        <f t="shared" si="112"/>
        <v>2.336054349114359E-5</v>
      </c>
      <c r="N282" s="122">
        <f t="shared" si="112"/>
        <v>1.0418075486381366E-4</v>
      </c>
      <c r="O282" s="122">
        <f t="shared" si="112"/>
        <v>1.3580586066895767E-4</v>
      </c>
      <c r="P282" s="122">
        <f t="shared" si="112"/>
        <v>7.0017947286047158E-4</v>
      </c>
      <c r="Q282" s="122">
        <f t="shared" si="112"/>
        <v>1.9449623094606005E-4</v>
      </c>
      <c r="R282" s="122">
        <f t="shared" si="112"/>
        <v>4.4274210396077659E-5</v>
      </c>
      <c r="S282" s="122">
        <f t="shared" si="112"/>
        <v>3.8765119307247505E-5</v>
      </c>
      <c r="T282" s="122">
        <f t="shared" si="112"/>
        <v>2.7095595487712882E-5</v>
      </c>
      <c r="U282" s="122">
        <f t="shared" si="112"/>
        <v>4.4765253786940325E-5</v>
      </c>
      <c r="V282" s="122">
        <f t="shared" si="112"/>
        <v>1.1119987653179409E-5</v>
      </c>
      <c r="W282" s="122">
        <f t="shared" si="112"/>
        <v>8.005844346815139E-6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4.6410899161878412E-6</v>
      </c>
      <c r="G283" s="98">
        <v>2.5022886501167513E-5</v>
      </c>
      <c r="H283" s="98">
        <v>1.4447986085769108E-4</v>
      </c>
      <c r="I283" s="98">
        <v>5.7927505693861944E-5</v>
      </c>
      <c r="J283" s="98">
        <v>6.9364716376056005E-5</v>
      </c>
      <c r="K283" s="98">
        <v>3.5175784924770859E-5</v>
      </c>
      <c r="L283" s="98">
        <v>2.5140523041208536E-4</v>
      </c>
      <c r="M283" s="98">
        <v>2.336054349114359E-5</v>
      </c>
      <c r="N283" s="98">
        <v>1.0418075486381366E-4</v>
      </c>
      <c r="O283" s="98">
        <v>1.3580586066895767E-4</v>
      </c>
      <c r="P283" s="98">
        <v>7.0017947286047158E-4</v>
      </c>
      <c r="Q283" s="98">
        <v>1.9449623094606005E-4</v>
      </c>
      <c r="R283" s="98">
        <v>4.4274210396077659E-5</v>
      </c>
      <c r="S283" s="98">
        <v>3.8765119307247505E-5</v>
      </c>
      <c r="T283" s="98">
        <v>2.7095595487712882E-5</v>
      </c>
      <c r="U283" s="98">
        <v>4.4765253786940325E-5</v>
      </c>
      <c r="V283" s="98">
        <v>1.1119987653179409E-5</v>
      </c>
      <c r="W283" s="98">
        <v>8.005844346815139E-6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2.2090469926423825E-3</v>
      </c>
      <c r="D284" s="122">
        <v>2.4018946186949892E-3</v>
      </c>
      <c r="E284" s="122">
        <v>4.4599361179204922E-3</v>
      </c>
      <c r="F284" s="122">
        <v>1.4023760082137255E-2</v>
      </c>
      <c r="G284" s="122">
        <v>2.8226604463790755E-2</v>
      </c>
      <c r="H284" s="122">
        <v>6.8589936128075402E-2</v>
      </c>
      <c r="I284" s="122">
        <v>4.5247701582794064E-2</v>
      </c>
      <c r="J284" s="122">
        <v>6.6223837805967967E-2</v>
      </c>
      <c r="K284" s="122">
        <v>2.9188047946107337E-2</v>
      </c>
      <c r="L284" s="122">
        <v>2.1230602417478015E-2</v>
      </c>
      <c r="M284" s="122">
        <v>1.7738574095448399E-2</v>
      </c>
      <c r="N284" s="122">
        <v>2.2825934988842684E-2</v>
      </c>
      <c r="O284" s="122">
        <v>4.3489648635502254E-2</v>
      </c>
      <c r="P284" s="122">
        <v>0.10893795970473891</v>
      </c>
      <c r="Q284" s="122">
        <v>4.9412097809365743E-2</v>
      </c>
      <c r="R284" s="122">
        <v>1.5154180724962166E-2</v>
      </c>
      <c r="S284" s="122">
        <v>1.7282126646802572E-2</v>
      </c>
      <c r="T284" s="122">
        <v>1.0848367941603864E-2</v>
      </c>
      <c r="U284" s="122">
        <v>2.6722027961706796E-2</v>
      </c>
      <c r="V284" s="122">
        <v>9.9658042803943015E-3</v>
      </c>
      <c r="W284" s="122">
        <v>9.0598866311106287E-3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9.0952663025381105E-5</v>
      </c>
      <c r="D285" s="98">
        <v>9.2595860341490219E-5</v>
      </c>
      <c r="E285" s="98">
        <v>5.0128559077316979E-5</v>
      </c>
      <c r="F285" s="98">
        <v>5.1796776286093462E-5</v>
      </c>
      <c r="G285" s="98">
        <v>1.7972654933606823E-4</v>
      </c>
      <c r="H285" s="98">
        <v>4.464452092242922E-4</v>
      </c>
      <c r="I285" s="98">
        <v>2.8768318943226252E-4</v>
      </c>
      <c r="J285" s="98">
        <v>1.7854033757937421E-4</v>
      </c>
      <c r="K285" s="98">
        <v>8.1329112013047876E-4</v>
      </c>
      <c r="L285" s="98">
        <v>3.9307092611693474E-4</v>
      </c>
      <c r="M285" s="98">
        <v>2.7552447500599908E-4</v>
      </c>
      <c r="N285" s="98">
        <v>1.3568327881737828E-4</v>
      </c>
      <c r="O285" s="98">
        <v>1.7917882715404803E-4</v>
      </c>
      <c r="P285" s="98">
        <v>3.3457236029556313E-4</v>
      </c>
      <c r="Q285" s="98">
        <v>2.5036377286160319E-4</v>
      </c>
      <c r="R285" s="98">
        <v>1.5765714742643977E-4</v>
      </c>
      <c r="S285" s="98">
        <v>2.6758251167790798E-4</v>
      </c>
      <c r="T285" s="98">
        <v>1.0268302825926553E-4</v>
      </c>
      <c r="U285" s="98">
        <v>2.8170783592817219E-4</v>
      </c>
      <c r="V285" s="98">
        <v>1.5709509318085474E-4</v>
      </c>
      <c r="W285" s="98">
        <v>1.9698411751211751E-4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2.1180943296170013E-3</v>
      </c>
      <c r="D289" s="101">
        <v>2.3092987583534989E-3</v>
      </c>
      <c r="E289" s="101">
        <v>4.4098075588431748E-3</v>
      </c>
      <c r="F289" s="101">
        <v>1.3971963305851161E-2</v>
      </c>
      <c r="G289" s="101">
        <v>2.8046877914454687E-2</v>
      </c>
      <c r="H289" s="101">
        <v>6.8143490918851107E-2</v>
      </c>
      <c r="I289" s="101">
        <v>4.4960018393361799E-2</v>
      </c>
      <c r="J289" s="101">
        <v>6.6045297468388595E-2</v>
      </c>
      <c r="K289" s="101">
        <v>2.8374756825976857E-2</v>
      </c>
      <c r="L289" s="101">
        <v>2.083753149136108E-2</v>
      </c>
      <c r="M289" s="101">
        <v>1.74630496204424E-2</v>
      </c>
      <c r="N289" s="101">
        <v>2.2690251710025304E-2</v>
      </c>
      <c r="O289" s="101">
        <v>4.3310469808348205E-2</v>
      </c>
      <c r="P289" s="101">
        <v>0.10860338734444334</v>
      </c>
      <c r="Q289" s="101">
        <v>4.9161734036504139E-2</v>
      </c>
      <c r="R289" s="101">
        <v>1.4996523577535727E-2</v>
      </c>
      <c r="S289" s="101">
        <v>1.7014544135124664E-2</v>
      </c>
      <c r="T289" s="101">
        <v>1.0745684913344598E-2</v>
      </c>
      <c r="U289" s="101">
        <v>2.6440320125778623E-2</v>
      </c>
      <c r="V289" s="101">
        <v>9.8087091872134467E-3</v>
      </c>
      <c r="W289" s="101">
        <v>8.8629025135985116E-3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3.2552606960047576E-3</v>
      </c>
      <c r="D293" s="122">
        <v>4.1874726252173703E-3</v>
      </c>
      <c r="E293" s="122">
        <v>7.0395410297800741E-3</v>
      </c>
      <c r="F293" s="122">
        <v>1.6341220425310644E-2</v>
      </c>
      <c r="G293" s="122">
        <v>3.0738928962904279E-2</v>
      </c>
      <c r="H293" s="122">
        <v>6.726544086867059E-2</v>
      </c>
      <c r="I293" s="122">
        <v>5.5432131445433061E-2</v>
      </c>
      <c r="J293" s="122">
        <v>7.1026209478845775E-2</v>
      </c>
      <c r="K293" s="122">
        <v>3.0366517528441585E-2</v>
      </c>
      <c r="L293" s="122">
        <v>2.6365740763921414E-2</v>
      </c>
      <c r="M293" s="122">
        <v>2.0434608306179072E-2</v>
      </c>
      <c r="N293" s="122">
        <v>2.3388352156819066E-2</v>
      </c>
      <c r="O293" s="122">
        <v>4.3981126639686979E-2</v>
      </c>
      <c r="P293" s="122">
        <v>9.6777969947532239E-2</v>
      </c>
      <c r="Q293" s="122">
        <v>3.9355855624311126E-2</v>
      </c>
      <c r="R293" s="122">
        <v>1.1843888671650199E-2</v>
      </c>
      <c r="S293" s="122">
        <v>1.3648578686445664E-2</v>
      </c>
      <c r="T293" s="122">
        <v>9.49621183286368E-3</v>
      </c>
      <c r="U293" s="122">
        <v>2.4144520843931885E-2</v>
      </c>
      <c r="V293" s="122">
        <v>7.3943253157314447E-3</v>
      </c>
      <c r="W293" s="122">
        <v>5.4237171275916801E-3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3.078776425895735E-3</v>
      </c>
      <c r="D294" s="98">
        <v>3.8024469893067204E-3</v>
      </c>
      <c r="E294" s="98">
        <v>5.3966676180611916E-3</v>
      </c>
      <c r="F294" s="98">
        <v>8.5115111966277968E-3</v>
      </c>
      <c r="G294" s="98">
        <v>1.8558660682847315E-2</v>
      </c>
      <c r="H294" s="98">
        <v>2.1754072239837344E-2</v>
      </c>
      <c r="I294" s="98">
        <v>5.2791238683500673E-3</v>
      </c>
      <c r="J294" s="98">
        <v>1.6051788215154746E-2</v>
      </c>
      <c r="K294" s="98">
        <v>2.5317486102038773E-2</v>
      </c>
      <c r="L294" s="98">
        <v>2.312002619110335E-2</v>
      </c>
      <c r="M294" s="98">
        <v>1.5918145877462563E-2</v>
      </c>
      <c r="N294" s="98">
        <v>1.2757230310605114E-2</v>
      </c>
      <c r="O294" s="98">
        <v>2.0433036211934468E-2</v>
      </c>
      <c r="P294" s="98">
        <v>4.6112844356025064E-2</v>
      </c>
      <c r="Q294" s="98">
        <v>3.1870134166398487E-2</v>
      </c>
      <c r="R294" s="98">
        <v>9.0277344362650613E-3</v>
      </c>
      <c r="S294" s="98">
        <v>1.1840086892491658E-2</v>
      </c>
      <c r="T294" s="98">
        <v>7.1672205334320418E-3</v>
      </c>
      <c r="U294" s="98">
        <v>1.162143555773369E-2</v>
      </c>
      <c r="V294" s="98">
        <v>1.2273140703959022E-3</v>
      </c>
      <c r="W294" s="98">
        <v>2.5487594117545834E-3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1.7648427010902255E-4</v>
      </c>
      <c r="D295" s="33">
        <v>3.8502563591064982E-4</v>
      </c>
      <c r="E295" s="33">
        <v>1.6428734117188823E-3</v>
      </c>
      <c r="F295" s="33">
        <v>7.8297092286828459E-3</v>
      </c>
      <c r="G295" s="33">
        <v>1.2180268280056965E-2</v>
      </c>
      <c r="H295" s="33">
        <v>4.5511368628833239E-2</v>
      </c>
      <c r="I295" s="33">
        <v>5.0153007577082992E-2</v>
      </c>
      <c r="J295" s="33">
        <v>5.497442126369103E-2</v>
      </c>
      <c r="K295" s="33">
        <v>5.0490314264028113E-3</v>
      </c>
      <c r="L295" s="33">
        <v>3.2457145728180636E-3</v>
      </c>
      <c r="M295" s="33">
        <v>4.5164624287165091E-3</v>
      </c>
      <c r="N295" s="33">
        <v>1.0631121846213952E-2</v>
      </c>
      <c r="O295" s="33">
        <v>2.3548090427752508E-2</v>
      </c>
      <c r="P295" s="33">
        <v>5.0665125591507175E-2</v>
      </c>
      <c r="Q295" s="33">
        <v>7.4857214579126391E-3</v>
      </c>
      <c r="R295" s="33">
        <v>2.816154235385138E-3</v>
      </c>
      <c r="S295" s="33">
        <v>1.8084917939540058E-3</v>
      </c>
      <c r="T295" s="33">
        <v>2.3289912994316378E-3</v>
      </c>
      <c r="U295" s="33">
        <v>1.2523085286198193E-2</v>
      </c>
      <c r="V295" s="33">
        <v>6.1670112453355427E-3</v>
      </c>
      <c r="W295" s="33">
        <v>2.8749577158370962E-3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2.5335356638135024E-2</v>
      </c>
      <c r="D297" s="117">
        <f t="shared" si="113"/>
        <v>3.5793872671332563E-2</v>
      </c>
      <c r="E297" s="117">
        <f t="shared" si="113"/>
        <v>6.0603920309696371E-2</v>
      </c>
      <c r="F297" s="117">
        <f t="shared" si="113"/>
        <v>0.12268909643705825</v>
      </c>
      <c r="G297" s="117">
        <f t="shared" si="113"/>
        <v>0.30503821295992711</v>
      </c>
      <c r="H297" s="117">
        <f t="shared" si="113"/>
        <v>0.73690422259693789</v>
      </c>
      <c r="I297" s="117">
        <f t="shared" si="113"/>
        <v>0.53887852740245124</v>
      </c>
      <c r="J297" s="117">
        <f t="shared" si="113"/>
        <v>0.72213391466839949</v>
      </c>
      <c r="K297" s="117">
        <f t="shared" si="113"/>
        <v>0.28741581725260862</v>
      </c>
      <c r="L297" s="117">
        <f t="shared" si="113"/>
        <v>0.22395658455600742</v>
      </c>
      <c r="M297" s="117">
        <f t="shared" si="113"/>
        <v>0.17067353701604926</v>
      </c>
      <c r="N297" s="117">
        <f t="shared" si="113"/>
        <v>0.26968432996592467</v>
      </c>
      <c r="O297" s="117">
        <f t="shared" si="113"/>
        <v>0.43734111530675723</v>
      </c>
      <c r="P297" s="117">
        <f t="shared" si="113"/>
        <v>1.1289965245134472</v>
      </c>
      <c r="Q297" s="117">
        <f t="shared" si="113"/>
        <v>0.64382188943067398</v>
      </c>
      <c r="R297" s="117">
        <f t="shared" ref="R297:V297" si="114">R298+R300+R302+R311</f>
        <v>0.20885178266254739</v>
      </c>
      <c r="S297" s="117">
        <f t="shared" si="114"/>
        <v>0.25644790574555987</v>
      </c>
      <c r="T297" s="117">
        <f t="shared" si="114"/>
        <v>0.10568396322729857</v>
      </c>
      <c r="U297" s="117">
        <f t="shared" si="114"/>
        <v>0.24953939546646914</v>
      </c>
      <c r="V297" s="117">
        <f t="shared" si="114"/>
        <v>0.11185916006934182</v>
      </c>
      <c r="W297" s="117">
        <f t="shared" ref="W297:Y297" si="115">W298+W300+W302+W311</f>
        <v>5.2557970207787783E-2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2.2105583278880278E-2</v>
      </c>
      <c r="D298" s="122">
        <f t="shared" si="116"/>
        <v>3.1871804048164587E-2</v>
      </c>
      <c r="E298" s="122">
        <f t="shared" si="116"/>
        <v>5.3562872439970058E-2</v>
      </c>
      <c r="F298" s="122">
        <f t="shared" si="116"/>
        <v>0.10334808825722464</v>
      </c>
      <c r="G298" s="122">
        <f t="shared" si="116"/>
        <v>0.26782983217430784</v>
      </c>
      <c r="H298" s="122">
        <f t="shared" si="116"/>
        <v>0.64748133378979522</v>
      </c>
      <c r="I298" s="122">
        <f t="shared" si="116"/>
        <v>0.46995294177020436</v>
      </c>
      <c r="J298" s="122">
        <f t="shared" si="116"/>
        <v>0.63005495730787375</v>
      </c>
      <c r="K298" s="122">
        <f t="shared" si="116"/>
        <v>0.2506610837238924</v>
      </c>
      <c r="L298" s="122">
        <f t="shared" si="116"/>
        <v>0.19386690338559032</v>
      </c>
      <c r="M298" s="122">
        <f t="shared" si="116"/>
        <v>0.14669646871051892</v>
      </c>
      <c r="N298" s="122">
        <f t="shared" si="116"/>
        <v>0.23901641788105196</v>
      </c>
      <c r="O298" s="122">
        <f t="shared" si="116"/>
        <v>0.37801245373182324</v>
      </c>
      <c r="P298" s="122">
        <f t="shared" si="116"/>
        <v>0.98525955538996901</v>
      </c>
      <c r="Q298" s="122">
        <f t="shared" si="116"/>
        <v>0.58370326645224768</v>
      </c>
      <c r="R298" s="122">
        <f t="shared" si="116"/>
        <v>0.1902177875920755</v>
      </c>
      <c r="S298" s="122">
        <f t="shared" si="116"/>
        <v>0.23513189952645194</v>
      </c>
      <c r="T298" s="122">
        <f t="shared" si="116"/>
        <v>9.1249804198652959E-2</v>
      </c>
      <c r="U298" s="122">
        <f t="shared" si="116"/>
        <v>0.2114009025906961</v>
      </c>
      <c r="V298" s="122">
        <f t="shared" si="116"/>
        <v>9.8031256017370144E-2</v>
      </c>
      <c r="W298" s="122">
        <f t="shared" si="116"/>
        <v>4.1334122606418368E-2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2.2105583278880278E-2</v>
      </c>
      <c r="D299" s="98">
        <v>3.1871804048164587E-2</v>
      </c>
      <c r="E299" s="98">
        <v>5.3562872439970058E-2</v>
      </c>
      <c r="F299" s="98">
        <v>0.10334808825722464</v>
      </c>
      <c r="G299" s="98">
        <v>0.26782983217430784</v>
      </c>
      <c r="H299" s="98">
        <v>0.64748133378979522</v>
      </c>
      <c r="I299" s="98">
        <v>0.46995294177020436</v>
      </c>
      <c r="J299" s="98">
        <v>0.63005495730787375</v>
      </c>
      <c r="K299" s="98">
        <v>0.2506610837238924</v>
      </c>
      <c r="L299" s="98">
        <v>0.19386690338559032</v>
      </c>
      <c r="M299" s="98">
        <v>0.14669646871051892</v>
      </c>
      <c r="N299" s="98">
        <v>0.23901641788105196</v>
      </c>
      <c r="O299" s="98">
        <v>0.37801245373182324</v>
      </c>
      <c r="P299" s="98">
        <v>0.98525955538996901</v>
      </c>
      <c r="Q299" s="98">
        <v>0.58370326645224768</v>
      </c>
      <c r="R299" s="98">
        <v>0.1902177875920755</v>
      </c>
      <c r="S299" s="98">
        <v>0.23513189952645194</v>
      </c>
      <c r="T299" s="98">
        <v>9.1249804198652959E-2</v>
      </c>
      <c r="U299" s="98">
        <v>0.2114009025906961</v>
      </c>
      <c r="V299" s="98">
        <v>9.8031256017370144E-2</v>
      </c>
      <c r="W299" s="98">
        <v>4.1334122606418368E-2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1.4019391325011541E-5</v>
      </c>
      <c r="G300" s="122">
        <f t="shared" si="117"/>
        <v>7.8776176277169178E-5</v>
      </c>
      <c r="H300" s="122">
        <f t="shared" si="117"/>
        <v>4.7349440986450586E-4</v>
      </c>
      <c r="I300" s="122">
        <f t="shared" si="117"/>
        <v>1.9742114495580122E-4</v>
      </c>
      <c r="J300" s="122">
        <f t="shared" si="117"/>
        <v>2.4564564691757442E-4</v>
      </c>
      <c r="K300" s="122">
        <f t="shared" si="117"/>
        <v>1.2936416162344412E-4</v>
      </c>
      <c r="L300" s="122">
        <f t="shared" si="117"/>
        <v>9.5961369911117249E-4</v>
      </c>
      <c r="M300" s="122">
        <f t="shared" si="117"/>
        <v>9.2897554409399562E-5</v>
      </c>
      <c r="N300" s="122">
        <f t="shared" si="117"/>
        <v>4.3358303532651686E-4</v>
      </c>
      <c r="O300" s="122">
        <f t="shared" si="117"/>
        <v>5.937585962679957E-4</v>
      </c>
      <c r="P300" s="122">
        <f t="shared" si="117"/>
        <v>3.2117644211861994E-3</v>
      </c>
      <c r="Q300" s="122">
        <f t="shared" si="117"/>
        <v>9.2425119946434701E-4</v>
      </c>
      <c r="R300" s="122">
        <f t="shared" si="117"/>
        <v>2.1197478554643877E-4</v>
      </c>
      <c r="S300" s="122">
        <f t="shared" si="117"/>
        <v>1.8575247981632558E-4</v>
      </c>
      <c r="T300" s="122">
        <f t="shared" si="117"/>
        <v>1.2995469485183722E-4</v>
      </c>
      <c r="U300" s="122">
        <f t="shared" si="117"/>
        <v>2.1492062342222162E-4</v>
      </c>
      <c r="V300" s="122">
        <f t="shared" si="117"/>
        <v>5.3543521699489604E-5</v>
      </c>
      <c r="W300" s="122">
        <f t="shared" si="117"/>
        <v>3.8916873412601281E-5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1.4019391325011541E-5</v>
      </c>
      <c r="G301" s="98">
        <v>7.8776176277169178E-5</v>
      </c>
      <c r="H301" s="98">
        <v>4.7349440986450586E-4</v>
      </c>
      <c r="I301" s="98">
        <v>1.9742114495580122E-4</v>
      </c>
      <c r="J301" s="98">
        <v>2.4564564691757442E-4</v>
      </c>
      <c r="K301" s="98">
        <v>1.2936416162344412E-4</v>
      </c>
      <c r="L301" s="98">
        <v>9.5961369911117249E-4</v>
      </c>
      <c r="M301" s="98">
        <v>9.2897554409399562E-5</v>
      </c>
      <c r="N301" s="98">
        <v>4.3358303532651686E-4</v>
      </c>
      <c r="O301" s="98">
        <v>5.937585962679957E-4</v>
      </c>
      <c r="P301" s="98">
        <v>3.2117644211861994E-3</v>
      </c>
      <c r="Q301" s="98">
        <v>9.2425119946434701E-4</v>
      </c>
      <c r="R301" s="98">
        <v>2.1197478554643877E-4</v>
      </c>
      <c r="S301" s="98">
        <v>1.8575247981632558E-4</v>
      </c>
      <c r="T301" s="98">
        <v>1.2995469485183722E-4</v>
      </c>
      <c r="U301" s="98">
        <v>2.1492062342222162E-4</v>
      </c>
      <c r="V301" s="98">
        <v>5.3543521699489604E-5</v>
      </c>
      <c r="W301" s="98">
        <v>3.8916873412601281E-5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1.3390139692724858E-3</v>
      </c>
      <c r="D302" s="122">
        <v>1.4604702166204002E-3</v>
      </c>
      <c r="E302" s="122">
        <v>2.7276806236118142E-3</v>
      </c>
      <c r="F302" s="122">
        <v>8.6092435337118845E-3</v>
      </c>
      <c r="G302" s="122">
        <v>1.7380682560175834E-2</v>
      </c>
      <c r="H302" s="122">
        <v>4.2380954062401749E-2</v>
      </c>
      <c r="I302" s="122">
        <v>2.8062834291923643E-2</v>
      </c>
      <c r="J302" s="122">
        <v>4.1256254491688987E-2</v>
      </c>
      <c r="K302" s="122">
        <v>1.8239976639671515E-2</v>
      </c>
      <c r="L302" s="122">
        <v>1.3350754289399453E-2</v>
      </c>
      <c r="M302" s="122">
        <v>1.1275779800963165E-2</v>
      </c>
      <c r="N302" s="122">
        <v>1.4764103056543717E-2</v>
      </c>
      <c r="O302" s="122">
        <v>2.8850134159204208E-2</v>
      </c>
      <c r="P302" s="122">
        <v>7.459847938955666E-2</v>
      </c>
      <c r="Q302" s="122">
        <v>3.4863774843421354E-2</v>
      </c>
      <c r="R302" s="122">
        <v>1.091148100625405E-2</v>
      </c>
      <c r="S302" s="122">
        <v>1.2688047033858065E-2</v>
      </c>
      <c r="T302" s="122">
        <v>8.1044460681176343E-3</v>
      </c>
      <c r="U302" s="122">
        <v>2.032692198306987E-2</v>
      </c>
      <c r="V302" s="122">
        <v>7.7188023370189018E-3</v>
      </c>
      <c r="W302" s="122">
        <v>7.1324021610962912E-3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4.9550406886140339E-5</v>
      </c>
      <c r="D303" s="98">
        <v>5.0758059409747932E-5</v>
      </c>
      <c r="E303" s="98">
        <v>2.7671520004979845E-5</v>
      </c>
      <c r="F303" s="98">
        <v>2.879478223999213E-5</v>
      </c>
      <c r="G303" s="98">
        <v>1.0069318923972886E-4</v>
      </c>
      <c r="H303" s="98">
        <v>2.5223438666004832E-4</v>
      </c>
      <c r="I303" s="98">
        <v>1.6403344732797165E-4</v>
      </c>
      <c r="J303" s="98">
        <v>1.0288221235535568E-4</v>
      </c>
      <c r="K303" s="98">
        <v>4.7452165363538919E-4</v>
      </c>
      <c r="L303" s="98">
        <v>2.326688187585551E-4</v>
      </c>
      <c r="M303" s="98">
        <v>1.6784587545959286E-4</v>
      </c>
      <c r="N303" s="98">
        <v>8.6517039241170872E-5</v>
      </c>
      <c r="O303" s="98">
        <v>1.2170471701291336E-4</v>
      </c>
      <c r="P303" s="98">
        <v>2.4412946937072991E-4</v>
      </c>
      <c r="Q303" s="98">
        <v>1.9405457528778007E-4</v>
      </c>
      <c r="R303" s="98">
        <v>1.2684373419736731E-4</v>
      </c>
      <c r="S303" s="98">
        <v>2.2262541456209353E-4</v>
      </c>
      <c r="T303" s="98">
        <v>8.7956478220269722E-5</v>
      </c>
      <c r="U303" s="98">
        <v>2.4720678403331259E-4</v>
      </c>
      <c r="V303" s="98">
        <v>1.404459329509567E-4</v>
      </c>
      <c r="W303" s="98">
        <v>1.78103974504817E-4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1.2894635623863454E-3</v>
      </c>
      <c r="D307" s="101">
        <v>1.4097121572106523E-3</v>
      </c>
      <c r="E307" s="101">
        <v>2.7000091036068342E-3</v>
      </c>
      <c r="F307" s="101">
        <v>8.5804487514718926E-3</v>
      </c>
      <c r="G307" s="101">
        <v>1.7279989370936104E-2</v>
      </c>
      <c r="H307" s="101">
        <v>4.2128719675741701E-2</v>
      </c>
      <c r="I307" s="101">
        <v>2.7898800844595673E-2</v>
      </c>
      <c r="J307" s="101">
        <v>4.1153372279333633E-2</v>
      </c>
      <c r="K307" s="101">
        <v>1.7765454986036128E-2</v>
      </c>
      <c r="L307" s="101">
        <v>1.3118085470640898E-2</v>
      </c>
      <c r="M307" s="101">
        <v>1.1107933925503572E-2</v>
      </c>
      <c r="N307" s="101">
        <v>1.4677586017302546E-2</v>
      </c>
      <c r="O307" s="101">
        <v>2.8728429442191294E-2</v>
      </c>
      <c r="P307" s="101">
        <v>7.4354349920185928E-2</v>
      </c>
      <c r="Q307" s="101">
        <v>3.4669720268133572E-2</v>
      </c>
      <c r="R307" s="101">
        <v>1.0784637272056682E-2</v>
      </c>
      <c r="S307" s="101">
        <v>1.2465421619295971E-2</v>
      </c>
      <c r="T307" s="101">
        <v>8.0164895898973652E-3</v>
      </c>
      <c r="U307" s="101">
        <v>2.0079715199036556E-2</v>
      </c>
      <c r="V307" s="101">
        <v>7.5783564040679454E-3</v>
      </c>
      <c r="W307" s="101">
        <v>6.9542981865914743E-3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1.8907593899822601E-3</v>
      </c>
      <c r="D311" s="122">
        <v>2.4615984065475736E-3</v>
      </c>
      <c r="E311" s="122">
        <v>4.3133672461145058E-3</v>
      </c>
      <c r="F311" s="122">
        <v>1.0717745254796716E-2</v>
      </c>
      <c r="G311" s="122">
        <v>1.9748922049166309E-2</v>
      </c>
      <c r="H311" s="122">
        <v>4.6568440334876351E-2</v>
      </c>
      <c r="I311" s="122">
        <v>4.0665330195367451E-2</v>
      </c>
      <c r="J311" s="122">
        <v>5.0577057221919186E-2</v>
      </c>
      <c r="K311" s="122">
        <v>1.8385392727421214E-2</v>
      </c>
      <c r="L311" s="122">
        <v>1.5779313181906486E-2</v>
      </c>
      <c r="M311" s="122">
        <v>1.2608390950157779E-2</v>
      </c>
      <c r="N311" s="122">
        <v>1.5470225993002469E-2</v>
      </c>
      <c r="O311" s="122">
        <v>2.9884768819461761E-2</v>
      </c>
      <c r="P311" s="122">
        <v>6.5926725312735468E-2</v>
      </c>
      <c r="Q311" s="122">
        <v>2.4330596935540572E-2</v>
      </c>
      <c r="R311" s="122">
        <v>7.5105392786714038E-3</v>
      </c>
      <c r="S311" s="122">
        <v>8.4422067054335127E-3</v>
      </c>
      <c r="T311" s="122">
        <v>6.1997582656761431E-3</v>
      </c>
      <c r="U311" s="122">
        <v>1.7596650269280961E-2</v>
      </c>
      <c r="V311" s="122">
        <v>6.055558193253297E-3</v>
      </c>
      <c r="W311" s="122">
        <v>4.05252856686052E-3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1.7598823232462808E-3</v>
      </c>
      <c r="D312" s="98">
        <v>2.1755548659284914E-3</v>
      </c>
      <c r="E312" s="98">
        <v>3.0905345552975942E-3</v>
      </c>
      <c r="F312" s="98">
        <v>4.8788257117119748E-3</v>
      </c>
      <c r="G312" s="98">
        <v>1.0647695438487379E-2</v>
      </c>
      <c r="H312" s="98">
        <v>1.2492506266890819E-2</v>
      </c>
      <c r="I312" s="98">
        <v>3.0343840799735757E-3</v>
      </c>
      <c r="J312" s="98">
        <v>9.2348853205684606E-3</v>
      </c>
      <c r="K312" s="98">
        <v>1.4579001307261984E-2</v>
      </c>
      <c r="L312" s="98">
        <v>1.3325832637045109E-2</v>
      </c>
      <c r="M312" s="98">
        <v>9.1812362653982005E-3</v>
      </c>
      <c r="N312" s="98">
        <v>7.360954861730766E-3</v>
      </c>
      <c r="O312" s="98">
        <v>1.1792657457463329E-2</v>
      </c>
      <c r="P312" s="98">
        <v>2.6630691730388192E-2</v>
      </c>
      <c r="Q312" s="98">
        <v>1.8453950934067237E-2</v>
      </c>
      <c r="R312" s="98">
        <v>5.2635336312080293E-3</v>
      </c>
      <c r="S312" s="98">
        <v>6.9701309626353514E-3</v>
      </c>
      <c r="T312" s="98">
        <v>4.263686444157421E-3</v>
      </c>
      <c r="U312" s="98">
        <v>6.9791211018429616E-3</v>
      </c>
      <c r="V312" s="98">
        <v>7.4197122183847664E-4</v>
      </c>
      <c r="W312" s="98">
        <v>1.5457616202672715E-3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1.3087706673597937E-4</v>
      </c>
      <c r="D313" s="33">
        <v>2.8604354061908209E-4</v>
      </c>
      <c r="E313" s="33">
        <v>1.2228326908169111E-3</v>
      </c>
      <c r="F313" s="33">
        <v>5.8389195430847409E-3</v>
      </c>
      <c r="G313" s="33">
        <v>9.1012266106789298E-3</v>
      </c>
      <c r="H313" s="33">
        <v>3.4075934067985536E-2</v>
      </c>
      <c r="I313" s="33">
        <v>3.7630946115393873E-2</v>
      </c>
      <c r="J313" s="33">
        <v>4.1342171901350727E-2</v>
      </c>
      <c r="K313" s="33">
        <v>3.8063914201592313E-3</v>
      </c>
      <c r="L313" s="33">
        <v>2.4534805448613787E-3</v>
      </c>
      <c r="M313" s="33">
        <v>3.4271546847595797E-3</v>
      </c>
      <c r="N313" s="33">
        <v>8.1092711312717031E-3</v>
      </c>
      <c r="O313" s="33">
        <v>1.8092111361998432E-2</v>
      </c>
      <c r="P313" s="33">
        <v>3.9296033582347276E-2</v>
      </c>
      <c r="Q313" s="33">
        <v>5.8766460014733363E-3</v>
      </c>
      <c r="R313" s="33">
        <v>2.2470056474633749E-3</v>
      </c>
      <c r="S313" s="33">
        <v>1.4720757427981606E-3</v>
      </c>
      <c r="T313" s="33">
        <v>1.9360718215187219E-3</v>
      </c>
      <c r="U313" s="33">
        <v>1.0617529167437998E-2</v>
      </c>
      <c r="V313" s="33">
        <v>5.3135869714148205E-3</v>
      </c>
      <c r="W313" s="33">
        <v>2.5067669465932483E-3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0.65663209312139215</v>
      </c>
      <c r="D315" s="154">
        <f t="shared" si="118"/>
        <v>0.66326464196025847</v>
      </c>
      <c r="E315" s="154">
        <f t="shared" si="118"/>
        <v>0.66964683780810053</v>
      </c>
      <c r="F315" s="154">
        <f t="shared" si="118"/>
        <v>0.67549905142342048</v>
      </c>
      <c r="G315" s="154">
        <f t="shared" si="118"/>
        <v>0.68090252528235462</v>
      </c>
      <c r="H315" s="154">
        <f t="shared" si="118"/>
        <v>0.68913807278485495</v>
      </c>
      <c r="I315" s="154">
        <f t="shared" si="118"/>
        <v>0.69704436367165368</v>
      </c>
      <c r="J315" s="154">
        <f t="shared" si="118"/>
        <v>0.69969129165614097</v>
      </c>
      <c r="K315" s="154">
        <f t="shared" si="118"/>
        <v>0.69597418594777916</v>
      </c>
      <c r="L315" s="154">
        <f t="shared" si="118"/>
        <v>0.70162041779840711</v>
      </c>
      <c r="M315" s="154">
        <f t="shared" si="118"/>
        <v>0.70427193052833947</v>
      </c>
      <c r="N315" s="154">
        <f t="shared" si="118"/>
        <v>0.71414235500014833</v>
      </c>
      <c r="O315" s="154">
        <f t="shared" si="118"/>
        <v>0.71674285794661419</v>
      </c>
      <c r="P315" s="154">
        <f t="shared" si="118"/>
        <v>0.72245373825781578</v>
      </c>
      <c r="Q315" s="154">
        <f t="shared" si="118"/>
        <v>0.72988747676716359</v>
      </c>
      <c r="R315" s="154">
        <f t="shared" ref="R315:V315" si="119">IF(R297=0,"",R297/R279)</f>
        <v>0.75154254672669385</v>
      </c>
      <c r="S315" s="154">
        <f t="shared" si="119"/>
        <v>0.77893521462352566</v>
      </c>
      <c r="T315" s="154">
        <f t="shared" si="119"/>
        <v>0.80443572405891939</v>
      </c>
      <c r="U315" s="154">
        <f t="shared" si="119"/>
        <v>0.83711946725903297</v>
      </c>
      <c r="V315" s="154">
        <f t="shared" si="119"/>
        <v>0.87198402793474405</v>
      </c>
      <c r="W315" s="154">
        <f t="shared" ref="W315:Y315" si="120">IF(W297=0,"",W297/W279)</f>
        <v>0.87513050075604981</v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0.66744948458777786</v>
      </c>
      <c r="D316" s="155">
        <f t="shared" si="121"/>
        <v>0.67272972545198995</v>
      </c>
      <c r="E316" s="155">
        <f t="shared" si="121"/>
        <v>0.67799525912786696</v>
      </c>
      <c r="F316" s="155">
        <f t="shared" si="121"/>
        <v>0.68325827460422095</v>
      </c>
      <c r="G316" s="155">
        <f t="shared" si="121"/>
        <v>0.68850775534029007</v>
      </c>
      <c r="H316" s="155">
        <f t="shared" si="121"/>
        <v>0.6937450913358405</v>
      </c>
      <c r="I316" s="155">
        <f t="shared" si="121"/>
        <v>0.69896761327289725</v>
      </c>
      <c r="J316" s="155">
        <f t="shared" si="121"/>
        <v>0.70416428884887261</v>
      </c>
      <c r="K316" s="155">
        <f t="shared" si="121"/>
        <v>0.70932581026965069</v>
      </c>
      <c r="L316" s="155">
        <f t="shared" si="121"/>
        <v>0.71444982303612392</v>
      </c>
      <c r="M316" s="155">
        <f t="shared" si="121"/>
        <v>0.71859361947999401</v>
      </c>
      <c r="N316" s="155">
        <f t="shared" si="121"/>
        <v>0.72141659507854727</v>
      </c>
      <c r="O316" s="155">
        <f t="shared" si="121"/>
        <v>0.72336917928135491</v>
      </c>
      <c r="P316" s="155">
        <f t="shared" si="121"/>
        <v>0.72642711080716282</v>
      </c>
      <c r="Q316" s="155">
        <f t="shared" si="121"/>
        <v>0.73595710933830549</v>
      </c>
      <c r="R316" s="155">
        <f t="shared" ref="R316:V316" si="122">IF(R298=0,"",R298/R280)</f>
        <v>0.75827741655024705</v>
      </c>
      <c r="S316" s="155">
        <f t="shared" si="122"/>
        <v>0.78834717468466475</v>
      </c>
      <c r="T316" s="155">
        <f t="shared" si="122"/>
        <v>0.82203445558131472</v>
      </c>
      <c r="U316" s="155">
        <f t="shared" si="122"/>
        <v>0.85524524572626648</v>
      </c>
      <c r="V316" s="155">
        <f t="shared" si="122"/>
        <v>0.88388150052515635</v>
      </c>
      <c r="W316" s="155">
        <f t="shared" ref="W316:Y316" si="123">IF(W298=0,"",W298/W280)</f>
        <v>0.90713269650227712</v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0.66744948458777786</v>
      </c>
      <c r="D317" s="156">
        <f t="shared" si="124"/>
        <v>0.67272972545198995</v>
      </c>
      <c r="E317" s="156">
        <f t="shared" si="124"/>
        <v>0.67799525912786696</v>
      </c>
      <c r="F317" s="156">
        <f t="shared" si="124"/>
        <v>0.68325827460422095</v>
      </c>
      <c r="G317" s="156">
        <f t="shared" si="124"/>
        <v>0.68850775534029007</v>
      </c>
      <c r="H317" s="156">
        <f t="shared" si="124"/>
        <v>0.6937450913358405</v>
      </c>
      <c r="I317" s="156">
        <f t="shared" si="124"/>
        <v>0.69896761327289725</v>
      </c>
      <c r="J317" s="156">
        <f t="shared" si="124"/>
        <v>0.70416428884887261</v>
      </c>
      <c r="K317" s="156">
        <f t="shared" si="124"/>
        <v>0.70932581026965069</v>
      </c>
      <c r="L317" s="156">
        <f t="shared" si="124"/>
        <v>0.71444982303612392</v>
      </c>
      <c r="M317" s="156">
        <f t="shared" si="124"/>
        <v>0.71859361947999401</v>
      </c>
      <c r="N317" s="156">
        <f t="shared" si="124"/>
        <v>0.72141659507854727</v>
      </c>
      <c r="O317" s="156">
        <f t="shared" si="124"/>
        <v>0.72336917928135491</v>
      </c>
      <c r="P317" s="156">
        <f t="shared" si="124"/>
        <v>0.72642711080716282</v>
      </c>
      <c r="Q317" s="156">
        <f t="shared" si="124"/>
        <v>0.73595710933830549</v>
      </c>
      <c r="R317" s="156">
        <f t="shared" ref="R317:V317" si="125">IF(R299=0,"",R299/R281)</f>
        <v>0.75827741655024705</v>
      </c>
      <c r="S317" s="156">
        <f t="shared" si="125"/>
        <v>0.78834717468466475</v>
      </c>
      <c r="T317" s="156">
        <f t="shared" si="125"/>
        <v>0.82203445558131472</v>
      </c>
      <c r="U317" s="156">
        <f t="shared" si="125"/>
        <v>0.85524524572626648</v>
      </c>
      <c r="V317" s="156">
        <f t="shared" si="125"/>
        <v>0.88388150052515635</v>
      </c>
      <c r="W317" s="156">
        <f t="shared" ref="W317:Y317" si="126">IF(W299=0,"",W299/W281)</f>
        <v>0.90713269650227712</v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>
        <f t="shared" si="127"/>
        <v>3.0207109920695032</v>
      </c>
      <c r="G318" s="155">
        <f t="shared" si="127"/>
        <v>3.1481650317797532</v>
      </c>
      <c r="H318" s="155">
        <f t="shared" si="127"/>
        <v>3.2772346751557686</v>
      </c>
      <c r="I318" s="155">
        <f t="shared" si="127"/>
        <v>3.4080726002452435</v>
      </c>
      <c r="J318" s="155">
        <f t="shared" si="127"/>
        <v>3.5413630985791618</v>
      </c>
      <c r="K318" s="155">
        <f t="shared" si="127"/>
        <v>3.6776481861061647</v>
      </c>
      <c r="L318" s="155">
        <f t="shared" si="127"/>
        <v>3.8169997399745532</v>
      </c>
      <c r="M318" s="155">
        <f t="shared" si="127"/>
        <v>3.9766863491261977</v>
      </c>
      <c r="N318" s="155">
        <f t="shared" si="127"/>
        <v>4.1618342648150497</v>
      </c>
      <c r="O318" s="155">
        <f t="shared" si="127"/>
        <v>4.3721132014718442</v>
      </c>
      <c r="P318" s="155">
        <f t="shared" si="127"/>
        <v>4.5870588123142886</v>
      </c>
      <c r="Q318" s="155">
        <f t="shared" si="127"/>
        <v>4.7520262730472709</v>
      </c>
      <c r="R318" s="155">
        <f t="shared" ref="R318:V318" si="128">IF(R300=0,"",R300/R282)</f>
        <v>4.7877711121239566</v>
      </c>
      <c r="S318" s="155">
        <f t="shared" si="128"/>
        <v>4.791742760910255</v>
      </c>
      <c r="T318" s="155">
        <f t="shared" si="128"/>
        <v>4.796155704006142</v>
      </c>
      <c r="U318" s="155">
        <f t="shared" si="128"/>
        <v>4.8010589741126832</v>
      </c>
      <c r="V318" s="155">
        <f t="shared" si="128"/>
        <v>4.8150702473289639</v>
      </c>
      <c r="W318" s="155">
        <f t="shared" ref="W318:Y318" si="129">IF(W300=0,"",W300/W282)</f>
        <v>4.8610579629971289</v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>
        <f t="shared" si="130"/>
        <v>3.0207109920695032</v>
      </c>
      <c r="G319" s="156">
        <f t="shared" si="130"/>
        <v>3.1481650317797532</v>
      </c>
      <c r="H319" s="156">
        <f t="shared" si="130"/>
        <v>3.2772346751557686</v>
      </c>
      <c r="I319" s="156">
        <f t="shared" si="130"/>
        <v>3.4080726002452435</v>
      </c>
      <c r="J319" s="156">
        <f t="shared" si="130"/>
        <v>3.5413630985791618</v>
      </c>
      <c r="K319" s="156">
        <f t="shared" si="130"/>
        <v>3.6776481861061647</v>
      </c>
      <c r="L319" s="156">
        <f t="shared" si="130"/>
        <v>3.8169997399745532</v>
      </c>
      <c r="M319" s="156">
        <f t="shared" si="130"/>
        <v>3.9766863491261977</v>
      </c>
      <c r="N319" s="156">
        <f t="shared" si="130"/>
        <v>4.1618342648150497</v>
      </c>
      <c r="O319" s="156">
        <f t="shared" si="130"/>
        <v>4.3721132014718442</v>
      </c>
      <c r="P319" s="156">
        <f t="shared" si="130"/>
        <v>4.5870588123142886</v>
      </c>
      <c r="Q319" s="156">
        <f t="shared" si="130"/>
        <v>4.7520262730472709</v>
      </c>
      <c r="R319" s="156">
        <f t="shared" ref="R319:V319" si="131">IF(R301=0,"",R301/R283)</f>
        <v>4.7877711121239566</v>
      </c>
      <c r="S319" s="156">
        <f t="shared" si="131"/>
        <v>4.791742760910255</v>
      </c>
      <c r="T319" s="156">
        <f t="shared" si="131"/>
        <v>4.796155704006142</v>
      </c>
      <c r="U319" s="156">
        <f t="shared" si="131"/>
        <v>4.8010589741126832</v>
      </c>
      <c r="V319" s="156">
        <f t="shared" si="131"/>
        <v>4.8150702473289639</v>
      </c>
      <c r="W319" s="156">
        <f t="shared" ref="W319:Y319" si="132">IF(W301=0,"",W301/W283)</f>
        <v>4.8610579629971289</v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0.60615006096851098</v>
      </c>
      <c r="D320" s="155">
        <f t="shared" si="133"/>
        <v>0.60804924797821103</v>
      </c>
      <c r="E320" s="155">
        <f t="shared" si="133"/>
        <v>0.61159634386952466</v>
      </c>
      <c r="F320" s="155">
        <f t="shared" si="133"/>
        <v>0.61390408016733666</v>
      </c>
      <c r="G320" s="155">
        <f t="shared" si="133"/>
        <v>0.61575534465974713</v>
      </c>
      <c r="H320" s="155">
        <f t="shared" si="133"/>
        <v>0.6178888107326036</v>
      </c>
      <c r="I320" s="155">
        <f t="shared" si="133"/>
        <v>0.62020463604265907</v>
      </c>
      <c r="J320" s="155">
        <f t="shared" si="133"/>
        <v>0.622981933070195</v>
      </c>
      <c r="K320" s="155">
        <f t="shared" si="133"/>
        <v>0.62491252150022902</v>
      </c>
      <c r="L320" s="155">
        <f t="shared" si="133"/>
        <v>0.62884481687662774</v>
      </c>
      <c r="M320" s="155">
        <f t="shared" si="133"/>
        <v>0.63566438543989034</v>
      </c>
      <c r="N320" s="155">
        <f t="shared" si="133"/>
        <v>0.64681263062215899</v>
      </c>
      <c r="O320" s="155">
        <f t="shared" si="133"/>
        <v>0.66337933426421725</v>
      </c>
      <c r="P320" s="155">
        <f t="shared" si="133"/>
        <v>0.68477947991448895</v>
      </c>
      <c r="Q320" s="155">
        <f t="shared" si="133"/>
        <v>0.70557163911411891</v>
      </c>
      <c r="R320" s="155">
        <f t="shared" ref="R320:V320" si="134">IF(R302=0,"",R302/R284)</f>
        <v>0.72003107289597745</v>
      </c>
      <c r="S320" s="155">
        <f t="shared" si="134"/>
        <v>0.7341716267427959</v>
      </c>
      <c r="T320" s="155">
        <f t="shared" si="134"/>
        <v>0.74706592841830199</v>
      </c>
      <c r="U320" s="155">
        <f t="shared" si="134"/>
        <v>0.76068036498572478</v>
      </c>
      <c r="V320" s="155">
        <f t="shared" si="134"/>
        <v>0.77452879063700653</v>
      </c>
      <c r="W320" s="155">
        <f t="shared" ref="W320:Y320" si="135">IF(W302=0,"",W302/W284)</f>
        <v>0.78725070759764548</v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0.54479335995157041</v>
      </c>
      <c r="D321" s="156">
        <f t="shared" si="136"/>
        <v>0.54816769586193193</v>
      </c>
      <c r="E321" s="156">
        <f t="shared" si="136"/>
        <v>0.55201107939887151</v>
      </c>
      <c r="F321" s="156">
        <f t="shared" si="136"/>
        <v>0.55591842397579927</v>
      </c>
      <c r="G321" s="156">
        <f t="shared" si="136"/>
        <v>0.56025773382787225</v>
      </c>
      <c r="H321" s="156">
        <f t="shared" si="136"/>
        <v>0.56498396992166366</v>
      </c>
      <c r="I321" s="156">
        <f t="shared" si="136"/>
        <v>0.57018780851146933</v>
      </c>
      <c r="J321" s="156">
        <f t="shared" si="136"/>
        <v>0.57624071820530209</v>
      </c>
      <c r="K321" s="156">
        <f t="shared" si="136"/>
        <v>0.58345854502783734</v>
      </c>
      <c r="L321" s="156">
        <f t="shared" si="136"/>
        <v>0.59192579073970586</v>
      </c>
      <c r="M321" s="156">
        <f t="shared" si="136"/>
        <v>0.60918680801746672</v>
      </c>
      <c r="N321" s="156">
        <f t="shared" si="136"/>
        <v>0.63763965608185014</v>
      </c>
      <c r="O321" s="156">
        <f t="shared" si="136"/>
        <v>0.67923604002764448</v>
      </c>
      <c r="P321" s="156">
        <f t="shared" si="136"/>
        <v>0.72967614286806159</v>
      </c>
      <c r="Q321" s="156">
        <f t="shared" si="136"/>
        <v>0.77509047363274119</v>
      </c>
      <c r="R321" s="156">
        <f t="shared" ref="R321:V321" si="137">IF(R303=0,"",R303/R285)</f>
        <v>0.80455428927857842</v>
      </c>
      <c r="S321" s="156">
        <f t="shared" si="137"/>
        <v>0.83198790969594527</v>
      </c>
      <c r="T321" s="156">
        <f t="shared" si="137"/>
        <v>0.85658243344934692</v>
      </c>
      <c r="U321" s="156">
        <f t="shared" si="137"/>
        <v>0.87752895910337247</v>
      </c>
      <c r="V321" s="156">
        <f t="shared" si="137"/>
        <v>0.89401858522257727</v>
      </c>
      <c r="W321" s="156">
        <f t="shared" ref="W321:Y321" si="138">IF(W303=0,"",W303/W285)</f>
        <v>0.90415398334772301</v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0.60878476673865101</v>
      </c>
      <c r="D325" s="157">
        <f t="shared" si="148"/>
        <v>0.61045031618852097</v>
      </c>
      <c r="E325" s="157">
        <f t="shared" si="148"/>
        <v>0.61227368033155805</v>
      </c>
      <c r="F325" s="157">
        <f t="shared" si="148"/>
        <v>0.61411904423471997</v>
      </c>
      <c r="G325" s="157">
        <f t="shared" si="148"/>
        <v>0.61611097761545908</v>
      </c>
      <c r="H325" s="157">
        <f t="shared" si="148"/>
        <v>0.61823541922603908</v>
      </c>
      <c r="I325" s="157">
        <f t="shared" si="148"/>
        <v>0.62052467595775807</v>
      </c>
      <c r="J325" s="157">
        <f t="shared" si="148"/>
        <v>0.62310828865644763</v>
      </c>
      <c r="K325" s="157">
        <f t="shared" si="148"/>
        <v>0.62610069559334514</v>
      </c>
      <c r="L325" s="157">
        <f t="shared" si="148"/>
        <v>0.62954124273690737</v>
      </c>
      <c r="M325" s="157">
        <f t="shared" si="148"/>
        <v>0.6360821372517047</v>
      </c>
      <c r="N325" s="157">
        <f t="shared" si="148"/>
        <v>0.64686748322044851</v>
      </c>
      <c r="O325" s="157">
        <f t="shared" si="148"/>
        <v>0.66331373382271219</v>
      </c>
      <c r="P325" s="157">
        <f t="shared" si="148"/>
        <v>0.6846411676310411</v>
      </c>
      <c r="Q325" s="157">
        <f t="shared" si="148"/>
        <v>0.70521760364250397</v>
      </c>
      <c r="R325" s="157">
        <f t="shared" ref="R325:V325" si="149">IF(R307=0,"",R307/R289)</f>
        <v>0.71914248767705702</v>
      </c>
      <c r="S325" s="157">
        <f t="shared" si="149"/>
        <v>0.73263330009309346</v>
      </c>
      <c r="T325" s="157">
        <f t="shared" si="149"/>
        <v>0.74601941658851689</v>
      </c>
      <c r="U325" s="157">
        <f t="shared" si="149"/>
        <v>0.75943540409177412</v>
      </c>
      <c r="V325" s="157">
        <f t="shared" si="149"/>
        <v>0.77261505662203023</v>
      </c>
      <c r="W325" s="157">
        <f t="shared" ref="W325:Y325" si="150">IF(W307=0,"",W307/W289)</f>
        <v>0.78465245171334885</v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0.58083194144875239</v>
      </c>
      <c r="D329" s="155">
        <f t="shared" si="160"/>
        <v>0.58784823851112167</v>
      </c>
      <c r="E329" s="155">
        <f t="shared" si="160"/>
        <v>0.61273415807468656</v>
      </c>
      <c r="F329" s="155">
        <f t="shared" si="160"/>
        <v>0.65587177553741205</v>
      </c>
      <c r="G329" s="155">
        <f t="shared" si="160"/>
        <v>0.6424726792855826</v>
      </c>
      <c r="H329" s="155">
        <f t="shared" si="160"/>
        <v>0.69230855746261777</v>
      </c>
      <c r="I329" s="155">
        <f t="shared" si="160"/>
        <v>0.73360574697363157</v>
      </c>
      <c r="J329" s="155">
        <f t="shared" si="160"/>
        <v>0.71209005229235689</v>
      </c>
      <c r="K329" s="155">
        <f t="shared" si="160"/>
        <v>0.60544949582056196</v>
      </c>
      <c r="L329" s="155">
        <f t="shared" si="160"/>
        <v>0.59847790066641038</v>
      </c>
      <c r="M329" s="155">
        <f t="shared" si="160"/>
        <v>0.61701162856863867</v>
      </c>
      <c r="N329" s="155">
        <f t="shared" si="160"/>
        <v>0.66145001961978744</v>
      </c>
      <c r="O329" s="155">
        <f t="shared" si="160"/>
        <v>0.67949075211945176</v>
      </c>
      <c r="P329" s="155">
        <f t="shared" si="160"/>
        <v>0.68121624527232139</v>
      </c>
      <c r="Q329" s="155">
        <f t="shared" si="160"/>
        <v>0.61822050491797553</v>
      </c>
      <c r="R329" s="155">
        <f t="shared" ref="R329:V329" si="161">IF(R311=0,"",R311/R293)</f>
        <v>0.63412781788879868</v>
      </c>
      <c r="S329" s="155">
        <f t="shared" si="161"/>
        <v>0.61854108763848259</v>
      </c>
      <c r="T329" s="155">
        <f t="shared" si="161"/>
        <v>0.65286646662836101</v>
      </c>
      <c r="U329" s="155">
        <f t="shared" si="161"/>
        <v>0.72880511413020788</v>
      </c>
      <c r="V329" s="155">
        <f t="shared" si="161"/>
        <v>0.81894668339382937</v>
      </c>
      <c r="W329" s="155">
        <f t="shared" ref="W329:Y329" si="162">IF(W311=0,"",W311/W293)</f>
        <v>0.74718656440329223</v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0.57161744790684599</v>
      </c>
      <c r="D330" s="156">
        <f t="shared" si="163"/>
        <v>0.57214600809599936</v>
      </c>
      <c r="E330" s="156">
        <f t="shared" si="163"/>
        <v>0.57267461589711555</v>
      </c>
      <c r="F330" s="156">
        <f t="shared" si="163"/>
        <v>0.5732032301907718</v>
      </c>
      <c r="G330" s="156">
        <f t="shared" si="163"/>
        <v>0.57373188833224487</v>
      </c>
      <c r="H330" s="156">
        <f t="shared" si="163"/>
        <v>0.57426058574972472</v>
      </c>
      <c r="I330" s="156">
        <f t="shared" si="163"/>
        <v>0.57478933164755219</v>
      </c>
      <c r="J330" s="156">
        <f t="shared" si="163"/>
        <v>0.57531816373266498</v>
      </c>
      <c r="K330" s="156">
        <f t="shared" si="163"/>
        <v>0.5758471140658773</v>
      </c>
      <c r="L330" s="156">
        <f t="shared" si="163"/>
        <v>0.57637619122477146</v>
      </c>
      <c r="M330" s="156">
        <f t="shared" si="163"/>
        <v>0.57677799513053207</v>
      </c>
      <c r="N330" s="156">
        <f t="shared" si="163"/>
        <v>0.57700258461365139</v>
      </c>
      <c r="O330" s="156">
        <f t="shared" si="163"/>
        <v>0.57713681584802889</v>
      </c>
      <c r="P330" s="156">
        <f t="shared" si="163"/>
        <v>0.57751136591747998</v>
      </c>
      <c r="Q330" s="156">
        <f t="shared" si="163"/>
        <v>0.57903587219672636</v>
      </c>
      <c r="R330" s="156">
        <f t="shared" ref="R330:V330" si="164">IF(R312=0,"",R312/R294)</f>
        <v>0.58304037057891678</v>
      </c>
      <c r="S330" s="156">
        <f t="shared" si="164"/>
        <v>0.58868917313904434</v>
      </c>
      <c r="T330" s="156">
        <f t="shared" si="164"/>
        <v>0.59488701711760272</v>
      </c>
      <c r="U330" s="156">
        <f t="shared" si="164"/>
        <v>0.60053863975510169</v>
      </c>
      <c r="V330" s="156">
        <f t="shared" si="164"/>
        <v>0.60454877829204257</v>
      </c>
      <c r="W330" s="156">
        <f t="shared" ref="W330:Y330" si="165">IF(W312=0,"",W312/W294)</f>
        <v>0.60647608131956188</v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0.74157921640909141</v>
      </c>
      <c r="D331" s="159">
        <f t="shared" si="166"/>
        <v>0.74292076667191631</v>
      </c>
      <c r="E331" s="159">
        <f t="shared" si="166"/>
        <v>0.74432557133997501</v>
      </c>
      <c r="F331" s="159">
        <f t="shared" si="166"/>
        <v>0.7457390016087474</v>
      </c>
      <c r="G331" s="159">
        <f t="shared" si="166"/>
        <v>0.74721068546417646</v>
      </c>
      <c r="H331" s="159">
        <f t="shared" si="166"/>
        <v>0.74873454907258263</v>
      </c>
      <c r="I331" s="159">
        <f t="shared" si="166"/>
        <v>0.75032282077115209</v>
      </c>
      <c r="J331" s="159">
        <f t="shared" si="166"/>
        <v>0.75202559574112338</v>
      </c>
      <c r="K331" s="159">
        <f t="shared" si="166"/>
        <v>0.75388546806314882</v>
      </c>
      <c r="L331" s="159">
        <f t="shared" si="166"/>
        <v>0.75591383340007179</v>
      </c>
      <c r="M331" s="159">
        <f t="shared" si="166"/>
        <v>0.75881394760844068</v>
      </c>
      <c r="N331" s="159">
        <f t="shared" si="166"/>
        <v>0.76278602094657089</v>
      </c>
      <c r="O331" s="159">
        <f t="shared" si="166"/>
        <v>0.76830481934433403</v>
      </c>
      <c r="P331" s="159">
        <f t="shared" si="166"/>
        <v>0.77560320089158796</v>
      </c>
      <c r="Q331" s="159">
        <f t="shared" si="166"/>
        <v>0.78504737779970957</v>
      </c>
      <c r="R331" s="159">
        <f t="shared" ref="R331:V331" si="167">IF(R313=0,"",R313/R295)</f>
        <v>0.79789864462308957</v>
      </c>
      <c r="S331" s="159">
        <f t="shared" si="167"/>
        <v>0.81397977459421034</v>
      </c>
      <c r="T331" s="159">
        <f t="shared" si="167"/>
        <v>0.83129199408825483</v>
      </c>
      <c r="U331" s="159">
        <f t="shared" si="167"/>
        <v>0.84783652948045274</v>
      </c>
      <c r="V331" s="159">
        <f t="shared" si="167"/>
        <v>0.86161460714601179</v>
      </c>
      <c r="W331" s="159">
        <f t="shared" ref="W331:Y331" si="168">IF(W313=0,"",W313/W295)</f>
        <v>0.87193176191231658</v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8.3740147239313011E-3</v>
      </c>
      <c r="D333" s="117">
        <f t="shared" si="169"/>
        <v>1.0290199969234399E-2</v>
      </c>
      <c r="E333" s="117">
        <f t="shared" si="169"/>
        <v>1.4389731773933856E-2</v>
      </c>
      <c r="F333" s="117">
        <f t="shared" si="169"/>
        <v>2.2623153285048402E-2</v>
      </c>
      <c r="G333" s="117">
        <f t="shared" si="169"/>
        <v>4.9504398067798105E-2</v>
      </c>
      <c r="H333" s="117">
        <f t="shared" si="169"/>
        <v>5.8650898793566435E-2</v>
      </c>
      <c r="I333" s="117">
        <f t="shared" si="169"/>
        <v>1.4706785015189053E-2</v>
      </c>
      <c r="J333" s="117">
        <f t="shared" si="169"/>
        <v>4.2878431077874535E-2</v>
      </c>
      <c r="K333" s="117">
        <f t="shared" si="169"/>
        <v>6.903413732455406E-2</v>
      </c>
      <c r="L333" s="117">
        <f t="shared" si="169"/>
        <v>6.2118564691548459E-2</v>
      </c>
      <c r="M333" s="117">
        <f t="shared" si="169"/>
        <v>4.2781584849012406E-2</v>
      </c>
      <c r="N333" s="117">
        <f t="shared" si="169"/>
        <v>3.4061411938818474E-2</v>
      </c>
      <c r="O333" s="117">
        <f t="shared" si="169"/>
        <v>5.4454809035088814E-2</v>
      </c>
      <c r="P333" s="117">
        <f t="shared" si="169"/>
        <v>0.12270807395827937</v>
      </c>
      <c r="Q333" s="117">
        <f t="shared" si="169"/>
        <v>8.4858205587191413E-2</v>
      </c>
      <c r="R333" s="117">
        <f t="shared" ref="R333:V333" si="170">R334+R336+R338+R347</f>
        <v>2.4266617811520334E-2</v>
      </c>
      <c r="S333" s="117">
        <f t="shared" si="170"/>
        <v>3.198689825492898E-2</v>
      </c>
      <c r="T333" s="117">
        <f t="shared" si="170"/>
        <v>1.9206145938448264E-2</v>
      </c>
      <c r="U333" s="117">
        <f t="shared" si="170"/>
        <v>3.1446566959928181E-2</v>
      </c>
      <c r="V333" s="117">
        <f t="shared" si="170"/>
        <v>3.6574301445058584E-3</v>
      </c>
      <c r="W333" s="117">
        <f t="shared" ref="W333:Y333" si="171">W334+W336+W338+W347</f>
        <v>7.2538996542586432E-3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2.4028518462899403E-4</v>
      </c>
      <c r="D338" s="122">
        <v>2.4462629963706105E-4</v>
      </c>
      <c r="E338" s="122">
        <v>1.3243317647243868E-4</v>
      </c>
      <c r="F338" s="122">
        <v>1.3684039080436277E-4</v>
      </c>
      <c r="G338" s="122">
        <v>4.7481432267571812E-4</v>
      </c>
      <c r="H338" s="122">
        <v>1.1794505620495485E-3</v>
      </c>
      <c r="I338" s="122">
        <v>7.6002181781196305E-4</v>
      </c>
      <c r="J338" s="122">
        <v>4.7168050447309148E-4</v>
      </c>
      <c r="K338" s="122">
        <v>2.1486100621720045E-3</v>
      </c>
      <c r="L338" s="122">
        <v>1.0384426020372875E-3</v>
      </c>
      <c r="M338" s="122">
        <v>7.279000652036789E-4</v>
      </c>
      <c r="N338" s="122">
        <v>3.5845769235589024E-4</v>
      </c>
      <c r="O338" s="122">
        <v>4.7336731143652667E-4</v>
      </c>
      <c r="P338" s="122">
        <v>8.8389694915192774E-4</v>
      </c>
      <c r="Q338" s="122">
        <v>6.6142874090090197E-4</v>
      </c>
      <c r="R338" s="122">
        <v>4.1650981419720647E-4</v>
      </c>
      <c r="S338" s="122">
        <v>7.0691842419252427E-4</v>
      </c>
      <c r="T338" s="122">
        <v>2.7127529401372848E-4</v>
      </c>
      <c r="U338" s="122">
        <v>7.4423570586982916E-4</v>
      </c>
      <c r="V338" s="122">
        <v>4.1502493949777933E-4</v>
      </c>
      <c r="W338" s="122">
        <v>5.2040658811903194E-4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2.4028518462899403E-4</v>
      </c>
      <c r="D339" s="98">
        <v>2.4462629963706105E-4</v>
      </c>
      <c r="E339" s="98">
        <v>1.3243317647243868E-4</v>
      </c>
      <c r="F339" s="98">
        <v>1.3684039080436277E-4</v>
      </c>
      <c r="G339" s="98">
        <v>4.7481432267571812E-4</v>
      </c>
      <c r="H339" s="98">
        <v>1.1794505620495485E-3</v>
      </c>
      <c r="I339" s="98">
        <v>7.6002181781196305E-4</v>
      </c>
      <c r="J339" s="98">
        <v>4.7168050447309148E-4</v>
      </c>
      <c r="K339" s="98">
        <v>2.1486100621720045E-3</v>
      </c>
      <c r="L339" s="98">
        <v>1.0384426020372875E-3</v>
      </c>
      <c r="M339" s="98">
        <v>7.279000652036789E-4</v>
      </c>
      <c r="N339" s="98">
        <v>3.5845769235589024E-4</v>
      </c>
      <c r="O339" s="98">
        <v>4.7336731143652667E-4</v>
      </c>
      <c r="P339" s="98">
        <v>8.8389694915192774E-4</v>
      </c>
      <c r="Q339" s="98">
        <v>6.6142874090090197E-4</v>
      </c>
      <c r="R339" s="98">
        <v>4.1650981419720647E-4</v>
      </c>
      <c r="S339" s="98">
        <v>7.0691842419252427E-4</v>
      </c>
      <c r="T339" s="98">
        <v>2.7127529401372848E-4</v>
      </c>
      <c r="U339" s="98">
        <v>7.4423570586982916E-4</v>
      </c>
      <c r="V339" s="98">
        <v>4.1502493949777933E-4</v>
      </c>
      <c r="W339" s="98">
        <v>5.2040658811903194E-4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8.1337295393023069E-3</v>
      </c>
      <c r="D347" s="122">
        <v>1.0045573669597338E-2</v>
      </c>
      <c r="E347" s="122">
        <v>1.4257298597461417E-2</v>
      </c>
      <c r="F347" s="122">
        <v>2.2486312894244038E-2</v>
      </c>
      <c r="G347" s="122">
        <v>4.9029583745122389E-2</v>
      </c>
      <c r="H347" s="122">
        <v>5.7471448231516883E-2</v>
      </c>
      <c r="I347" s="122">
        <v>1.394676319737709E-2</v>
      </c>
      <c r="J347" s="122">
        <v>4.2406750573401444E-2</v>
      </c>
      <c r="K347" s="122">
        <v>6.6885527262382061E-2</v>
      </c>
      <c r="L347" s="122">
        <v>6.108012208951117E-2</v>
      </c>
      <c r="M347" s="122">
        <v>4.2053684783808727E-2</v>
      </c>
      <c r="N347" s="122">
        <v>3.3702954246462587E-2</v>
      </c>
      <c r="O347" s="122">
        <v>5.3981441723652289E-2</v>
      </c>
      <c r="P347" s="122">
        <v>0.12182417700912744</v>
      </c>
      <c r="Q347" s="122">
        <v>8.4196776846290511E-2</v>
      </c>
      <c r="R347" s="122">
        <v>2.3850107997323129E-2</v>
      </c>
      <c r="S347" s="122">
        <v>3.1279979830736458E-2</v>
      </c>
      <c r="T347" s="122">
        <v>1.8934870644434536E-2</v>
      </c>
      <c r="U347" s="122">
        <v>3.0702331254058354E-2</v>
      </c>
      <c r="V347" s="122">
        <v>3.2424052050080789E-3</v>
      </c>
      <c r="W347" s="122">
        <v>6.7334930661396113E-3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8.1337295393023069E-3</v>
      </c>
      <c r="D348" s="98">
        <v>1.0045573669597338E-2</v>
      </c>
      <c r="E348" s="98">
        <v>1.4257298597461417E-2</v>
      </c>
      <c r="F348" s="98">
        <v>2.2486312894244038E-2</v>
      </c>
      <c r="G348" s="98">
        <v>4.9029583745122389E-2</v>
      </c>
      <c r="H348" s="98">
        <v>5.7471448231516883E-2</v>
      </c>
      <c r="I348" s="98">
        <v>1.394676319737709E-2</v>
      </c>
      <c r="J348" s="98">
        <v>4.2406750573401444E-2</v>
      </c>
      <c r="K348" s="98">
        <v>6.6885527262382061E-2</v>
      </c>
      <c r="L348" s="98">
        <v>6.108012208951117E-2</v>
      </c>
      <c r="M348" s="98">
        <v>4.2053684783808727E-2</v>
      </c>
      <c r="N348" s="98">
        <v>3.3702954246462587E-2</v>
      </c>
      <c r="O348" s="98">
        <v>5.3981441723652289E-2</v>
      </c>
      <c r="P348" s="98">
        <v>0.12182417700912744</v>
      </c>
      <c r="Q348" s="98">
        <v>8.4196776846290511E-2</v>
      </c>
      <c r="R348" s="98">
        <v>2.3850107997323129E-2</v>
      </c>
      <c r="S348" s="98">
        <v>3.1279979830736458E-2</v>
      </c>
      <c r="T348" s="98">
        <v>1.8934870644434536E-2</v>
      </c>
      <c r="U348" s="98">
        <v>3.0702331254058354E-2</v>
      </c>
      <c r="V348" s="98">
        <v>3.2424052050080789E-3</v>
      </c>
      <c r="W348" s="98">
        <v>6.7334930661396113E-3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9157.7451115163094</v>
      </c>
      <c r="D351" s="117">
        <f t="shared" si="174"/>
        <v>8966.0987449096556</v>
      </c>
      <c r="E351" s="117">
        <f t="shared" si="174"/>
        <v>8919.7483824029787</v>
      </c>
      <c r="F351" s="117">
        <f t="shared" si="174"/>
        <v>8062.3128768960178</v>
      </c>
      <c r="G351" s="117">
        <f t="shared" si="174"/>
        <v>9849.0274038522839</v>
      </c>
      <c r="H351" s="117">
        <f t="shared" si="174"/>
        <v>11568.473379844205</v>
      </c>
      <c r="I351" s="117">
        <f t="shared" si="174"/>
        <v>10466.87432739382</v>
      </c>
      <c r="J351" s="117">
        <f t="shared" si="174"/>
        <v>11642.126734000403</v>
      </c>
      <c r="K351" s="117">
        <f t="shared" si="174"/>
        <v>11117.662885675185</v>
      </c>
      <c r="L351" s="117">
        <f t="shared" si="174"/>
        <v>9374.4575231215695</v>
      </c>
      <c r="M351" s="117">
        <f t="shared" si="174"/>
        <v>9685.2879050912888</v>
      </c>
      <c r="N351" s="117">
        <f t="shared" si="174"/>
        <v>12336.746416690996</v>
      </c>
      <c r="O351" s="117">
        <f t="shared" si="174"/>
        <v>9109.5975562158001</v>
      </c>
      <c r="P351" s="117">
        <f t="shared" si="174"/>
        <v>10227.626253763738</v>
      </c>
      <c r="Q351" s="117">
        <f t="shared" si="174"/>
        <v>12111.728596908648</v>
      </c>
      <c r="R351" s="117">
        <f t="shared" ref="R351:V351" si="175">R352+R354+R356+R365</f>
        <v>12825.189428383528</v>
      </c>
      <c r="S351" s="117">
        <f t="shared" si="175"/>
        <v>13203.210139229463</v>
      </c>
      <c r="T351" s="117">
        <f t="shared" si="175"/>
        <v>8349.2288942670275</v>
      </c>
      <c r="U351" s="117">
        <f t="shared" si="175"/>
        <v>6975.494538793575</v>
      </c>
      <c r="V351" s="117">
        <f t="shared" si="175"/>
        <v>7852.1599498826527</v>
      </c>
      <c r="W351" s="117">
        <f t="shared" ref="W351:Y351" si="176">W352+W354+W356+W365</f>
        <v>6126.8976755065478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7860.8084090884258</v>
      </c>
      <c r="D352" s="122">
        <f t="shared" si="177"/>
        <v>7871.3224442425017</v>
      </c>
      <c r="E352" s="122">
        <f t="shared" si="177"/>
        <v>7786.3677109813043</v>
      </c>
      <c r="F352" s="122">
        <f t="shared" si="177"/>
        <v>6714.2262388145518</v>
      </c>
      <c r="G352" s="122">
        <f t="shared" si="177"/>
        <v>8552.1272716736985</v>
      </c>
      <c r="H352" s="122">
        <f t="shared" si="177"/>
        <v>10097.14469588706</v>
      </c>
      <c r="I352" s="122">
        <f t="shared" si="177"/>
        <v>9102.9859047983573</v>
      </c>
      <c r="J352" s="122">
        <f t="shared" si="177"/>
        <v>10093.121145664965</v>
      </c>
      <c r="K352" s="122">
        <f t="shared" si="177"/>
        <v>9513.4298050092621</v>
      </c>
      <c r="L352" s="122">
        <f t="shared" si="177"/>
        <v>7969.2319826433668</v>
      </c>
      <c r="M352" s="122">
        <f t="shared" si="177"/>
        <v>8158.7387832640397</v>
      </c>
      <c r="N352" s="122">
        <f t="shared" si="177"/>
        <v>10823.589726569895</v>
      </c>
      <c r="O352" s="122">
        <f t="shared" si="177"/>
        <v>7801.6841562029231</v>
      </c>
      <c r="P352" s="122">
        <f t="shared" si="177"/>
        <v>8876.6868338845707</v>
      </c>
      <c r="Q352" s="122">
        <f t="shared" si="177"/>
        <v>10890.201690651782</v>
      </c>
      <c r="R352" s="122">
        <f t="shared" si="177"/>
        <v>11577.163808742622</v>
      </c>
      <c r="S352" s="122">
        <f t="shared" si="177"/>
        <v>11961.227582804566</v>
      </c>
      <c r="T352" s="122">
        <f t="shared" si="177"/>
        <v>7054.5699622857173</v>
      </c>
      <c r="U352" s="122">
        <f t="shared" si="177"/>
        <v>5784.14930235269</v>
      </c>
      <c r="V352" s="122">
        <f t="shared" si="177"/>
        <v>6788.8566200966061</v>
      </c>
      <c r="W352" s="122">
        <f t="shared" si="177"/>
        <v>4648.4992572305709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7860.8084090884258</v>
      </c>
      <c r="D353" s="98">
        <v>7871.3224442425017</v>
      </c>
      <c r="E353" s="98">
        <v>7786.3677109813043</v>
      </c>
      <c r="F353" s="98">
        <v>6714.2262388145518</v>
      </c>
      <c r="G353" s="98">
        <v>8552.1272716736985</v>
      </c>
      <c r="H353" s="98">
        <v>10097.14469588706</v>
      </c>
      <c r="I353" s="98">
        <v>9102.9859047983573</v>
      </c>
      <c r="J353" s="98">
        <v>10093.121145664965</v>
      </c>
      <c r="K353" s="98">
        <v>9513.4298050092621</v>
      </c>
      <c r="L353" s="98">
        <v>7969.2319826433668</v>
      </c>
      <c r="M353" s="98">
        <v>8158.7387832640397</v>
      </c>
      <c r="N353" s="98">
        <v>10823.589726569895</v>
      </c>
      <c r="O353" s="98">
        <v>7801.6841562029231</v>
      </c>
      <c r="P353" s="98">
        <v>8876.6868338845707</v>
      </c>
      <c r="Q353" s="98">
        <v>10890.201690651782</v>
      </c>
      <c r="R353" s="98">
        <v>11577.163808742622</v>
      </c>
      <c r="S353" s="98">
        <v>11961.227582804566</v>
      </c>
      <c r="T353" s="98">
        <v>7054.5699622857173</v>
      </c>
      <c r="U353" s="98">
        <v>5784.14930235269</v>
      </c>
      <c r="V353" s="98">
        <v>6788.8566200966061</v>
      </c>
      <c r="W353" s="98">
        <v>4648.4992572305709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0.20601479284452134</v>
      </c>
      <c r="G354" s="122">
        <f t="shared" si="178"/>
        <v>0.55012508508237845</v>
      </c>
      <c r="H354" s="122">
        <f t="shared" si="178"/>
        <v>1.5630704946743694</v>
      </c>
      <c r="I354" s="122">
        <f t="shared" si="178"/>
        <v>0.78428043215321808</v>
      </c>
      <c r="J354" s="122">
        <f t="shared" si="178"/>
        <v>0.78245553002282375</v>
      </c>
      <c r="K354" s="122">
        <f t="shared" si="178"/>
        <v>0.94697772841454875</v>
      </c>
      <c r="L354" s="122">
        <f t="shared" si="178"/>
        <v>7.3834414891226077</v>
      </c>
      <c r="M354" s="122">
        <f t="shared" si="178"/>
        <v>0.93361897182817855</v>
      </c>
      <c r="N354" s="122">
        <f t="shared" si="178"/>
        <v>3.4034330872644745</v>
      </c>
      <c r="O354" s="122">
        <f t="shared" si="178"/>
        <v>2.0274995630038224</v>
      </c>
      <c r="P354" s="122">
        <f t="shared" si="178"/>
        <v>4.5824914290192931</v>
      </c>
      <c r="Q354" s="122">
        <f t="shared" si="178"/>
        <v>2.6705916952806121</v>
      </c>
      <c r="R354" s="122">
        <f t="shared" si="178"/>
        <v>2.043289948041203</v>
      </c>
      <c r="S354" s="122">
        <f t="shared" si="178"/>
        <v>1.5546149570458225</v>
      </c>
      <c r="T354" s="122">
        <f t="shared" si="178"/>
        <v>1.7219769154213158</v>
      </c>
      <c r="U354" s="122">
        <f t="shared" si="178"/>
        <v>1.0475249528010382</v>
      </c>
      <c r="V354" s="122">
        <f t="shared" si="178"/>
        <v>0.68066029687619223</v>
      </c>
      <c r="W354" s="122">
        <f t="shared" si="178"/>
        <v>0.81673657678473743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0.20601479284452134</v>
      </c>
      <c r="G355" s="98">
        <f>RES_hhdet_in_fech!G165</f>
        <v>0.55012508508237845</v>
      </c>
      <c r="H355" s="98">
        <f>RES_hhdet_in_fech!H165</f>
        <v>1.5630704946743694</v>
      </c>
      <c r="I355" s="98">
        <f>RES_hhdet_in_fech!I165</f>
        <v>0.78428043215321808</v>
      </c>
      <c r="J355" s="98">
        <f>RES_hhdet_in_fech!J165</f>
        <v>0.78245553002282375</v>
      </c>
      <c r="K355" s="98">
        <f>RES_hhdet_in_fech!K165</f>
        <v>0.94697772841454875</v>
      </c>
      <c r="L355" s="98">
        <f>RES_hhdet_in_fech!L165</f>
        <v>7.3834414891226077</v>
      </c>
      <c r="M355" s="98">
        <f>RES_hhdet_in_fech!M165</f>
        <v>0.93361897182817855</v>
      </c>
      <c r="N355" s="98">
        <f>RES_hhdet_in_fech!N165</f>
        <v>3.4034330872644745</v>
      </c>
      <c r="O355" s="98">
        <f>RES_hhdet_in_fech!O165</f>
        <v>2.0274995630038224</v>
      </c>
      <c r="P355" s="98">
        <f>RES_hhdet_in_fech!P165</f>
        <v>4.5824914290192931</v>
      </c>
      <c r="Q355" s="98">
        <f>RES_hhdet_in_fech!Q165</f>
        <v>2.6705916952806121</v>
      </c>
      <c r="R355" s="98">
        <f>RES_hhdet_in_fech!R165</f>
        <v>2.043289948041203</v>
      </c>
      <c r="S355" s="98">
        <f>RES_hhdet_in_fech!S165</f>
        <v>1.5546149570458225</v>
      </c>
      <c r="T355" s="98">
        <f>RES_hhdet_in_fech!T165</f>
        <v>1.7219769154213158</v>
      </c>
      <c r="U355" s="98">
        <f>RES_hhdet_in_fech!U165</f>
        <v>1.0475249528010382</v>
      </c>
      <c r="V355" s="98">
        <f>RES_hhdet_in_fech!V165</f>
        <v>0.68066029687619223</v>
      </c>
      <c r="W355" s="98">
        <f>RES_hhdet_in_fech!W165</f>
        <v>0.81673657678473743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524.31054131491646</v>
      </c>
      <c r="D356" s="122">
        <v>399.05763450603899</v>
      </c>
      <c r="E356" s="122">
        <v>439.56828009674001</v>
      </c>
      <c r="F356" s="122">
        <v>622.50507540174146</v>
      </c>
      <c r="G356" s="122">
        <v>620.55843083910486</v>
      </c>
      <c r="H356" s="122">
        <v>742.04740201815514</v>
      </c>
      <c r="I356" s="122">
        <v>612.6085790545925</v>
      </c>
      <c r="J356" s="122">
        <v>747.02544489176273</v>
      </c>
      <c r="K356" s="122">
        <v>785.7800870676582</v>
      </c>
      <c r="L356" s="122">
        <v>623.51491443249824</v>
      </c>
      <c r="M356" s="122">
        <v>708.93339082496527</v>
      </c>
      <c r="N356" s="122">
        <v>745.6899548321361</v>
      </c>
      <c r="O356" s="122">
        <v>649.27421518728011</v>
      </c>
      <c r="P356" s="122">
        <v>712.97043971081223</v>
      </c>
      <c r="Q356" s="122">
        <v>678.46835598928408</v>
      </c>
      <c r="R356" s="122">
        <v>699.37746758456342</v>
      </c>
      <c r="S356" s="122">
        <v>693.07287207694458</v>
      </c>
      <c r="T356" s="122">
        <v>689.43453093362257</v>
      </c>
      <c r="U356" s="122">
        <v>625.3062076351107</v>
      </c>
      <c r="V356" s="122">
        <v>610.01212516308283</v>
      </c>
      <c r="W356" s="122">
        <v>924.2673817527774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528.88973549259106</v>
      </c>
      <c r="D357" s="98">
        <v>538.44492788576554</v>
      </c>
      <c r="E357" s="98">
        <v>582.9951420691965</v>
      </c>
      <c r="F357" s="98">
        <v>602.39650820726695</v>
      </c>
      <c r="G357" s="98">
        <v>696.73992292615787</v>
      </c>
      <c r="H357" s="98">
        <v>741.73682618264559</v>
      </c>
      <c r="I357" s="98">
        <v>669.15109861944268</v>
      </c>
      <c r="J357" s="98">
        <v>692.14137534937402</v>
      </c>
      <c r="K357" s="98">
        <v>727.58274823980526</v>
      </c>
      <c r="L357" s="98">
        <v>761.90247845665851</v>
      </c>
      <c r="M357" s="98">
        <v>801.08741107994229</v>
      </c>
      <c r="N357" s="98">
        <v>788.99826632305474</v>
      </c>
      <c r="O357" s="98">
        <v>694.61658660052615</v>
      </c>
      <c r="P357" s="98">
        <v>648.51275837289984</v>
      </c>
      <c r="Q357" s="98">
        <v>582.34613567608903</v>
      </c>
      <c r="R357" s="98">
        <v>611.18420818983157</v>
      </c>
      <c r="S357" s="98">
        <v>622.39692216281401</v>
      </c>
      <c r="T357" s="98">
        <v>597.10180932762898</v>
      </c>
      <c r="U357" s="98">
        <v>546.04368864077367</v>
      </c>
      <c r="V357" s="98">
        <v>456.75398342333517</v>
      </c>
      <c r="W357" s="98">
        <v>572.73132166648168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524.11568198820692</v>
      </c>
      <c r="D361" s="101">
        <v>394.95800823016458</v>
      </c>
      <c r="E361" s="101">
        <v>438.34240948159078</v>
      </c>
      <c r="F361" s="101">
        <v>622.58211972049423</v>
      </c>
      <c r="G361" s="101">
        <v>620.12393563708736</v>
      </c>
      <c r="H361" s="101">
        <v>742.04943762756398</v>
      </c>
      <c r="I361" s="101">
        <v>612.27753385807694</v>
      </c>
      <c r="J361" s="101">
        <v>747.18561240988276</v>
      </c>
      <c r="K361" s="101">
        <v>787.58573242508555</v>
      </c>
      <c r="L361" s="101">
        <v>621.38587498597269</v>
      </c>
      <c r="M361" s="101">
        <v>707.64901423604567</v>
      </c>
      <c r="N361" s="101">
        <v>745.44527510619866</v>
      </c>
      <c r="O361" s="101">
        <v>649.09892251429073</v>
      </c>
      <c r="P361" s="101">
        <v>713.18881694854656</v>
      </c>
      <c r="Q361" s="101">
        <v>679.03915302202267</v>
      </c>
      <c r="R361" s="101">
        <v>700.44003697486141</v>
      </c>
      <c r="S361" s="101">
        <v>694.31280102280652</v>
      </c>
      <c r="T361" s="101">
        <v>690.4547820010921</v>
      </c>
      <c r="U361" s="101">
        <v>626.27479238860565</v>
      </c>
      <c r="V361" s="101">
        <v>613.30799917899139</v>
      </c>
      <c r="W361" s="101">
        <v>937.05051121046085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772.62616111296586</v>
      </c>
      <c r="D365" s="122">
        <v>695.71866616111458</v>
      </c>
      <c r="E365" s="122">
        <v>693.81239132493454</v>
      </c>
      <c r="F365" s="122">
        <v>725.37554788688101</v>
      </c>
      <c r="G365" s="122">
        <v>675.79157625439848</v>
      </c>
      <c r="H365" s="122">
        <v>727.71821144431533</v>
      </c>
      <c r="I365" s="122">
        <v>750.49556310871526</v>
      </c>
      <c r="J365" s="122">
        <v>801.19768791365323</v>
      </c>
      <c r="K365" s="122">
        <v>817.5060158698509</v>
      </c>
      <c r="L365" s="122">
        <v>774.32718455658096</v>
      </c>
      <c r="M365" s="122">
        <v>816.68211203045564</v>
      </c>
      <c r="N365" s="122">
        <v>764.06330220170139</v>
      </c>
      <c r="O365" s="122">
        <v>656.61168526259257</v>
      </c>
      <c r="P365" s="122">
        <v>633.38648873933585</v>
      </c>
      <c r="Q365" s="122">
        <v>540.38795857230025</v>
      </c>
      <c r="R365" s="122">
        <v>546.60486210830095</v>
      </c>
      <c r="S365" s="122">
        <v>547.35506939090703</v>
      </c>
      <c r="T365" s="122">
        <v>603.50242413226556</v>
      </c>
      <c r="U365" s="122">
        <v>564.99150385297355</v>
      </c>
      <c r="V365" s="122">
        <v>452.6105443260879</v>
      </c>
      <c r="W365" s="122">
        <v>553.31429994641439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778.39499637320432</v>
      </c>
      <c r="D366" s="98">
        <v>775.83260501117832</v>
      </c>
      <c r="E366" s="98">
        <v>794.47144807660334</v>
      </c>
      <c r="F366" s="98">
        <v>767.35562183551383</v>
      </c>
      <c r="G366" s="98">
        <v>843.11415524029007</v>
      </c>
      <c r="H366" s="98">
        <v>916.666159961262</v>
      </c>
      <c r="I366" s="98">
        <v>777.16722264444661</v>
      </c>
      <c r="J366" s="98">
        <v>837.14034503250969</v>
      </c>
      <c r="K366" s="98">
        <v>834.11434381504523</v>
      </c>
      <c r="L366" s="98">
        <v>822.28105383037303</v>
      </c>
      <c r="M366" s="98">
        <v>890.03863728312308</v>
      </c>
      <c r="N366" s="98">
        <v>899.191445529318</v>
      </c>
      <c r="O366" s="98">
        <v>756.80322020636265</v>
      </c>
      <c r="P366" s="98">
        <v>702.87336810035583</v>
      </c>
      <c r="Q366" s="98">
        <v>573.76108414119869</v>
      </c>
      <c r="R366" s="98">
        <v>613.99152920329038</v>
      </c>
      <c r="S366" s="98">
        <v>662.02024307537499</v>
      </c>
      <c r="T366" s="98">
        <v>631.47556669556559</v>
      </c>
      <c r="U366" s="98">
        <v>722.76628629113816</v>
      </c>
      <c r="V366" s="98">
        <v>679.69822089068305</v>
      </c>
      <c r="W366" s="98">
        <v>559.28437657935478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684.17068712264415</v>
      </c>
      <c r="D367" s="33">
        <v>344.44985735698901</v>
      </c>
      <c r="E367" s="33">
        <v>489.91327636642569</v>
      </c>
      <c r="F367" s="33">
        <v>684.65803255324431</v>
      </c>
      <c r="G367" s="33">
        <v>518.8883520038919</v>
      </c>
      <c r="H367" s="33">
        <v>662.44958342093935</v>
      </c>
      <c r="I367" s="33">
        <v>747.79420271983997</v>
      </c>
      <c r="J367" s="33">
        <v>791.27787041674094</v>
      </c>
      <c r="K367" s="33">
        <v>743.29412011474301</v>
      </c>
      <c r="L367" s="33">
        <v>547.06754321556639</v>
      </c>
      <c r="M367" s="33">
        <v>632.84889212015662</v>
      </c>
      <c r="N367" s="33">
        <v>647.32956581920553</v>
      </c>
      <c r="O367" s="33">
        <v>588.95546596722943</v>
      </c>
      <c r="P367" s="33">
        <v>581.10001048247386</v>
      </c>
      <c r="Q367" s="33">
        <v>433.12905749016915</v>
      </c>
      <c r="R367" s="33">
        <v>404.34412046332289</v>
      </c>
      <c r="S367" s="33">
        <v>256.49706784981811</v>
      </c>
      <c r="T367" s="33">
        <v>531.10134926254796</v>
      </c>
      <c r="U367" s="33">
        <v>469.81768347898378</v>
      </c>
      <c r="V367" s="33">
        <v>424.3925490133276</v>
      </c>
      <c r="W367" s="33">
        <v>548.12718418336772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6013.2693408471496</v>
      </c>
      <c r="D369" s="117">
        <f t="shared" si="179"/>
        <v>5946.8962738228247</v>
      </c>
      <c r="E369" s="117">
        <f t="shared" si="179"/>
        <v>5973.081298320074</v>
      </c>
      <c r="F369" s="117">
        <f t="shared" si="179"/>
        <v>5446.0847006220902</v>
      </c>
      <c r="G369" s="117">
        <f t="shared" si="179"/>
        <v>6706.227630858134</v>
      </c>
      <c r="H369" s="117">
        <f t="shared" si="179"/>
        <v>7972.2754500487317</v>
      </c>
      <c r="I369" s="117">
        <f t="shared" si="179"/>
        <v>7295.8757551693916</v>
      </c>
      <c r="J369" s="117">
        <f t="shared" si="179"/>
        <v>8145.8946921372317</v>
      </c>
      <c r="K369" s="117">
        <f t="shared" si="179"/>
        <v>7737.6063764996252</v>
      </c>
      <c r="L369" s="117">
        <f t="shared" si="179"/>
        <v>6577.310804005976</v>
      </c>
      <c r="M369" s="117">
        <f t="shared" si="179"/>
        <v>6821.076410641419</v>
      </c>
      <c r="N369" s="117">
        <f t="shared" si="179"/>
        <v>8810.1931390553473</v>
      </c>
      <c r="O369" s="117">
        <f t="shared" si="179"/>
        <v>6529.2389871856049</v>
      </c>
      <c r="P369" s="117">
        <f t="shared" si="179"/>
        <v>7388.9868205353932</v>
      </c>
      <c r="Q369" s="117">
        <f t="shared" si="179"/>
        <v>8840.1990248863494</v>
      </c>
      <c r="R369" s="117">
        <f t="shared" ref="R369:V369" si="180">R370+R372+R374+R383</f>
        <v>9638.6755252596267</v>
      </c>
      <c r="S369" s="117">
        <f t="shared" si="180"/>
        <v>10284.445323520209</v>
      </c>
      <c r="T369" s="117">
        <f t="shared" si="180"/>
        <v>6716.4179908933465</v>
      </c>
      <c r="U369" s="117">
        <f t="shared" si="180"/>
        <v>5839.3222721831708</v>
      </c>
      <c r="V369" s="117">
        <f t="shared" si="180"/>
        <v>6846.9580610865551</v>
      </c>
      <c r="W369" s="117">
        <f t="shared" ref="W369:Y369" si="181">W370+W372+W374+W383</f>
        <v>5361.8350308471217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5246.6925210893396</v>
      </c>
      <c r="D370" s="122">
        <f t="shared" si="182"/>
        <v>5295.2725868593452</v>
      </c>
      <c r="E370" s="122">
        <f t="shared" si="182"/>
        <v>5279.1203938716244</v>
      </c>
      <c r="F370" s="122">
        <f t="shared" si="182"/>
        <v>4587.5506352348193</v>
      </c>
      <c r="G370" s="122">
        <f t="shared" si="182"/>
        <v>5888.2059512045371</v>
      </c>
      <c r="H370" s="122">
        <f t="shared" si="182"/>
        <v>7004.8445692793657</v>
      </c>
      <c r="I370" s="122">
        <f t="shared" si="182"/>
        <v>6362.6923315337326</v>
      </c>
      <c r="J370" s="122">
        <f t="shared" si="182"/>
        <v>7107.2154738026884</v>
      </c>
      <c r="K370" s="122">
        <f t="shared" si="182"/>
        <v>6748.1213048816408</v>
      </c>
      <c r="L370" s="122">
        <f t="shared" si="182"/>
        <v>5693.6163797333729</v>
      </c>
      <c r="M370" s="122">
        <f t="shared" si="182"/>
        <v>5862.8176326575085</v>
      </c>
      <c r="N370" s="122">
        <f t="shared" si="182"/>
        <v>7808.317247069197</v>
      </c>
      <c r="O370" s="122">
        <f t="shared" si="182"/>
        <v>5643.4978650848579</v>
      </c>
      <c r="P370" s="122">
        <f t="shared" si="182"/>
        <v>6448.2659702787505</v>
      </c>
      <c r="Q370" s="122">
        <f t="shared" si="182"/>
        <v>8014.7213563632113</v>
      </c>
      <c r="R370" s="122">
        <f t="shared" si="182"/>
        <v>8778.701863872373</v>
      </c>
      <c r="S370" s="122">
        <f t="shared" si="182"/>
        <v>9429.5999706642615</v>
      </c>
      <c r="T370" s="122">
        <f t="shared" si="182"/>
        <v>5799.0995783078361</v>
      </c>
      <c r="U370" s="122">
        <f t="shared" si="182"/>
        <v>4946.8661914080394</v>
      </c>
      <c r="V370" s="122">
        <f t="shared" si="182"/>
        <v>6000.5447762211306</v>
      </c>
      <c r="W370" s="122">
        <f t="shared" si="182"/>
        <v>4216.8056659004005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5246.6925210893396</v>
      </c>
      <c r="D371" s="98">
        <v>5295.2725868593452</v>
      </c>
      <c r="E371" s="98">
        <v>5279.1203938716244</v>
      </c>
      <c r="F371" s="98">
        <v>4587.5506352348193</v>
      </c>
      <c r="G371" s="98">
        <v>5888.2059512045371</v>
      </c>
      <c r="H371" s="98">
        <v>7004.8445692793657</v>
      </c>
      <c r="I371" s="98">
        <v>6362.6923315337326</v>
      </c>
      <c r="J371" s="98">
        <v>7107.2154738026884</v>
      </c>
      <c r="K371" s="98">
        <v>6748.1213048816408</v>
      </c>
      <c r="L371" s="98">
        <v>5693.6163797333729</v>
      </c>
      <c r="M371" s="98">
        <v>5862.8176326575085</v>
      </c>
      <c r="N371" s="98">
        <v>7808.317247069197</v>
      </c>
      <c r="O371" s="98">
        <v>5643.4978650848579</v>
      </c>
      <c r="P371" s="98">
        <v>6448.2659702787505</v>
      </c>
      <c r="Q371" s="98">
        <v>8014.7213563632113</v>
      </c>
      <c r="R371" s="98">
        <v>8778.701863872373</v>
      </c>
      <c r="S371" s="98">
        <v>9429.5999706642615</v>
      </c>
      <c r="T371" s="98">
        <v>5799.0995783078361</v>
      </c>
      <c r="U371" s="98">
        <v>4946.8661914080394</v>
      </c>
      <c r="V371" s="98">
        <v>6000.5447762211306</v>
      </c>
      <c r="W371" s="98">
        <v>4216.8056659004005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0.62231114927436726</v>
      </c>
      <c r="G372" s="122">
        <f t="shared" si="183"/>
        <v>1.7318845559612051</v>
      </c>
      <c r="H372" s="122">
        <f t="shared" si="183"/>
        <v>5.1225488248597237</v>
      </c>
      <c r="I372" s="122">
        <f t="shared" si="183"/>
        <v>2.6728846517298814</v>
      </c>
      <c r="J372" s="122">
        <f t="shared" si="183"/>
        <v>2.7709591403020277</v>
      </c>
      <c r="K372" s="122">
        <f t="shared" si="183"/>
        <v>3.4826509251867019</v>
      </c>
      <c r="L372" s="122">
        <f t="shared" si="183"/>
        <v>28.182594244098322</v>
      </c>
      <c r="M372" s="122">
        <f t="shared" si="183"/>
        <v>3.7127098205543536</v>
      </c>
      <c r="N372" s="122">
        <f t="shared" si="183"/>
        <v>14.164524440582559</v>
      </c>
      <c r="O372" s="122">
        <f t="shared" si="183"/>
        <v>8.8644576053874058</v>
      </c>
      <c r="P372" s="122">
        <f t="shared" si="183"/>
        <v>21.020157691837646</v>
      </c>
      <c r="Q372" s="122">
        <f t="shared" si="183"/>
        <v>12.690721900555319</v>
      </c>
      <c r="R372" s="122">
        <f t="shared" si="183"/>
        <v>9.7828045869249323</v>
      </c>
      <c r="S372" s="122">
        <f t="shared" si="183"/>
        <v>7.4493149664271261</v>
      </c>
      <c r="T372" s="122">
        <f t="shared" si="183"/>
        <v>8.2588694050648463</v>
      </c>
      <c r="U372" s="122">
        <f t="shared" si="183"/>
        <v>5.0292290752523892</v>
      </c>
      <c r="V372" s="122">
        <f t="shared" si="183"/>
        <v>3.2774271440266531</v>
      </c>
      <c r="W372" s="122">
        <f t="shared" si="183"/>
        <v>3.970203840250464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0.62231114927436726</v>
      </c>
      <c r="G373" s="98">
        <f>RES_hhdet_in_tesh!G165</f>
        <v>1.7318845559612051</v>
      </c>
      <c r="H373" s="98">
        <f>RES_hhdet_in_tesh!H165</f>
        <v>5.1225488248597237</v>
      </c>
      <c r="I373" s="98">
        <f>RES_hhdet_in_tesh!I165</f>
        <v>2.6728846517298814</v>
      </c>
      <c r="J373" s="98">
        <f>RES_hhdet_in_tesh!J165</f>
        <v>2.7709591403020277</v>
      </c>
      <c r="K373" s="98">
        <f>RES_hhdet_in_tesh!K165</f>
        <v>3.4826509251867019</v>
      </c>
      <c r="L373" s="98">
        <f>RES_hhdet_in_tesh!L165</f>
        <v>28.182594244098322</v>
      </c>
      <c r="M373" s="98">
        <f>RES_hhdet_in_tesh!M165</f>
        <v>3.7127098205543536</v>
      </c>
      <c r="N373" s="98">
        <f>RES_hhdet_in_tesh!N165</f>
        <v>14.164524440582559</v>
      </c>
      <c r="O373" s="98">
        <f>RES_hhdet_in_tesh!O165</f>
        <v>8.8644576053874058</v>
      </c>
      <c r="P373" s="98">
        <f>RES_hhdet_in_tesh!P165</f>
        <v>21.020157691837646</v>
      </c>
      <c r="Q373" s="98">
        <f>RES_hhdet_in_tesh!Q165</f>
        <v>12.690721900555319</v>
      </c>
      <c r="R373" s="98">
        <f>RES_hhdet_in_tesh!R165</f>
        <v>9.7828045869249323</v>
      </c>
      <c r="S373" s="98">
        <f>RES_hhdet_in_tesh!S165</f>
        <v>7.4493149664271261</v>
      </c>
      <c r="T373" s="98">
        <f>RES_hhdet_in_tesh!T165</f>
        <v>8.2588694050648463</v>
      </c>
      <c r="U373" s="98">
        <f>RES_hhdet_in_tesh!U165</f>
        <v>5.0292290752523892</v>
      </c>
      <c r="V373" s="98">
        <f>RES_hhdet_in_tesh!V165</f>
        <v>3.2774271440266531</v>
      </c>
      <c r="W373" s="98">
        <f>RES_hhdet_in_tesh!W165</f>
        <v>3.970203840250464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317.81086658446964</v>
      </c>
      <c r="D374" s="122">
        <v>242.64669456136076</v>
      </c>
      <c r="E374" s="122">
        <v>268.83835298818138</v>
      </c>
      <c r="F374" s="122">
        <v>382.15840571400469</v>
      </c>
      <c r="G374" s="122">
        <v>382.11217046284492</v>
      </c>
      <c r="H374" s="122">
        <v>458.5027867402161</v>
      </c>
      <c r="I374" s="122">
        <v>379.94268080916419</v>
      </c>
      <c r="J374" s="122">
        <v>465.38335571129284</v>
      </c>
      <c r="K374" s="122">
        <v>491.04381555411976</v>
      </c>
      <c r="L374" s="122">
        <v>392.09412218615063</v>
      </c>
      <c r="M374" s="122">
        <v>450.64370819656915</v>
      </c>
      <c r="N374" s="122">
        <v>482.32168131349277</v>
      </c>
      <c r="O374" s="122">
        <v>430.71509662586004</v>
      </c>
      <c r="P374" s="122">
        <v>488.22752689957451</v>
      </c>
      <c r="Q374" s="122">
        <v>478.7080300224207</v>
      </c>
      <c r="R374" s="122">
        <v>503.57350834418492</v>
      </c>
      <c r="S374" s="122">
        <v>508.834437944032</v>
      </c>
      <c r="T374" s="122">
        <v>515.05304793556331</v>
      </c>
      <c r="U374" s="122">
        <v>475.65815425171547</v>
      </c>
      <c r="V374" s="122">
        <v>472.47195357647274</v>
      </c>
      <c r="W374" s="122">
        <v>727.6301502942971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288.13561604290607</v>
      </c>
      <c r="D375" s="98">
        <v>295.15811546768424</v>
      </c>
      <c r="E375" s="98">
        <v>321.81977765791561</v>
      </c>
      <c r="F375" s="98">
        <v>334.8833174511085</v>
      </c>
      <c r="G375" s="98">
        <v>390.35393028601561</v>
      </c>
      <c r="H375" s="98">
        <v>419.06941669376602</v>
      </c>
      <c r="I375" s="98">
        <v>381.54179848486206</v>
      </c>
      <c r="J375" s="98">
        <v>398.84004323092881</v>
      </c>
      <c r="K375" s="98">
        <v>424.51437167535198</v>
      </c>
      <c r="L375" s="98">
        <v>450.98972702699933</v>
      </c>
      <c r="M375" s="98">
        <v>488.01188289876626</v>
      </c>
      <c r="N375" s="98">
        <v>503.09658318740856</v>
      </c>
      <c r="O375" s="98">
        <v>471.80861962006071</v>
      </c>
      <c r="P375" s="98">
        <v>473.20428813026479</v>
      </c>
      <c r="Q375" s="98">
        <v>451.37094211937648</v>
      </c>
      <c r="R375" s="98">
        <v>491.73087623846055</v>
      </c>
      <c r="S375" s="98">
        <v>517.82671427142952</v>
      </c>
      <c r="T375" s="98">
        <v>511.46692085086841</v>
      </c>
      <c r="U375" s="98">
        <v>479.16914971790425</v>
      </c>
      <c r="V375" s="98">
        <v>408.34655005490663</v>
      </c>
      <c r="W375" s="98">
        <v>517.83730587275545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319.07364320325951</v>
      </c>
      <c r="D379" s="101">
        <v>241.10224100529243</v>
      </c>
      <c r="E379" s="101">
        <v>268.38552029869646</v>
      </c>
      <c r="F379" s="101">
        <v>382.33953632037594</v>
      </c>
      <c r="G379" s="101">
        <v>382.065164228112</v>
      </c>
      <c r="H379" s="101">
        <v>458.76124515812359</v>
      </c>
      <c r="I379" s="101">
        <v>379.93331829349842</v>
      </c>
      <c r="J379" s="101">
        <v>465.57754825744183</v>
      </c>
      <c r="K379" s="101">
        <v>493.10797491074027</v>
      </c>
      <c r="L379" s="101">
        <v>391.18803595782987</v>
      </c>
      <c r="M379" s="101">
        <v>450.12289739932584</v>
      </c>
      <c r="N379" s="101">
        <v>482.20430898652148</v>
      </c>
      <c r="O379" s="101">
        <v>430.5562299132535</v>
      </c>
      <c r="P379" s="101">
        <v>488.27842437705385</v>
      </c>
      <c r="Q379" s="101">
        <v>478.87036427362642</v>
      </c>
      <c r="R379" s="101">
        <v>503.7161906587117</v>
      </c>
      <c r="S379" s="101">
        <v>508.67667871021803</v>
      </c>
      <c r="T379" s="101">
        <v>515.0926736492064</v>
      </c>
      <c r="U379" s="101">
        <v>475.6152500301327</v>
      </c>
      <c r="V379" s="101">
        <v>473.85099451242047</v>
      </c>
      <c r="W379" s="101">
        <v>735.25898100053496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448.76595317334051</v>
      </c>
      <c r="D383" s="122">
        <v>408.9769924021183</v>
      </c>
      <c r="E383" s="122">
        <v>425.12255146026865</v>
      </c>
      <c r="F383" s="122">
        <v>475.75334852399163</v>
      </c>
      <c r="G383" s="122">
        <v>434.1776246347905</v>
      </c>
      <c r="H383" s="122">
        <v>503.80554520429024</v>
      </c>
      <c r="I383" s="122">
        <v>550.56785817476543</v>
      </c>
      <c r="J383" s="122">
        <v>570.52490348294873</v>
      </c>
      <c r="K383" s="122">
        <v>494.95860513867763</v>
      </c>
      <c r="L383" s="122">
        <v>463.41770784235467</v>
      </c>
      <c r="M383" s="122">
        <v>503.90235996678683</v>
      </c>
      <c r="N383" s="122">
        <v>505.38968623207495</v>
      </c>
      <c r="O383" s="122">
        <v>446.16156786949972</v>
      </c>
      <c r="P383" s="122">
        <v>431.47316566522989</v>
      </c>
      <c r="Q383" s="122">
        <v>334.07891660016156</v>
      </c>
      <c r="R383" s="122">
        <v>346.61734845614455</v>
      </c>
      <c r="S383" s="122">
        <v>338.56159994548881</v>
      </c>
      <c r="T383" s="122">
        <v>394.00649524488279</v>
      </c>
      <c r="U383" s="122">
        <v>411.76869744816412</v>
      </c>
      <c r="V383" s="122">
        <v>370.66390414492548</v>
      </c>
      <c r="W383" s="122">
        <v>413.42901081217406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444.94416129030969</v>
      </c>
      <c r="D384" s="98">
        <v>443.88952790786584</v>
      </c>
      <c r="E384" s="98">
        <v>454.97363136849395</v>
      </c>
      <c r="F384" s="98">
        <v>439.85072114116485</v>
      </c>
      <c r="G384" s="98">
        <v>483.72147636565711</v>
      </c>
      <c r="H384" s="98">
        <v>526.40524595630518</v>
      </c>
      <c r="I384" s="98">
        <v>446.70742848218589</v>
      </c>
      <c r="J384" s="98">
        <v>481.62204609063321</v>
      </c>
      <c r="K384" s="98">
        <v>480.32233768684671</v>
      </c>
      <c r="L384" s="98">
        <v>473.94322192304162</v>
      </c>
      <c r="M384" s="98">
        <v>513.35470080087055</v>
      </c>
      <c r="N384" s="98">
        <v>518.83578813290183</v>
      </c>
      <c r="O384" s="98">
        <v>436.77900073343477</v>
      </c>
      <c r="P384" s="98">
        <v>405.91735887865622</v>
      </c>
      <c r="Q384" s="98">
        <v>332.22824978823837</v>
      </c>
      <c r="R384" s="98">
        <v>357.98184871900224</v>
      </c>
      <c r="S384" s="98">
        <v>389.72414949735168</v>
      </c>
      <c r="T384" s="98">
        <v>375.65661625417277</v>
      </c>
      <c r="U384" s="98">
        <v>434.04908243012648</v>
      </c>
      <c r="V384" s="98">
        <v>410.91072904673734</v>
      </c>
      <c r="W384" s="98">
        <v>339.19259705110125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507.36676204648006</v>
      </c>
      <c r="D385" s="33">
        <v>255.89895210768651</v>
      </c>
      <c r="E385" s="33">
        <v>364.65497933847888</v>
      </c>
      <c r="F385" s="33">
        <v>510.57619763966574</v>
      </c>
      <c r="G385" s="33">
        <v>387.71892118020492</v>
      </c>
      <c r="H385" s="33">
        <v>495.99889012599721</v>
      </c>
      <c r="I385" s="33">
        <v>561.08705554106507</v>
      </c>
      <c r="J385" s="33">
        <v>595.06121189691703</v>
      </c>
      <c r="K385" s="33">
        <v>560.35863565128943</v>
      </c>
      <c r="L385" s="33">
        <v>413.53592372083824</v>
      </c>
      <c r="M385" s="33">
        <v>480.21456606932429</v>
      </c>
      <c r="N385" s="33">
        <v>493.77394375230313</v>
      </c>
      <c r="O385" s="33">
        <v>452.49732288181025</v>
      </c>
      <c r="P385" s="33">
        <v>450.70302816834203</v>
      </c>
      <c r="Q385" s="33">
        <v>340.02683083151697</v>
      </c>
      <c r="R385" s="33">
        <v>322.62562567900062</v>
      </c>
      <c r="S385" s="33">
        <v>208.78342547247081</v>
      </c>
      <c r="T385" s="33">
        <v>441.50029969142616</v>
      </c>
      <c r="U385" s="33">
        <v>398.32859424936748</v>
      </c>
      <c r="V385" s="33">
        <v>365.66281939381281</v>
      </c>
      <c r="W385" s="33">
        <v>477.92950145704066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170.89825967206735</v>
      </c>
      <c r="D387" s="117">
        <f t="shared" si="184"/>
        <v>147.00285670334856</v>
      </c>
      <c r="E387" s="117">
        <f t="shared" si="184"/>
        <v>121.94687944011741</v>
      </c>
      <c r="F387" s="117">
        <f t="shared" si="184"/>
        <v>86.347913301711444</v>
      </c>
      <c r="G387" s="117">
        <f t="shared" si="184"/>
        <v>93.581092755762029</v>
      </c>
      <c r="H387" s="117">
        <f t="shared" si="184"/>
        <v>54.558975621922265</v>
      </c>
      <c r="I387" s="117">
        <f t="shared" si="184"/>
        <v>17.120820739451748</v>
      </c>
      <c r="J387" s="117">
        <f t="shared" si="184"/>
        <v>41.58916690385503</v>
      </c>
      <c r="K387" s="117">
        <f t="shared" si="184"/>
        <v>159.80124380683813</v>
      </c>
      <c r="L387" s="117">
        <f t="shared" si="184"/>
        <v>156.86506235239511</v>
      </c>
      <c r="M387" s="117">
        <f t="shared" si="184"/>
        <v>147.015755494888</v>
      </c>
      <c r="N387" s="117">
        <f t="shared" si="184"/>
        <v>95.678123423647406</v>
      </c>
      <c r="O387" s="117">
        <f t="shared" si="184"/>
        <v>69.903477580345069</v>
      </c>
      <c r="P387" s="117">
        <f t="shared" si="184"/>
        <v>69.053502508879774</v>
      </c>
      <c r="Q387" s="117">
        <f t="shared" si="184"/>
        <v>100.18678345595207</v>
      </c>
      <c r="R387" s="117">
        <f t="shared" ref="R387:V387" si="185">R388+R390+R392+R401</f>
        <v>96.296102426668</v>
      </c>
      <c r="S387" s="117">
        <f t="shared" si="185"/>
        <v>110.29964915492752</v>
      </c>
      <c r="T387" s="117">
        <f t="shared" si="185"/>
        <v>104.95161714999053</v>
      </c>
      <c r="U387" s="117">
        <f t="shared" si="185"/>
        <v>63.272770543115058</v>
      </c>
      <c r="V387" s="117">
        <f t="shared" si="185"/>
        <v>19.249632339504515</v>
      </c>
      <c r="W387" s="117">
        <f t="shared" ref="W387:Y387" si="186">W388+W390+W392+W401</f>
        <v>63.630698721567043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4.9037792781427347</v>
      </c>
      <c r="D392" s="122">
        <v>3.4946614233865865</v>
      </c>
      <c r="E392" s="122">
        <v>1.1223150548511751</v>
      </c>
      <c r="F392" s="122">
        <v>0.52229156795558318</v>
      </c>
      <c r="G392" s="122">
        <v>0.89756960808264297</v>
      </c>
      <c r="H392" s="122">
        <v>1.0971633135344638</v>
      </c>
      <c r="I392" s="122">
        <v>0.88477510804652271</v>
      </c>
      <c r="J392" s="122">
        <v>0.45749806447438557</v>
      </c>
      <c r="K392" s="122">
        <v>4.9736344031759367</v>
      </c>
      <c r="L392" s="122">
        <v>2.6223298031244635</v>
      </c>
      <c r="M392" s="122">
        <v>2.5013747945143603</v>
      </c>
      <c r="N392" s="122">
        <v>1.0069036302131749</v>
      </c>
      <c r="O392" s="122">
        <v>0.60766022007256315</v>
      </c>
      <c r="P392" s="122">
        <v>0.49740965062010567</v>
      </c>
      <c r="Q392" s="122">
        <v>0.78090760436942386</v>
      </c>
      <c r="R392" s="122">
        <v>1.6528167230047877</v>
      </c>
      <c r="S392" s="122">
        <v>2.4376497385949114</v>
      </c>
      <c r="T392" s="122">
        <v>1.4823786558127239</v>
      </c>
      <c r="U392" s="122">
        <v>1.497456148631447</v>
      </c>
      <c r="V392" s="122">
        <v>2.1843417868304176</v>
      </c>
      <c r="W392" s="122">
        <v>4.5649700712195793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120.14259231449701</v>
      </c>
      <c r="D393" s="98">
        <v>122.31314981853052</v>
      </c>
      <c r="E393" s="98">
        <v>132.43317647243867</v>
      </c>
      <c r="F393" s="98">
        <v>136.84039080436278</v>
      </c>
      <c r="G393" s="98">
        <v>158.27144089190605</v>
      </c>
      <c r="H393" s="98">
        <v>168.49293743564979</v>
      </c>
      <c r="I393" s="98">
        <v>152.0043635623926</v>
      </c>
      <c r="J393" s="98">
        <v>157.22683482436383</v>
      </c>
      <c r="K393" s="98">
        <v>165.27769709015422</v>
      </c>
      <c r="L393" s="98">
        <v>173.07376700621458</v>
      </c>
      <c r="M393" s="98">
        <v>181.97501630091972</v>
      </c>
      <c r="N393" s="98">
        <v>179.22884617794512</v>
      </c>
      <c r="O393" s="98">
        <v>157.78910381217557</v>
      </c>
      <c r="P393" s="98">
        <v>147.31615819198797</v>
      </c>
      <c r="Q393" s="98">
        <v>132.28574818018041</v>
      </c>
      <c r="R393" s="98">
        <v>138.83660473240215</v>
      </c>
      <c r="S393" s="98">
        <v>141.38368483850485</v>
      </c>
      <c r="T393" s="98">
        <v>135.63764700686423</v>
      </c>
      <c r="U393" s="98">
        <v>124.0392843116382</v>
      </c>
      <c r="V393" s="98">
        <v>103.75623487444483</v>
      </c>
      <c r="W393" s="98">
        <v>130.101647029758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165.99448039392462</v>
      </c>
      <c r="D401" s="122">
        <v>143.50819527996197</v>
      </c>
      <c r="E401" s="122">
        <v>120.82456438526624</v>
      </c>
      <c r="F401" s="122">
        <v>85.825621733755867</v>
      </c>
      <c r="G401" s="122">
        <v>92.683523147679381</v>
      </c>
      <c r="H401" s="122">
        <v>53.461812308387799</v>
      </c>
      <c r="I401" s="122">
        <v>16.236045631405226</v>
      </c>
      <c r="J401" s="122">
        <v>41.131668839380644</v>
      </c>
      <c r="K401" s="122">
        <v>154.82760940366219</v>
      </c>
      <c r="L401" s="122">
        <v>154.24273254927064</v>
      </c>
      <c r="M401" s="122">
        <v>144.51438070037364</v>
      </c>
      <c r="N401" s="122">
        <v>94.671219793434233</v>
      </c>
      <c r="O401" s="122">
        <v>69.295817360272508</v>
      </c>
      <c r="P401" s="122">
        <v>68.556092858259674</v>
      </c>
      <c r="Q401" s="122">
        <v>99.40587585158265</v>
      </c>
      <c r="R401" s="122">
        <v>94.64328570366321</v>
      </c>
      <c r="S401" s="122">
        <v>107.86199941633261</v>
      </c>
      <c r="T401" s="122">
        <v>103.4692384941778</v>
      </c>
      <c r="U401" s="122">
        <v>61.775314394483608</v>
      </c>
      <c r="V401" s="122">
        <v>17.065290552674099</v>
      </c>
      <c r="W401" s="122">
        <v>59.065728650347467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176.82020737613712</v>
      </c>
      <c r="D402" s="98">
        <v>176.23813455433924</v>
      </c>
      <c r="E402" s="98">
        <v>180.47213414508121</v>
      </c>
      <c r="F402" s="98">
        <v>174.31250305615532</v>
      </c>
      <c r="G402" s="98">
        <v>191.52181150438435</v>
      </c>
      <c r="H402" s="98">
        <v>208.22988489680031</v>
      </c>
      <c r="I402" s="98">
        <v>176.54130629591253</v>
      </c>
      <c r="J402" s="98">
        <v>190.16480077758493</v>
      </c>
      <c r="K402" s="98">
        <v>189.47741434102568</v>
      </c>
      <c r="L402" s="98">
        <v>186.78936418810756</v>
      </c>
      <c r="M402" s="98">
        <v>202.18117684523426</v>
      </c>
      <c r="N402" s="98">
        <v>204.2603287664399</v>
      </c>
      <c r="O402" s="98">
        <v>171.91541950207736</v>
      </c>
      <c r="P402" s="98">
        <v>159.66471429767685</v>
      </c>
      <c r="Q402" s="98">
        <v>130.33556787351472</v>
      </c>
      <c r="R402" s="98">
        <v>139.47431577381946</v>
      </c>
      <c r="S402" s="98">
        <v>150.3845184170022</v>
      </c>
      <c r="T402" s="98">
        <v>143.44598973056466</v>
      </c>
      <c r="U402" s="98">
        <v>164.18358959389494</v>
      </c>
      <c r="V402" s="98">
        <v>154.40024785752757</v>
      </c>
      <c r="W402" s="98">
        <v>127.04703898376624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151.2065980107183</v>
      </c>
      <c r="D405" s="118">
        <f t="shared" si="189"/>
        <v>150.28614459283654</v>
      </c>
      <c r="E405" s="118">
        <f t="shared" si="189"/>
        <v>138.94385690902146</v>
      </c>
      <c r="F405" s="118">
        <f t="shared" si="189"/>
        <v>117.10531403871016</v>
      </c>
      <c r="G405" s="118">
        <f t="shared" si="189"/>
        <v>121.10495772923316</v>
      </c>
      <c r="H405" s="118">
        <f t="shared" si="189"/>
        <v>147.245746613184</v>
      </c>
      <c r="I405" s="118">
        <f t="shared" si="189"/>
        <v>148.1075022928068</v>
      </c>
      <c r="J405" s="118">
        <f t="shared" si="189"/>
        <v>159.58451092644549</v>
      </c>
      <c r="K405" s="118">
        <f t="shared" si="189"/>
        <v>156.92582632920227</v>
      </c>
      <c r="L405" s="118">
        <f t="shared" si="189"/>
        <v>147.81745380495593</v>
      </c>
      <c r="M405" s="118">
        <f t="shared" si="189"/>
        <v>150.39668810658344</v>
      </c>
      <c r="N405" s="118">
        <f t="shared" si="189"/>
        <v>150.96257285997785</v>
      </c>
      <c r="O405" s="118">
        <f t="shared" si="189"/>
        <v>95.981843537637374</v>
      </c>
      <c r="P405" s="118">
        <f t="shared" si="189"/>
        <v>111.03854043144295</v>
      </c>
      <c r="Q405" s="118">
        <f t="shared" si="189"/>
        <v>131.02739301438913</v>
      </c>
      <c r="R405" s="118">
        <f t="shared" ref="R405:V405" si="190">R406+R408+R410+R419</f>
        <v>138.85518920615257</v>
      </c>
      <c r="S405" s="118">
        <f t="shared" si="190"/>
        <v>140.31797091244601</v>
      </c>
      <c r="T405" s="118">
        <f t="shared" si="190"/>
        <v>96.781680225524582</v>
      </c>
      <c r="U405" s="118">
        <f t="shared" si="190"/>
        <v>85.822688693991182</v>
      </c>
      <c r="V405" s="118">
        <f t="shared" si="190"/>
        <v>110.99553318820138</v>
      </c>
      <c r="W405" s="118">
        <f t="shared" ref="W405:Y405" si="191">W406+W408+W410+W419</f>
        <v>85.98116053381078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129.79244155393425</v>
      </c>
      <c r="D406" s="123">
        <f t="shared" si="192"/>
        <v>131.93594412105571</v>
      </c>
      <c r="E406" s="123">
        <f t="shared" si="192"/>
        <v>121.28906721292024</v>
      </c>
      <c r="F406" s="123">
        <f t="shared" si="192"/>
        <v>97.524318918027348</v>
      </c>
      <c r="G406" s="123">
        <f t="shared" si="192"/>
        <v>105.15810031414539</v>
      </c>
      <c r="H406" s="123">
        <f t="shared" si="192"/>
        <v>128.51839310082445</v>
      </c>
      <c r="I406" s="123">
        <f t="shared" si="192"/>
        <v>128.80832076465836</v>
      </c>
      <c r="J406" s="123">
        <f t="shared" si="192"/>
        <v>138.35150901151948</v>
      </c>
      <c r="K406" s="123">
        <f t="shared" si="192"/>
        <v>134.28207427475658</v>
      </c>
      <c r="L406" s="123">
        <f t="shared" si="192"/>
        <v>125.65970644700387</v>
      </c>
      <c r="M406" s="123">
        <f t="shared" si="192"/>
        <v>126.69187577631253</v>
      </c>
      <c r="N406" s="123">
        <f t="shared" si="192"/>
        <v>132.4463434291844</v>
      </c>
      <c r="O406" s="123">
        <f t="shared" si="192"/>
        <v>82.201219470972902</v>
      </c>
      <c r="P406" s="123">
        <f t="shared" si="192"/>
        <v>96.371760704379597</v>
      </c>
      <c r="Q406" s="123">
        <f t="shared" si="192"/>
        <v>117.81264131787073</v>
      </c>
      <c r="R406" s="123">
        <f t="shared" si="192"/>
        <v>125.34312105955324</v>
      </c>
      <c r="S406" s="123">
        <f t="shared" si="192"/>
        <v>127.11872085215995</v>
      </c>
      <c r="T406" s="123">
        <f t="shared" si="192"/>
        <v>81.774394122472529</v>
      </c>
      <c r="U406" s="123">
        <f t="shared" si="192"/>
        <v>71.165025242960979</v>
      </c>
      <c r="V406" s="123">
        <f t="shared" si="192"/>
        <v>95.96502937986314</v>
      </c>
      <c r="W406" s="123">
        <f t="shared" si="192"/>
        <v>65.23421510286569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129.79244155393425</v>
      </c>
      <c r="D407" s="99">
        <v>131.93594412105571</v>
      </c>
      <c r="E407" s="99">
        <v>121.28906721292024</v>
      </c>
      <c r="F407" s="99">
        <v>97.524318918027348</v>
      </c>
      <c r="G407" s="99">
        <v>105.15810031414539</v>
      </c>
      <c r="H407" s="99">
        <v>128.51839310082445</v>
      </c>
      <c r="I407" s="99">
        <v>128.80832076465836</v>
      </c>
      <c r="J407" s="99">
        <v>138.35150901151948</v>
      </c>
      <c r="K407" s="99">
        <v>134.28207427475658</v>
      </c>
      <c r="L407" s="99">
        <v>125.65970644700387</v>
      </c>
      <c r="M407" s="99">
        <v>126.69187577631253</v>
      </c>
      <c r="N407" s="99">
        <v>132.4463434291844</v>
      </c>
      <c r="O407" s="99">
        <v>82.201219470972902</v>
      </c>
      <c r="P407" s="99">
        <v>96.371760704379597</v>
      </c>
      <c r="Q407" s="99">
        <v>117.81264131787073</v>
      </c>
      <c r="R407" s="99">
        <v>125.34312105955324</v>
      </c>
      <c r="S407" s="99">
        <v>127.11872085215995</v>
      </c>
      <c r="T407" s="99">
        <v>81.774394122472529</v>
      </c>
      <c r="U407" s="99">
        <v>71.165025242960979</v>
      </c>
      <c r="V407" s="99">
        <v>95.96502937986314</v>
      </c>
      <c r="W407" s="99">
        <v>65.23421510286569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2.9923704749555383E-3</v>
      </c>
      <c r="G408" s="123">
        <f t="shared" si="193"/>
        <v>6.7644115954671631E-3</v>
      </c>
      <c r="H408" s="123">
        <f t="shared" si="193"/>
        <v>1.9895060864155777E-2</v>
      </c>
      <c r="I408" s="123">
        <f t="shared" si="193"/>
        <v>1.1097660320553288E-2</v>
      </c>
      <c r="J408" s="123">
        <f t="shared" si="193"/>
        <v>1.0725513124308571E-2</v>
      </c>
      <c r="K408" s="123">
        <f t="shared" si="193"/>
        <v>1.336659188850544E-2</v>
      </c>
      <c r="L408" s="123">
        <f t="shared" si="193"/>
        <v>0.11642289898355143</v>
      </c>
      <c r="M408" s="123">
        <f t="shared" si="193"/>
        <v>1.4497576395495721E-2</v>
      </c>
      <c r="N408" s="123">
        <f t="shared" si="193"/>
        <v>4.1647205677753839E-2</v>
      </c>
      <c r="O408" s="123">
        <f t="shared" si="193"/>
        <v>2.136243062637563E-2</v>
      </c>
      <c r="P408" s="123">
        <f t="shared" si="193"/>
        <v>4.9750855887078428E-2</v>
      </c>
      <c r="Q408" s="123">
        <f t="shared" si="193"/>
        <v>2.8891059177779874E-2</v>
      </c>
      <c r="R408" s="123">
        <f t="shared" si="193"/>
        <v>2.212220052753255E-2</v>
      </c>
      <c r="S408" s="123">
        <f t="shared" si="193"/>
        <v>1.6521771146750821E-2</v>
      </c>
      <c r="T408" s="123">
        <f t="shared" si="193"/>
        <v>1.9960624064154563E-2</v>
      </c>
      <c r="U408" s="123">
        <f t="shared" si="193"/>
        <v>1.2888176949096993E-2</v>
      </c>
      <c r="V408" s="123">
        <f t="shared" si="193"/>
        <v>9.621588588875022E-3</v>
      </c>
      <c r="W408" s="123">
        <f t="shared" si="193"/>
        <v>1.1461585037252602E-2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2.9923704749555383E-3</v>
      </c>
      <c r="G409" s="99">
        <f>RES_hhdet_in_fecs!G165</f>
        <v>6.7644115954671631E-3</v>
      </c>
      <c r="H409" s="99">
        <f>RES_hhdet_in_fecs!H165</f>
        <v>1.9895060864155777E-2</v>
      </c>
      <c r="I409" s="99">
        <f>RES_hhdet_in_fecs!I165</f>
        <v>1.1097660320553288E-2</v>
      </c>
      <c r="J409" s="99">
        <f>RES_hhdet_in_fecs!J165</f>
        <v>1.0725513124308571E-2</v>
      </c>
      <c r="K409" s="99">
        <f>RES_hhdet_in_fecs!K165</f>
        <v>1.336659188850544E-2</v>
      </c>
      <c r="L409" s="99">
        <f>RES_hhdet_in_fecs!L165</f>
        <v>0.11642289898355143</v>
      </c>
      <c r="M409" s="99">
        <f>RES_hhdet_in_fecs!M165</f>
        <v>1.4497576395495721E-2</v>
      </c>
      <c r="N409" s="99">
        <f>RES_hhdet_in_fecs!N165</f>
        <v>4.1647205677753839E-2</v>
      </c>
      <c r="O409" s="99">
        <f>RES_hhdet_in_fecs!O165</f>
        <v>2.136243062637563E-2</v>
      </c>
      <c r="P409" s="99">
        <f>RES_hhdet_in_fecs!P165</f>
        <v>4.9750855887078428E-2</v>
      </c>
      <c r="Q409" s="99">
        <f>RES_hhdet_in_fecs!Q165</f>
        <v>2.8891059177779874E-2</v>
      </c>
      <c r="R409" s="99">
        <f>RES_hhdet_in_fecs!R165</f>
        <v>2.212220052753255E-2</v>
      </c>
      <c r="S409" s="99">
        <f>RES_hhdet_in_fecs!S165</f>
        <v>1.6521771146750821E-2</v>
      </c>
      <c r="T409" s="99">
        <f>RES_hhdet_in_fecs!T165</f>
        <v>1.9960624064154563E-2</v>
      </c>
      <c r="U409" s="99">
        <f>RES_hhdet_in_fecs!U165</f>
        <v>1.2888176949096993E-2</v>
      </c>
      <c r="V409" s="99">
        <f>RES_hhdet_in_fecs!V165</f>
        <v>9.621588588875022E-3</v>
      </c>
      <c r="W409" s="99">
        <f>RES_hhdet_in_fecs!W165</f>
        <v>1.1461585037252602E-2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8.6570670277434587</v>
      </c>
      <c r="D410" s="123">
        <v>6.688843728639327</v>
      </c>
      <c r="E410" s="123">
        <v>6.847201243030181</v>
      </c>
      <c r="F410" s="123">
        <v>9.0419031683223121</v>
      </c>
      <c r="G410" s="123">
        <v>7.6304694315191286</v>
      </c>
      <c r="H410" s="123">
        <v>9.444921567862762</v>
      </c>
      <c r="I410" s="123">
        <v>8.6684834162437898</v>
      </c>
      <c r="J410" s="123">
        <v>10.23985505367358</v>
      </c>
      <c r="K410" s="123">
        <v>11.091286967785772</v>
      </c>
      <c r="L410" s="123">
        <v>9.8316501870645521</v>
      </c>
      <c r="M410" s="123">
        <v>11.008576628083205</v>
      </c>
      <c r="N410" s="123">
        <v>9.1248754197457345</v>
      </c>
      <c r="O410" s="123">
        <v>6.8409757676513028</v>
      </c>
      <c r="P410" s="123">
        <v>7.7405250281920868</v>
      </c>
      <c r="Q410" s="123">
        <v>7.339822653450506</v>
      </c>
      <c r="R410" s="123">
        <v>7.571988790516782</v>
      </c>
      <c r="S410" s="123">
        <v>7.3656768375856245</v>
      </c>
      <c r="T410" s="123">
        <v>7.9917119478025898</v>
      </c>
      <c r="U410" s="123">
        <v>7.6934272828733175</v>
      </c>
      <c r="V410" s="123">
        <v>8.6229294252667508</v>
      </c>
      <c r="W410" s="123">
        <v>12.970607040549329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8.7326756371560457</v>
      </c>
      <c r="D411" s="99">
        <v>9.0251975345978614</v>
      </c>
      <c r="E411" s="99">
        <v>9.0813765283023304</v>
      </c>
      <c r="F411" s="99">
        <v>8.7498256823535403</v>
      </c>
      <c r="G411" s="99">
        <v>8.5672072433505679</v>
      </c>
      <c r="H411" s="99">
        <v>9.4409684990975009</v>
      </c>
      <c r="I411" s="99">
        <v>9.4685667156271389</v>
      </c>
      <c r="J411" s="99">
        <v>9.4875313935990135</v>
      </c>
      <c r="K411" s="99">
        <v>10.269831453291932</v>
      </c>
      <c r="L411" s="99">
        <v>12.013760170694844</v>
      </c>
      <c r="M411" s="99">
        <v>12.439577913524593</v>
      </c>
      <c r="N411" s="99">
        <v>9.6548315287604201</v>
      </c>
      <c r="O411" s="99">
        <v>7.3187185407820508</v>
      </c>
      <c r="P411" s="99">
        <v>7.0407256145477932</v>
      </c>
      <c r="Q411" s="99">
        <v>6.2999509425200522</v>
      </c>
      <c r="R411" s="99">
        <v>6.6171419410144381</v>
      </c>
      <c r="S411" s="99">
        <v>6.6145636022675944</v>
      </c>
      <c r="T411" s="99">
        <v>6.9214195830837815</v>
      </c>
      <c r="U411" s="99">
        <v>6.7182243843661302</v>
      </c>
      <c r="V411" s="99">
        <v>6.4565230776616618</v>
      </c>
      <c r="W411" s="99">
        <v>8.0373634943847954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8.6538496401088807</v>
      </c>
      <c r="D415" s="102">
        <v>6.6201274402287797</v>
      </c>
      <c r="E415" s="102">
        <v>6.8281057277714439</v>
      </c>
      <c r="F415" s="102">
        <v>9.0430222391497779</v>
      </c>
      <c r="G415" s="102">
        <v>7.6251268204250318</v>
      </c>
      <c r="H415" s="102">
        <v>9.4449474774895013</v>
      </c>
      <c r="I415" s="102">
        <v>8.6637990877930662</v>
      </c>
      <c r="J415" s="102">
        <v>10.242050550736057</v>
      </c>
      <c r="K415" s="102">
        <v>11.116773654392979</v>
      </c>
      <c r="L415" s="102">
        <v>9.798079264239469</v>
      </c>
      <c r="M415" s="102">
        <v>10.988632359296565</v>
      </c>
      <c r="N415" s="102">
        <v>9.1218813174349176</v>
      </c>
      <c r="O415" s="102">
        <v>6.8391288239407455</v>
      </c>
      <c r="P415" s="102">
        <v>7.7428958901242533</v>
      </c>
      <c r="Q415" s="102">
        <v>7.3459976636104249</v>
      </c>
      <c r="R415" s="102">
        <v>7.583492969426449</v>
      </c>
      <c r="S415" s="102">
        <v>7.3788542627666427</v>
      </c>
      <c r="T415" s="102">
        <v>8.0035383827718576</v>
      </c>
      <c r="U415" s="102">
        <v>7.7053442225699431</v>
      </c>
      <c r="V415" s="102">
        <v>8.669518809086215</v>
      </c>
      <c r="W415" s="102">
        <v>13.14999771495531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12.757089429040574</v>
      </c>
      <c r="D419" s="123">
        <v>11.661356743141486</v>
      </c>
      <c r="E419" s="123">
        <v>10.807588453071062</v>
      </c>
      <c r="F419" s="123">
        <v>10.536099581885551</v>
      </c>
      <c r="G419" s="123">
        <v>8.3096235719731819</v>
      </c>
      <c r="H419" s="123">
        <v>9.2625368836326238</v>
      </c>
      <c r="I419" s="123">
        <v>10.619600451584096</v>
      </c>
      <c r="J419" s="123">
        <v>10.982421348128129</v>
      </c>
      <c r="K419" s="123">
        <v>11.539098494771389</v>
      </c>
      <c r="L419" s="123">
        <v>12.209674271903966</v>
      </c>
      <c r="M419" s="123">
        <v>12.681738125792199</v>
      </c>
      <c r="N419" s="123">
        <v>9.3497068053699888</v>
      </c>
      <c r="O419" s="123">
        <v>6.9182858683867838</v>
      </c>
      <c r="P419" s="123">
        <v>6.8765038429841994</v>
      </c>
      <c r="Q419" s="123">
        <v>5.8460379838901266</v>
      </c>
      <c r="R419" s="123">
        <v>5.9179571555550341</v>
      </c>
      <c r="S419" s="123">
        <v>5.8170514515536915</v>
      </c>
      <c r="T419" s="123">
        <v>6.9956135311853176</v>
      </c>
      <c r="U419" s="123">
        <v>6.951347991207796</v>
      </c>
      <c r="V419" s="123">
        <v>6.397952794482614</v>
      </c>
      <c r="W419" s="123">
        <v>7.7648768053585151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12.852340600978959</v>
      </c>
      <c r="D420" s="99">
        <v>13.004194396447263</v>
      </c>
      <c r="E420" s="99">
        <v>12.37556514684111</v>
      </c>
      <c r="F420" s="99">
        <v>11.145861298924697</v>
      </c>
      <c r="G420" s="99">
        <v>10.367044373473533</v>
      </c>
      <c r="H420" s="99">
        <v>11.667502589728404</v>
      </c>
      <c r="I420" s="99">
        <v>10.997007569724675</v>
      </c>
      <c r="J420" s="99">
        <v>11.47510550187112</v>
      </c>
      <c r="K420" s="99">
        <v>11.773525065674535</v>
      </c>
      <c r="L420" s="99">
        <v>12.96581603676497</v>
      </c>
      <c r="M420" s="99">
        <v>13.820845043120761</v>
      </c>
      <c r="N420" s="99">
        <v>11.003245874222829</v>
      </c>
      <c r="O420" s="99">
        <v>7.9739382362794737</v>
      </c>
      <c r="P420" s="99">
        <v>7.6309038838093173</v>
      </c>
      <c r="Q420" s="99">
        <v>6.2070759319457585</v>
      </c>
      <c r="R420" s="99">
        <v>6.6475361190235001</v>
      </c>
      <c r="S420" s="99">
        <v>7.0356630116259096</v>
      </c>
      <c r="T420" s="99">
        <v>7.3198695520405215</v>
      </c>
      <c r="U420" s="99">
        <v>8.8925230522228489</v>
      </c>
      <c r="V420" s="99">
        <v>9.6079890012888374</v>
      </c>
      <c r="W420" s="99">
        <v>7.8486572346331984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11.296571459318711</v>
      </c>
      <c r="D421" s="110">
        <v>5.7735301094161633</v>
      </c>
      <c r="E421" s="110">
        <v>7.6314305349214777</v>
      </c>
      <c r="F421" s="110">
        <v>9.9446765631032186</v>
      </c>
      <c r="G421" s="110">
        <v>6.380320549320837</v>
      </c>
      <c r="H421" s="110">
        <v>8.4317852755194362</v>
      </c>
      <c r="I421" s="110">
        <v>10.581375884490372</v>
      </c>
      <c r="J421" s="110">
        <v>10.846445399755991</v>
      </c>
      <c r="K421" s="110">
        <v>10.491597488077602</v>
      </c>
      <c r="L421" s="110">
        <v>8.6262198210409498</v>
      </c>
      <c r="M421" s="110">
        <v>9.8271087426073738</v>
      </c>
      <c r="N421" s="110">
        <v>7.9212568244238186</v>
      </c>
      <c r="O421" s="110">
        <v>6.2054367425409662</v>
      </c>
      <c r="P421" s="110">
        <v>6.3088438517124406</v>
      </c>
      <c r="Q421" s="110">
        <v>4.6856871657610837</v>
      </c>
      <c r="R421" s="110">
        <v>4.3777348993438254</v>
      </c>
      <c r="S421" s="110">
        <v>2.7259392016144117</v>
      </c>
      <c r="T421" s="110">
        <v>6.1563626536777347</v>
      </c>
      <c r="U421" s="110">
        <v>5.7803810995632299</v>
      </c>
      <c r="V421" s="110">
        <v>5.9990725557670483</v>
      </c>
      <c r="W421" s="110">
        <v>7.6920839733657553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99.287104945542879</v>
      </c>
      <c r="D423" s="118">
        <f t="shared" si="194"/>
        <v>99.679485884955341</v>
      </c>
      <c r="E423" s="118">
        <f t="shared" si="194"/>
        <v>93.043314411987438</v>
      </c>
      <c r="F423" s="118">
        <f t="shared" si="194"/>
        <v>79.104528549790501</v>
      </c>
      <c r="G423" s="118">
        <f t="shared" si="194"/>
        <v>82.460671542047677</v>
      </c>
      <c r="H423" s="118">
        <f t="shared" si="194"/>
        <v>101.47265004677669</v>
      </c>
      <c r="I423" s="118">
        <f t="shared" si="194"/>
        <v>103.2374996906875</v>
      </c>
      <c r="J423" s="118">
        <f t="shared" si="194"/>
        <v>111.65989257843819</v>
      </c>
      <c r="K423" s="118">
        <f t="shared" si="194"/>
        <v>109.21632423364912</v>
      </c>
      <c r="L423" s="118">
        <f t="shared" si="194"/>
        <v>103.71174369652994</v>
      </c>
      <c r="M423" s="118">
        <f t="shared" si="194"/>
        <v>105.92016587789206</v>
      </c>
      <c r="N423" s="118">
        <f t="shared" si="194"/>
        <v>107.80876729910605</v>
      </c>
      <c r="O423" s="118">
        <f t="shared" si="194"/>
        <v>68.794300848150968</v>
      </c>
      <c r="P423" s="118">
        <f t="shared" si="194"/>
        <v>80.220208625387585</v>
      </c>
      <c r="Q423" s="118">
        <f t="shared" si="194"/>
        <v>95.635253274651944</v>
      </c>
      <c r="R423" s="118">
        <f t="shared" ref="R423:V423" si="195">R424+R426+R428+R437</f>
        <v>104.35558252220885</v>
      </c>
      <c r="S423" s="118">
        <f t="shared" si="195"/>
        <v>109.29860878822376</v>
      </c>
      <c r="T423" s="118">
        <f t="shared" si="195"/>
        <v>77.854641007858675</v>
      </c>
      <c r="U423" s="118">
        <f t="shared" si="195"/>
        <v>71.843843438251739</v>
      </c>
      <c r="V423" s="118">
        <f t="shared" si="195"/>
        <v>96.78633211221242</v>
      </c>
      <c r="W423" s="118">
        <f t="shared" ref="W423:Y423" si="196">W424+W426+W428+W437</f>
        <v>75.244736073540139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86.629898218562701</v>
      </c>
      <c r="D424" s="123">
        <f t="shared" si="197"/>
        <v>88.75723146580691</v>
      </c>
      <c r="E424" s="123">
        <f t="shared" si="197"/>
        <v>82.233412554401113</v>
      </c>
      <c r="F424" s="123">
        <f t="shared" si="197"/>
        <v>66.634297875883163</v>
      </c>
      <c r="G424" s="123">
        <f t="shared" si="197"/>
        <v>72.402167603141294</v>
      </c>
      <c r="H424" s="123">
        <f t="shared" si="197"/>
        <v>89.159004360066916</v>
      </c>
      <c r="I424" s="123">
        <f t="shared" si="197"/>
        <v>90.032844534563026</v>
      </c>
      <c r="J424" s="123">
        <f t="shared" si="197"/>
        <v>97.422191954265003</v>
      </c>
      <c r="K424" s="123">
        <f t="shared" si="197"/>
        <v>95.249741139631141</v>
      </c>
      <c r="L424" s="123">
        <f t="shared" si="197"/>
        <v>89.777555033833195</v>
      </c>
      <c r="M424" s="123">
        <f t="shared" si="197"/>
        <v>91.039973572810183</v>
      </c>
      <c r="N424" s="123">
        <f t="shared" si="197"/>
        <v>95.548990107286116</v>
      </c>
      <c r="O424" s="123">
        <f t="shared" si="197"/>
        <v>59.461828664644194</v>
      </c>
      <c r="P424" s="123">
        <f t="shared" si="197"/>
        <v>70.007059691881736</v>
      </c>
      <c r="Q424" s="123">
        <f t="shared" si="197"/>
        <v>86.705050947810733</v>
      </c>
      <c r="R424" s="123">
        <f t="shared" si="197"/>
        <v>95.044858019382886</v>
      </c>
      <c r="S424" s="123">
        <f t="shared" si="197"/>
        <v>100.21368443332888</v>
      </c>
      <c r="T424" s="123">
        <f t="shared" si="197"/>
        <v>67.221369552958578</v>
      </c>
      <c r="U424" s="123">
        <f t="shared" si="197"/>
        <v>60.863549501032118</v>
      </c>
      <c r="V424" s="123">
        <f t="shared" si="197"/>
        <v>84.821714166214164</v>
      </c>
      <c r="W424" s="123">
        <f t="shared" si="197"/>
        <v>59.176089450472134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86.629898218562701</v>
      </c>
      <c r="D425" s="99">
        <v>88.75723146580691</v>
      </c>
      <c r="E425" s="99">
        <v>82.233412554401113</v>
      </c>
      <c r="F425" s="99">
        <v>66.634297875883163</v>
      </c>
      <c r="G425" s="99">
        <v>72.402167603141294</v>
      </c>
      <c r="H425" s="99">
        <v>89.159004360066916</v>
      </c>
      <c r="I425" s="99">
        <v>90.032844534563026</v>
      </c>
      <c r="J425" s="99">
        <v>97.422191954265003</v>
      </c>
      <c r="K425" s="99">
        <v>95.249741139631141</v>
      </c>
      <c r="L425" s="99">
        <v>89.777555033833195</v>
      </c>
      <c r="M425" s="99">
        <v>91.039973572810183</v>
      </c>
      <c r="N425" s="99">
        <v>95.548990107286116</v>
      </c>
      <c r="O425" s="99">
        <v>59.461828664644194</v>
      </c>
      <c r="P425" s="99">
        <v>70.007059691881736</v>
      </c>
      <c r="Q425" s="99">
        <v>86.705050947810733</v>
      </c>
      <c r="R425" s="99">
        <v>95.044858019382886</v>
      </c>
      <c r="S425" s="99">
        <v>100.21368443332888</v>
      </c>
      <c r="T425" s="99">
        <v>67.221369552958578</v>
      </c>
      <c r="U425" s="99">
        <v>60.863549501032118</v>
      </c>
      <c r="V425" s="99">
        <v>84.821714166214164</v>
      </c>
      <c r="W425" s="99">
        <v>59.176089450472134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9.0390863860424341E-3</v>
      </c>
      <c r="G426" s="123">
        <f t="shared" si="198"/>
        <v>2.1295484045415206E-2</v>
      </c>
      <c r="H426" s="123">
        <f t="shared" si="198"/>
        <v>6.5200783328345807E-2</v>
      </c>
      <c r="I426" s="123">
        <f t="shared" si="198"/>
        <v>3.7821632065306511E-2</v>
      </c>
      <c r="J426" s="123">
        <f t="shared" si="198"/>
        <v>3.7982936391752875E-2</v>
      </c>
      <c r="K426" s="123">
        <f t="shared" si="198"/>
        <v>4.9157622413183416E-2</v>
      </c>
      <c r="L426" s="123">
        <f t="shared" si="198"/>
        <v>0.4443861751472995</v>
      </c>
      <c r="M426" s="123">
        <f t="shared" si="198"/>
        <v>5.7652314147382012E-2</v>
      </c>
      <c r="N426" s="123">
        <f t="shared" si="198"/>
        <v>0.17332876762347582</v>
      </c>
      <c r="O426" s="123">
        <f t="shared" si="198"/>
        <v>9.3398964957103328E-2</v>
      </c>
      <c r="P426" s="123">
        <f t="shared" si="198"/>
        <v>0.22821010191700133</v>
      </c>
      <c r="Q426" s="123">
        <f t="shared" si="198"/>
        <v>0.13729107226897344</v>
      </c>
      <c r="R426" s="123">
        <f t="shared" si="198"/>
        <v>0.10591603262233369</v>
      </c>
      <c r="S426" s="123">
        <f t="shared" si="198"/>
        <v>7.9168077289859154E-2</v>
      </c>
      <c r="T426" s="123">
        <f t="shared" si="198"/>
        <v>9.5734260960817164E-2</v>
      </c>
      <c r="U426" s="123">
        <f t="shared" si="198"/>
        <v>6.1876897601414335E-2</v>
      </c>
      <c r="V426" s="123">
        <f t="shared" si="198"/>
        <v>4.6328624946331991E-2</v>
      </c>
      <c r="W426" s="123">
        <f t="shared" si="198"/>
        <v>5.5715429213905508E-2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9.0390863860424341E-3</v>
      </c>
      <c r="G427" s="99">
        <f>RES_hhdet_in_tess!G165</f>
        <v>2.1295484045415206E-2</v>
      </c>
      <c r="H427" s="99">
        <f>RES_hhdet_in_tess!H165</f>
        <v>6.5200783328345807E-2</v>
      </c>
      <c r="I427" s="99">
        <f>RES_hhdet_in_tess!I165</f>
        <v>3.7821632065306511E-2</v>
      </c>
      <c r="J427" s="99">
        <f>RES_hhdet_in_tess!J165</f>
        <v>3.7982936391752875E-2</v>
      </c>
      <c r="K427" s="99">
        <f>RES_hhdet_in_tess!K165</f>
        <v>4.9157622413183416E-2</v>
      </c>
      <c r="L427" s="99">
        <f>RES_hhdet_in_tess!L165</f>
        <v>0.4443861751472995</v>
      </c>
      <c r="M427" s="99">
        <f>RES_hhdet_in_tess!M165</f>
        <v>5.7652314147382012E-2</v>
      </c>
      <c r="N427" s="99">
        <f>RES_hhdet_in_tess!N165</f>
        <v>0.17332876762347582</v>
      </c>
      <c r="O427" s="99">
        <f>RES_hhdet_in_tess!O165</f>
        <v>9.3398964957103328E-2</v>
      </c>
      <c r="P427" s="99">
        <f>RES_hhdet_in_tess!P165</f>
        <v>0.22821010191700133</v>
      </c>
      <c r="Q427" s="99">
        <f>RES_hhdet_in_tess!Q165</f>
        <v>0.13729107226897344</v>
      </c>
      <c r="R427" s="99">
        <f>RES_hhdet_in_tess!R165</f>
        <v>0.10591603262233369</v>
      </c>
      <c r="S427" s="99">
        <f>RES_hhdet_in_tess!S165</f>
        <v>7.9168077289859154E-2</v>
      </c>
      <c r="T427" s="99">
        <f>RES_hhdet_in_tess!T165</f>
        <v>9.5734260960817164E-2</v>
      </c>
      <c r="U427" s="99">
        <f>RES_hhdet_in_tess!U165</f>
        <v>6.1876897601414335E-2</v>
      </c>
      <c r="V427" s="99">
        <f>RES_hhdet_in_tess!V165</f>
        <v>4.6328624946331991E-2</v>
      </c>
      <c r="W427" s="99">
        <f>RES_hhdet_in_tess!W165</f>
        <v>5.5715429213905508E-2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5.2474817066751838</v>
      </c>
      <c r="D428" s="123">
        <v>4.0671463990429144</v>
      </c>
      <c r="E428" s="123">
        <v>4.187723245976124</v>
      </c>
      <c r="F428" s="123">
        <v>5.5508612475110359</v>
      </c>
      <c r="G428" s="123">
        <v>4.6985023347207262</v>
      </c>
      <c r="H428" s="123">
        <v>5.8359113550294399</v>
      </c>
      <c r="I428" s="123">
        <v>5.3762336022133068</v>
      </c>
      <c r="J428" s="123">
        <v>6.3792446956961726</v>
      </c>
      <c r="K428" s="123">
        <v>6.9310841057216361</v>
      </c>
      <c r="L428" s="123">
        <v>6.1825822614796717</v>
      </c>
      <c r="M428" s="123">
        <v>6.9977600968584515</v>
      </c>
      <c r="N428" s="123">
        <v>5.9020846743452147</v>
      </c>
      <c r="O428" s="123">
        <v>4.5381619504621638</v>
      </c>
      <c r="P428" s="123">
        <v>5.300552703070462</v>
      </c>
      <c r="Q428" s="123">
        <v>5.1787707004020156</v>
      </c>
      <c r="R428" s="123">
        <v>5.4520672127921133</v>
      </c>
      <c r="S428" s="123">
        <v>5.4076709459119696</v>
      </c>
      <c r="T428" s="123">
        <v>5.9703357059367788</v>
      </c>
      <c r="U428" s="123">
        <v>5.8522390735272092</v>
      </c>
      <c r="V428" s="123">
        <v>6.6787070995001123</v>
      </c>
      <c r="W428" s="123">
        <v>10.21111957064346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4.757503701733464</v>
      </c>
      <c r="D429" s="99">
        <v>4.9473217372392986</v>
      </c>
      <c r="E429" s="99">
        <v>5.0130204598157455</v>
      </c>
      <c r="F429" s="99">
        <v>4.8641893033969525</v>
      </c>
      <c r="G429" s="99">
        <v>4.7998441153933218</v>
      </c>
      <c r="H429" s="99">
        <v>5.3339958625254749</v>
      </c>
      <c r="I429" s="99">
        <v>5.3988613053280785</v>
      </c>
      <c r="J429" s="99">
        <v>5.4671019042428455</v>
      </c>
      <c r="K429" s="99">
        <v>5.9920209174188299</v>
      </c>
      <c r="L429" s="99">
        <v>7.1112544887957307</v>
      </c>
      <c r="M429" s="99">
        <v>7.5780267622246251</v>
      </c>
      <c r="N429" s="99">
        <v>6.1563034555269969</v>
      </c>
      <c r="O429" s="99">
        <v>4.9711373997177004</v>
      </c>
      <c r="P429" s="99">
        <v>5.1374495094155961</v>
      </c>
      <c r="Q429" s="99">
        <v>4.8830319599009018</v>
      </c>
      <c r="R429" s="99">
        <v>5.3238499314083425</v>
      </c>
      <c r="S429" s="99">
        <v>5.5032369450014968</v>
      </c>
      <c r="T429" s="99">
        <v>5.92876642940187</v>
      </c>
      <c r="U429" s="99">
        <v>5.8954364510357067</v>
      </c>
      <c r="V429" s="99">
        <v>5.7722516273479991</v>
      </c>
      <c r="W429" s="99">
        <v>7.2670142190615872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5.2683318345450436</v>
      </c>
      <c r="D433" s="102">
        <v>4.0412588890959622</v>
      </c>
      <c r="E433" s="102">
        <v>4.1806694236356146</v>
      </c>
      <c r="F433" s="102">
        <v>5.5534921744999792</v>
      </c>
      <c r="G433" s="102">
        <v>4.6979243397739241</v>
      </c>
      <c r="H433" s="102">
        <v>5.8392010633136424</v>
      </c>
      <c r="I433" s="102">
        <v>5.3761011215159122</v>
      </c>
      <c r="J433" s="102">
        <v>6.3819065910019708</v>
      </c>
      <c r="K433" s="102">
        <v>6.9602197177692178</v>
      </c>
      <c r="L433" s="102">
        <v>6.1682949964440397</v>
      </c>
      <c r="M433" s="102">
        <v>6.9896727565746</v>
      </c>
      <c r="N433" s="102">
        <v>5.9006484100447523</v>
      </c>
      <c r="O433" s="102">
        <v>4.5364880763026703</v>
      </c>
      <c r="P433" s="102">
        <v>5.3011052830602594</v>
      </c>
      <c r="Q433" s="102">
        <v>5.180526868694777</v>
      </c>
      <c r="R433" s="102">
        <v>5.4536119993148091</v>
      </c>
      <c r="S433" s="102">
        <v>5.4059943494367149</v>
      </c>
      <c r="T433" s="102">
        <v>5.9707950349592647</v>
      </c>
      <c r="U433" s="102">
        <v>5.8517112033336218</v>
      </c>
      <c r="V433" s="102">
        <v>6.6982007655679014</v>
      </c>
      <c r="W433" s="102">
        <v>10.318177947064619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7.4097250203049931</v>
      </c>
      <c r="D437" s="123">
        <v>6.8551080201055132</v>
      </c>
      <c r="E437" s="123">
        <v>6.6221786116102006</v>
      </c>
      <c r="F437" s="123">
        <v>6.91033034001026</v>
      </c>
      <c r="G437" s="123">
        <v>5.3387061201402437</v>
      </c>
      <c r="H437" s="123">
        <v>6.412533548351993</v>
      </c>
      <c r="I437" s="123">
        <v>7.7905999218458684</v>
      </c>
      <c r="J437" s="123">
        <v>7.8204729920852563</v>
      </c>
      <c r="K437" s="123">
        <v>6.9863413658831437</v>
      </c>
      <c r="L437" s="123">
        <v>7.3072202260697683</v>
      </c>
      <c r="M437" s="123">
        <v>7.8247798940760402</v>
      </c>
      <c r="N437" s="123">
        <v>6.1843637498512392</v>
      </c>
      <c r="O437" s="123">
        <v>4.70091126808751</v>
      </c>
      <c r="P437" s="123">
        <v>4.6843861285183852</v>
      </c>
      <c r="Q437" s="123">
        <v>3.6141405541702185</v>
      </c>
      <c r="R437" s="123">
        <v>3.7527412574115155</v>
      </c>
      <c r="S437" s="123">
        <v>3.598085331693035</v>
      </c>
      <c r="T437" s="123">
        <v>4.5672014880025111</v>
      </c>
      <c r="U437" s="123">
        <v>5.0661779660909882</v>
      </c>
      <c r="V437" s="123">
        <v>5.2395822215518191</v>
      </c>
      <c r="W437" s="123">
        <v>5.8018116232106394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7.3466221339611311</v>
      </c>
      <c r="D438" s="99">
        <v>7.4402979124316637</v>
      </c>
      <c r="E438" s="99">
        <v>7.0871720169769619</v>
      </c>
      <c r="F438" s="99">
        <v>6.3888436998019476</v>
      </c>
      <c r="G438" s="99">
        <v>5.9479039448171447</v>
      </c>
      <c r="H438" s="99">
        <v>6.7001868714138642</v>
      </c>
      <c r="I438" s="99">
        <v>6.3209626311251181</v>
      </c>
      <c r="J438" s="99">
        <v>6.6018366259750962</v>
      </c>
      <c r="K438" s="99">
        <v>6.7797504314509487</v>
      </c>
      <c r="L438" s="99">
        <v>7.4731876633916539</v>
      </c>
      <c r="M438" s="99">
        <v>7.9715592949809437</v>
      </c>
      <c r="N438" s="99">
        <v>6.3489013085660684</v>
      </c>
      <c r="O438" s="99">
        <v>4.6020533234551824</v>
      </c>
      <c r="P438" s="99">
        <v>4.4069337251237224</v>
      </c>
      <c r="Q438" s="99">
        <v>3.5941196260455213</v>
      </c>
      <c r="R438" s="99">
        <v>3.8757819222721959</v>
      </c>
      <c r="S438" s="99">
        <v>4.1418186407990154</v>
      </c>
      <c r="T438" s="99">
        <v>4.3544953635033483</v>
      </c>
      <c r="U438" s="99">
        <v>5.3403036977727947</v>
      </c>
      <c r="V438" s="99">
        <v>5.8084980125725494</v>
      </c>
      <c r="W438" s="99">
        <v>4.7600228832807714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8.3773026109108759</v>
      </c>
      <c r="D439" s="110">
        <v>4.2892754152908488</v>
      </c>
      <c r="E439" s="110">
        <v>5.68026889304676</v>
      </c>
      <c r="F439" s="110">
        <v>7.4161331714905039</v>
      </c>
      <c r="G439" s="110">
        <v>4.7674436911391931</v>
      </c>
      <c r="H439" s="110">
        <v>6.3131689461428859</v>
      </c>
      <c r="I439" s="110">
        <v>7.9394478012906609</v>
      </c>
      <c r="J439" s="110">
        <v>8.1568045634250659</v>
      </c>
      <c r="K439" s="110">
        <v>7.9094628830295397</v>
      </c>
      <c r="L439" s="110">
        <v>6.5206788926747459</v>
      </c>
      <c r="M439" s="110">
        <v>7.4569471785553212</v>
      </c>
      <c r="N439" s="110">
        <v>6.0422239739981141</v>
      </c>
      <c r="O439" s="110">
        <v>4.7676669554306299</v>
      </c>
      <c r="P439" s="110">
        <v>4.8931594853133831</v>
      </c>
      <c r="Q439" s="110">
        <v>3.6784864226704919</v>
      </c>
      <c r="R439" s="110">
        <v>3.4929887427056361</v>
      </c>
      <c r="S439" s="110">
        <v>2.2188593768876204</v>
      </c>
      <c r="T439" s="110">
        <v>5.1177349867062238</v>
      </c>
      <c r="U439" s="110">
        <v>4.9008182505280926</v>
      </c>
      <c r="V439" s="110">
        <v>5.1688885433776459</v>
      </c>
      <c r="W439" s="110">
        <v>6.7069723316742955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2.8217584281166985</v>
      </c>
      <c r="D441" s="118">
        <f t="shared" si="199"/>
        <v>2.464002818463503</v>
      </c>
      <c r="E441" s="118">
        <f t="shared" si="199"/>
        <v>1.8995793424909055</v>
      </c>
      <c r="F441" s="118">
        <f t="shared" si="199"/>
        <v>1.2542057915863554</v>
      </c>
      <c r="G441" s="118">
        <f t="shared" si="199"/>
        <v>1.1506856279036486</v>
      </c>
      <c r="H441" s="118">
        <f t="shared" si="199"/>
        <v>0.69443709953098731</v>
      </c>
      <c r="I441" s="118">
        <f t="shared" si="199"/>
        <v>0.24226162630868828</v>
      </c>
      <c r="J441" s="118">
        <f t="shared" si="199"/>
        <v>0.5700837151005187</v>
      </c>
      <c r="K441" s="118">
        <f t="shared" si="199"/>
        <v>2.2555947675957477</v>
      </c>
      <c r="L441" s="118">
        <f t="shared" si="199"/>
        <v>2.4734651632583859</v>
      </c>
      <c r="M441" s="118">
        <f t="shared" si="199"/>
        <v>2.2829143482968042</v>
      </c>
      <c r="N441" s="118">
        <f t="shared" si="199"/>
        <v>1.1707961881186575</v>
      </c>
      <c r="O441" s="118">
        <f t="shared" si="199"/>
        <v>0.73652700972232499</v>
      </c>
      <c r="P441" s="118">
        <f t="shared" si="199"/>
        <v>0.74969498689330183</v>
      </c>
      <c r="Q441" s="118">
        <f t="shared" si="199"/>
        <v>1.0838430654796107</v>
      </c>
      <c r="R441" s="118">
        <f t="shared" ref="R441:V441" si="200">R442+R444+R446+R455</f>
        <v>1.0425743492472788</v>
      </c>
      <c r="S441" s="118">
        <f t="shared" si="200"/>
        <v>1.1722166653841772</v>
      </c>
      <c r="T441" s="118">
        <f t="shared" si="200"/>
        <v>1.2165667008047425</v>
      </c>
      <c r="U441" s="118">
        <f t="shared" si="200"/>
        <v>0.77847373529264763</v>
      </c>
      <c r="V441" s="118">
        <f t="shared" si="200"/>
        <v>0.27210642916565642</v>
      </c>
      <c r="W441" s="118">
        <f t="shared" ref="W441:Y441" si="201">W442+W444+W446+W455</f>
        <v>0.8929545769189432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8.0967942764749695E-2</v>
      </c>
      <c r="D446" s="123">
        <v>5.8576110627407155E-2</v>
      </c>
      <c r="E446" s="123">
        <v>1.7482419425162349E-2</v>
      </c>
      <c r="F446" s="123">
        <v>7.5862992442879027E-3</v>
      </c>
      <c r="G446" s="123">
        <v>1.1036635902076646E-2</v>
      </c>
      <c r="H446" s="123">
        <v>1.3964904957939461E-2</v>
      </c>
      <c r="I446" s="123">
        <v>1.2519671799312345E-2</v>
      </c>
      <c r="J446" s="123">
        <v>6.271157026294721E-3</v>
      </c>
      <c r="K446" s="123">
        <v>7.0202856176128106E-2</v>
      </c>
      <c r="L446" s="123">
        <v>4.1349178187500633E-2</v>
      </c>
      <c r="M446" s="123">
        <v>3.8842261427302363E-2</v>
      </c>
      <c r="N446" s="123">
        <v>1.232130073074841E-2</v>
      </c>
      <c r="O446" s="123">
        <v>6.4025164456638682E-3</v>
      </c>
      <c r="P446" s="123">
        <v>5.4002405084997533E-3</v>
      </c>
      <c r="Q446" s="123">
        <v>8.4480333890369248E-3</v>
      </c>
      <c r="R446" s="123">
        <v>1.789464242048619E-2</v>
      </c>
      <c r="S446" s="123">
        <v>2.5906280480881158E-2</v>
      </c>
      <c r="T446" s="123">
        <v>1.7183275109216526E-2</v>
      </c>
      <c r="U446" s="123">
        <v>1.842388552699329E-2</v>
      </c>
      <c r="V446" s="123">
        <v>3.0877132259402595E-2</v>
      </c>
      <c r="W446" s="123">
        <v>6.4062017241559674E-2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1.9837145977363677</v>
      </c>
      <c r="D447" s="99">
        <v>2.0501638719592505</v>
      </c>
      <c r="E447" s="99">
        <v>2.0629254921691573</v>
      </c>
      <c r="F447" s="99">
        <v>1.9876104020034304</v>
      </c>
      <c r="G447" s="99">
        <v>1.9461267973995151</v>
      </c>
      <c r="H447" s="99">
        <v>2.1446104042549883</v>
      </c>
      <c r="I447" s="99">
        <v>2.1508796151218608</v>
      </c>
      <c r="J447" s="99">
        <v>2.1551876313699525</v>
      </c>
      <c r="K447" s="99">
        <v>2.3328949129297958</v>
      </c>
      <c r="L447" s="99">
        <v>2.7290457603750418</v>
      </c>
      <c r="M447" s="99">
        <v>2.8257745188362469</v>
      </c>
      <c r="N447" s="99">
        <v>2.193191530073217</v>
      </c>
      <c r="O447" s="99">
        <v>1.6625201037240511</v>
      </c>
      <c r="P447" s="99">
        <v>1.5993712306006771</v>
      </c>
      <c r="Q447" s="99">
        <v>1.4310968561028552</v>
      </c>
      <c r="R447" s="99">
        <v>1.5031499633208398</v>
      </c>
      <c r="S447" s="99">
        <v>1.5025642678911069</v>
      </c>
      <c r="T447" s="99">
        <v>1.5722696724933121</v>
      </c>
      <c r="U447" s="99">
        <v>1.5261118511526108</v>
      </c>
      <c r="V447" s="99">
        <v>1.4666637823216231</v>
      </c>
      <c r="W447" s="99">
        <v>1.8257674913844506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2.7407904853519489</v>
      </c>
      <c r="D455" s="123">
        <v>2.4054267078360958</v>
      </c>
      <c r="E455" s="123">
        <v>1.8820969230657432</v>
      </c>
      <c r="F455" s="123">
        <v>1.2466194923420675</v>
      </c>
      <c r="G455" s="123">
        <v>1.139648992001572</v>
      </c>
      <c r="H455" s="123">
        <v>0.68047219457304786</v>
      </c>
      <c r="I455" s="123">
        <v>0.22974195450937593</v>
      </c>
      <c r="J455" s="123">
        <v>0.56381255807422392</v>
      </c>
      <c r="K455" s="123">
        <v>2.1853919114196194</v>
      </c>
      <c r="L455" s="123">
        <v>2.4321159850708853</v>
      </c>
      <c r="M455" s="123">
        <v>2.2440720868695019</v>
      </c>
      <c r="N455" s="123">
        <v>1.1584748873879092</v>
      </c>
      <c r="O455" s="123">
        <v>0.73012449327666107</v>
      </c>
      <c r="P455" s="123">
        <v>0.74429474638480209</v>
      </c>
      <c r="Q455" s="123">
        <v>1.0753950320905739</v>
      </c>
      <c r="R455" s="123">
        <v>1.0246797068267925</v>
      </c>
      <c r="S455" s="123">
        <v>1.1463103849032961</v>
      </c>
      <c r="T455" s="123">
        <v>1.199383425695526</v>
      </c>
      <c r="U455" s="123">
        <v>0.76004984976565437</v>
      </c>
      <c r="V455" s="123">
        <v>0.2412292969062538</v>
      </c>
      <c r="W455" s="123">
        <v>0.82889255967738351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2.9195376909183808</v>
      </c>
      <c r="D456" s="99">
        <v>2.9540327990969595</v>
      </c>
      <c r="E456" s="99">
        <v>2.8112333787564263</v>
      </c>
      <c r="F456" s="99">
        <v>2.531893852663734</v>
      </c>
      <c r="G456" s="99">
        <v>2.3549777998782484</v>
      </c>
      <c r="H456" s="99">
        <v>2.6503898882827048</v>
      </c>
      <c r="I456" s="99">
        <v>2.4980802395386577</v>
      </c>
      <c r="J456" s="99">
        <v>2.6066849658050439</v>
      </c>
      <c r="K456" s="99">
        <v>2.6744739539186275</v>
      </c>
      <c r="L456" s="99">
        <v>2.9453147709115308</v>
      </c>
      <c r="M456" s="99">
        <v>3.1395431599953123</v>
      </c>
      <c r="N456" s="99">
        <v>2.499497332788458</v>
      </c>
      <c r="O456" s="99">
        <v>1.8113598097532453</v>
      </c>
      <c r="P456" s="99">
        <v>1.7334361262461249</v>
      </c>
      <c r="Q456" s="99">
        <v>1.4099993687007988</v>
      </c>
      <c r="R456" s="99">
        <v>1.5100543047973785</v>
      </c>
      <c r="S456" s="99">
        <v>1.5982212097209418</v>
      </c>
      <c r="T456" s="99">
        <v>1.6627815674415247</v>
      </c>
      <c r="U456" s="99">
        <v>2.0200255365429425</v>
      </c>
      <c r="V456" s="99">
        <v>2.1825507815327727</v>
      </c>
      <c r="W456" s="99">
        <v>1.7829009774192777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2025-11-06T10:26:54Z</dcterms:created>
  <dcterms:modified xsi:type="dcterms:W3CDTF">2025-11-06T10:26:54Z</dcterms:modified>
</cp:coreProperties>
</file>